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sad.isadroot.ex.ac.uk\UOE\User\"/>
    </mc:Choice>
  </mc:AlternateContent>
  <bookViews>
    <workbookView xWindow="0" yWindow="0" windowWidth="23550" windowHeight="781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W83" i="1" l="1"/>
  <c r="JT83" i="1"/>
  <c r="HI83" i="1"/>
  <c r="HF83" i="1"/>
  <c r="HC83" i="1"/>
  <c r="GZ83" i="1"/>
  <c r="GK83" i="1"/>
  <c r="GH83" i="1"/>
  <c r="GE83" i="1"/>
  <c r="FY83" i="1"/>
  <c r="FV83" i="1"/>
  <c r="FF83" i="1"/>
  <c r="FC83" i="1"/>
  <c r="EU83" i="1"/>
  <c r="EM83" i="1"/>
  <c r="EB83" i="1"/>
  <c r="EA83" i="1"/>
  <c r="DT83" i="1"/>
  <c r="DL83" i="1"/>
  <c r="DD83" i="1"/>
  <c r="CV83" i="1"/>
  <c r="CU83" i="1"/>
  <c r="CN83" i="1"/>
  <c r="CL83" i="1"/>
  <c r="JV82" i="1"/>
  <c r="JX82" i="1" s="1"/>
  <c r="JU82" i="1"/>
  <c r="JQ82" i="1"/>
  <c r="JN82" i="1"/>
  <c r="JO82" i="1" s="1"/>
  <c r="JK82" i="1"/>
  <c r="JH82" i="1"/>
  <c r="JE82" i="1"/>
  <c r="JD82" i="1"/>
  <c r="JF82" i="1" s="1"/>
  <c r="JC82" i="1"/>
  <c r="JB82" i="1"/>
  <c r="IY82" i="1"/>
  <c r="IV82" i="1"/>
  <c r="IS82" i="1"/>
  <c r="IP82" i="1"/>
  <c r="IR82" i="1" s="1"/>
  <c r="IT82" i="1" s="1"/>
  <c r="IM82" i="1"/>
  <c r="IJ82" i="1"/>
  <c r="IG82" i="1"/>
  <c r="ID82" i="1"/>
  <c r="IA82" i="1"/>
  <c r="HX82" i="1"/>
  <c r="HV82" i="1"/>
  <c r="HT82" i="1"/>
  <c r="HS82" i="1"/>
  <c r="HN82" i="1"/>
  <c r="HP82" i="1" s="1"/>
  <c r="HM82" i="1"/>
  <c r="HJ82" i="1"/>
  <c r="HH82" i="1"/>
  <c r="HG82" i="1"/>
  <c r="HD82" i="1"/>
  <c r="HB82" i="1"/>
  <c r="HA82" i="1"/>
  <c r="GV82" i="1"/>
  <c r="GX82" i="1" s="1"/>
  <c r="GU82" i="1"/>
  <c r="GQ82" i="1"/>
  <c r="GN82" i="1"/>
  <c r="GJ82" i="1"/>
  <c r="GL82" i="1" s="1"/>
  <c r="GI82" i="1"/>
  <c r="GD82" i="1"/>
  <c r="GF82" i="1" s="1"/>
  <c r="GB82" i="1"/>
  <c r="GC82" i="1" s="1"/>
  <c r="FX82" i="1"/>
  <c r="FZ82" i="1" s="1"/>
  <c r="FW82" i="1"/>
  <c r="FS82" i="1"/>
  <c r="FN82" i="1"/>
  <c r="FK82" i="1"/>
  <c r="FH82" i="1"/>
  <c r="FG82" i="1"/>
  <c r="FB82" i="1"/>
  <c r="FD82" i="1" s="1"/>
  <c r="FA82" i="1"/>
  <c r="EY82" i="1"/>
  <c r="EX82" i="1"/>
  <c r="EQ82" i="1"/>
  <c r="EP82" i="1"/>
  <c r="EI82" i="1"/>
  <c r="EH82" i="1"/>
  <c r="EE82" i="1"/>
  <c r="DZ82" i="1"/>
  <c r="DV82" i="1"/>
  <c r="DX82" i="1" s="1"/>
  <c r="DU82" i="1"/>
  <c r="DO82" i="1"/>
  <c r="DN82" i="1"/>
  <c r="DP82" i="1" s="1"/>
  <c r="DK82" i="1"/>
  <c r="DJ82" i="1"/>
  <c r="DG82" i="1"/>
  <c r="DC82" i="1"/>
  <c r="DB82" i="1"/>
  <c r="CY82" i="1"/>
  <c r="CX82" i="1"/>
  <c r="CZ82" i="1" s="1"/>
  <c r="CW82" i="1"/>
  <c r="CQ82" i="1"/>
  <c r="CP82" i="1"/>
  <c r="CR82" i="1" s="1"/>
  <c r="CO82" i="1"/>
  <c r="CI82" i="1"/>
  <c r="CE82" i="1"/>
  <c r="CD82" i="1"/>
  <c r="CA82" i="1"/>
  <c r="BW82" i="1"/>
  <c r="BV82" i="1"/>
  <c r="BS82" i="1"/>
  <c r="BR82" i="1"/>
  <c r="BT82" i="1" s="1"/>
  <c r="BO82" i="1"/>
  <c r="BQ82" i="1" s="1"/>
  <c r="BN82" i="1"/>
  <c r="BK82" i="1"/>
  <c r="BG82" i="1"/>
  <c r="BF82" i="1"/>
  <c r="BC82" i="1"/>
  <c r="AY82" i="1"/>
  <c r="BB82" i="1" s="1"/>
  <c r="BD82" i="1" s="1"/>
  <c r="AX82" i="1"/>
  <c r="AU82" i="1"/>
  <c r="AQ82" i="1"/>
  <c r="AP82" i="1"/>
  <c r="AM82" i="1"/>
  <c r="AI82" i="1"/>
  <c r="AH82" i="1"/>
  <c r="AE82" i="1"/>
  <c r="AA82" i="1"/>
  <c r="Z82" i="1"/>
  <c r="W82" i="1"/>
  <c r="S82" i="1"/>
  <c r="R82" i="1"/>
  <c r="O82" i="1"/>
  <c r="K82" i="1"/>
  <c r="J82" i="1"/>
  <c r="G82" i="1"/>
  <c r="F82" i="1"/>
  <c r="I82" i="1" s="1"/>
  <c r="E82" i="1"/>
  <c r="D82" i="1"/>
  <c r="C82" i="1"/>
  <c r="FP82" i="1" s="1"/>
  <c r="A82" i="1"/>
  <c r="JV81" i="1"/>
  <c r="JX81" i="1" s="1"/>
  <c r="JU81" i="1"/>
  <c r="JQ81" i="1"/>
  <c r="JN81" i="1"/>
  <c r="JK81" i="1"/>
  <c r="JH81" i="1"/>
  <c r="JE81" i="1"/>
  <c r="JB81" i="1"/>
  <c r="IY81" i="1"/>
  <c r="IX81" i="1"/>
  <c r="IZ81" i="1" s="1"/>
  <c r="IV81" i="1"/>
  <c r="IW81" i="1" s="1"/>
  <c r="IT81" i="1"/>
  <c r="IS81" i="1"/>
  <c r="IQ81" i="1"/>
  <c r="IP81" i="1"/>
  <c r="IR81" i="1" s="1"/>
  <c r="IM81" i="1"/>
  <c r="IJ81" i="1"/>
  <c r="IG81" i="1"/>
  <c r="ID81" i="1"/>
  <c r="IA81" i="1"/>
  <c r="HY81" i="1"/>
  <c r="HX81" i="1"/>
  <c r="HV81" i="1"/>
  <c r="HT81" i="1"/>
  <c r="HS81" i="1"/>
  <c r="HO81" i="1"/>
  <c r="HL81" i="1"/>
  <c r="HH81" i="1"/>
  <c r="HJ81" i="1" s="1"/>
  <c r="HG81" i="1"/>
  <c r="HB81" i="1"/>
  <c r="HD81" i="1" s="1"/>
  <c r="HA81" i="1"/>
  <c r="GX81" i="1"/>
  <c r="GV81" i="1"/>
  <c r="GU81" i="1"/>
  <c r="GQ81" i="1"/>
  <c r="GN81" i="1"/>
  <c r="GJ81" i="1"/>
  <c r="GL81" i="1" s="1"/>
  <c r="GI81" i="1"/>
  <c r="GB81" i="1"/>
  <c r="FZ81" i="1"/>
  <c r="FX81" i="1"/>
  <c r="FW81" i="1"/>
  <c r="FS81" i="1"/>
  <c r="FK81" i="1"/>
  <c r="FH81" i="1"/>
  <c r="FG81" i="1"/>
  <c r="EY81" i="1"/>
  <c r="EX81" i="1"/>
  <c r="EQ81" i="1"/>
  <c r="EP81" i="1"/>
  <c r="ES81" i="1" s="1"/>
  <c r="EI81" i="1"/>
  <c r="EH81" i="1"/>
  <c r="EE81" i="1"/>
  <c r="DZ81" i="1"/>
  <c r="DV81" i="1"/>
  <c r="DX81" i="1" s="1"/>
  <c r="DU81" i="1"/>
  <c r="DO81" i="1"/>
  <c r="DK81" i="1"/>
  <c r="DJ81" i="1"/>
  <c r="DG81" i="1"/>
  <c r="DC81" i="1"/>
  <c r="DB81" i="1"/>
  <c r="DF81" i="1" s="1"/>
  <c r="DH81" i="1" s="1"/>
  <c r="CY81" i="1"/>
  <c r="CX81" i="1"/>
  <c r="CZ81" i="1" s="1"/>
  <c r="CW81" i="1"/>
  <c r="CR81" i="1"/>
  <c r="CQ81" i="1"/>
  <c r="CP81" i="1"/>
  <c r="CO81" i="1"/>
  <c r="CI81" i="1"/>
  <c r="CE81" i="1"/>
  <c r="CG81" i="1" s="1"/>
  <c r="CD81" i="1"/>
  <c r="CA81" i="1"/>
  <c r="BW81" i="1"/>
  <c r="BV81" i="1"/>
  <c r="BS81" i="1"/>
  <c r="BO81" i="1"/>
  <c r="BN81" i="1"/>
  <c r="BK81" i="1"/>
  <c r="BG81" i="1"/>
  <c r="BF81" i="1"/>
  <c r="BC81" i="1"/>
  <c r="AY81" i="1"/>
  <c r="BB81" i="1" s="1"/>
  <c r="BD81" i="1" s="1"/>
  <c r="AX81" i="1"/>
  <c r="AU81" i="1"/>
  <c r="AQ81" i="1"/>
  <c r="AS81" i="1" s="1"/>
  <c r="AP81" i="1"/>
  <c r="AM81" i="1"/>
  <c r="AI81" i="1"/>
  <c r="AH81" i="1"/>
  <c r="AL81" i="1" s="1"/>
  <c r="AN81" i="1" s="1"/>
  <c r="AE81" i="1"/>
  <c r="AA81" i="1"/>
  <c r="Z81" i="1"/>
  <c r="W81" i="1"/>
  <c r="S81" i="1"/>
  <c r="R81" i="1"/>
  <c r="O81" i="1"/>
  <c r="K81" i="1"/>
  <c r="J81" i="1"/>
  <c r="G81" i="1"/>
  <c r="F81" i="1"/>
  <c r="E81" i="1"/>
  <c r="D81" i="1"/>
  <c r="C81" i="1"/>
  <c r="A81" i="1"/>
  <c r="JV80" i="1"/>
  <c r="JX80" i="1" s="1"/>
  <c r="JU80" i="1"/>
  <c r="JR80" i="1"/>
  <c r="JO80" i="1"/>
  <c r="JK80" i="1"/>
  <c r="JH80" i="1"/>
  <c r="JE80" i="1"/>
  <c r="JB80" i="1"/>
  <c r="IY80" i="1"/>
  <c r="IV80" i="1"/>
  <c r="IS80" i="1"/>
  <c r="IR80" i="1"/>
  <c r="IT80" i="1" s="1"/>
  <c r="IQ80" i="1"/>
  <c r="IP80" i="1"/>
  <c r="IM80" i="1"/>
  <c r="IJ80" i="1"/>
  <c r="IL80" i="1" s="1"/>
  <c r="IN80" i="1" s="1"/>
  <c r="IG80" i="1"/>
  <c r="ID80" i="1"/>
  <c r="IE80" i="1" s="1"/>
  <c r="IA80" i="1"/>
  <c r="HZ80" i="1"/>
  <c r="IB80" i="1" s="1"/>
  <c r="HX80" i="1"/>
  <c r="HV80" i="1"/>
  <c r="HT80" i="1"/>
  <c r="HS80" i="1"/>
  <c r="HN80" i="1"/>
  <c r="HP80" i="1" s="1"/>
  <c r="HM80" i="1"/>
  <c r="HH80" i="1"/>
  <c r="HJ80" i="1" s="1"/>
  <c r="HG80" i="1"/>
  <c r="HB80" i="1"/>
  <c r="HD80" i="1" s="1"/>
  <c r="HA80" i="1"/>
  <c r="GX80" i="1"/>
  <c r="GV80" i="1"/>
  <c r="GU80" i="1"/>
  <c r="GQ80" i="1"/>
  <c r="GN80" i="1"/>
  <c r="GJ80" i="1"/>
  <c r="GL80" i="1" s="1"/>
  <c r="GI80" i="1"/>
  <c r="GB80" i="1"/>
  <c r="FX80" i="1"/>
  <c r="FZ80" i="1" s="1"/>
  <c r="FW80" i="1"/>
  <c r="FS80" i="1"/>
  <c r="FK80" i="1"/>
  <c r="FH80" i="1"/>
  <c r="FG80" i="1"/>
  <c r="EY80" i="1"/>
  <c r="EX80" i="1"/>
  <c r="ET80" i="1"/>
  <c r="EV80" i="1" s="1"/>
  <c r="ES80" i="1"/>
  <c r="EQ80" i="1"/>
  <c r="EP80" i="1"/>
  <c r="EI80" i="1"/>
  <c r="EH80" i="1"/>
  <c r="DZ80" i="1"/>
  <c r="EE80" i="1" s="1"/>
  <c r="DV80" i="1"/>
  <c r="DX80" i="1" s="1"/>
  <c r="DU80" i="1"/>
  <c r="DO80" i="1"/>
  <c r="DK80" i="1"/>
  <c r="DM80" i="1" s="1"/>
  <c r="DJ80" i="1"/>
  <c r="DG80" i="1"/>
  <c r="DC80" i="1"/>
  <c r="DB80" i="1"/>
  <c r="DF80" i="1" s="1"/>
  <c r="DH80" i="1" s="1"/>
  <c r="CY80" i="1"/>
  <c r="CX80" i="1"/>
  <c r="CZ80" i="1" s="1"/>
  <c r="CW80" i="1"/>
  <c r="CR80" i="1"/>
  <c r="CQ80" i="1"/>
  <c r="CP80" i="1"/>
  <c r="CO80" i="1"/>
  <c r="CI80" i="1"/>
  <c r="CG80" i="1"/>
  <c r="CE80" i="1"/>
  <c r="CD80" i="1"/>
  <c r="CH80" i="1" s="1"/>
  <c r="CJ80" i="1" s="1"/>
  <c r="CA80" i="1"/>
  <c r="BW80" i="1"/>
  <c r="BV80" i="1"/>
  <c r="BS80" i="1"/>
  <c r="BO80" i="1"/>
  <c r="BN80" i="1"/>
  <c r="BK80" i="1"/>
  <c r="BG80" i="1"/>
  <c r="BF80" i="1"/>
  <c r="BC80" i="1"/>
  <c r="AY80" i="1"/>
  <c r="AX80" i="1"/>
  <c r="AU80" i="1"/>
  <c r="AS80" i="1"/>
  <c r="AQ80" i="1"/>
  <c r="AP80" i="1"/>
  <c r="AM80" i="1"/>
  <c r="AI80" i="1"/>
  <c r="AH80" i="1"/>
  <c r="AE80" i="1"/>
  <c r="AA80" i="1"/>
  <c r="Z80" i="1"/>
  <c r="W80" i="1"/>
  <c r="S80" i="1"/>
  <c r="R80" i="1"/>
  <c r="O80" i="1"/>
  <c r="K80" i="1"/>
  <c r="J80" i="1"/>
  <c r="G80" i="1"/>
  <c r="F80" i="1"/>
  <c r="E80" i="1"/>
  <c r="D80" i="1"/>
  <c r="C80" i="1"/>
  <c r="A80" i="1"/>
  <c r="JX79" i="1"/>
  <c r="JV79" i="1"/>
  <c r="JU79" i="1"/>
  <c r="JR79" i="1"/>
  <c r="JO79" i="1"/>
  <c r="JK79" i="1"/>
  <c r="JH79" i="1"/>
  <c r="JE79" i="1"/>
  <c r="JC79" i="1"/>
  <c r="JB79" i="1"/>
  <c r="IY79" i="1"/>
  <c r="IV79" i="1"/>
  <c r="IS79" i="1"/>
  <c r="IP79" i="1"/>
  <c r="IM79" i="1"/>
  <c r="IJ79" i="1"/>
  <c r="IL79" i="1" s="1"/>
  <c r="IN79" i="1" s="1"/>
  <c r="IG79" i="1"/>
  <c r="ID79" i="1"/>
  <c r="IF79" i="1" s="1"/>
  <c r="IH79" i="1" s="1"/>
  <c r="IA79" i="1"/>
  <c r="HX79" i="1"/>
  <c r="HT79" i="1"/>
  <c r="HV79" i="1" s="1"/>
  <c r="HS79" i="1"/>
  <c r="HN79" i="1"/>
  <c r="HP79" i="1" s="1"/>
  <c r="HM79" i="1"/>
  <c r="HH79" i="1"/>
  <c r="HJ79" i="1" s="1"/>
  <c r="HG79" i="1"/>
  <c r="HB79" i="1"/>
  <c r="HD79" i="1" s="1"/>
  <c r="HA79" i="1"/>
  <c r="GV79" i="1"/>
  <c r="GX79" i="1" s="1"/>
  <c r="GU79" i="1"/>
  <c r="GQ79" i="1"/>
  <c r="GO79" i="1"/>
  <c r="GN79" i="1"/>
  <c r="GP79" i="1" s="1"/>
  <c r="GR79" i="1" s="1"/>
  <c r="GL79" i="1"/>
  <c r="GJ79" i="1"/>
  <c r="GI79" i="1"/>
  <c r="GD79" i="1"/>
  <c r="GF79" i="1" s="1"/>
  <c r="GC79" i="1"/>
  <c r="GB79" i="1"/>
  <c r="FX79" i="1"/>
  <c r="FZ79" i="1" s="1"/>
  <c r="FW79" i="1"/>
  <c r="FS79" i="1"/>
  <c r="FO79" i="1"/>
  <c r="FN79" i="1"/>
  <c r="FK79" i="1"/>
  <c r="FI79" i="1"/>
  <c r="FH79" i="1"/>
  <c r="FG79" i="1"/>
  <c r="FJ79" i="1" s="1"/>
  <c r="FL79" i="1" s="1"/>
  <c r="EY79" i="1"/>
  <c r="EX79" i="1"/>
  <c r="EQ79" i="1"/>
  <c r="EP79" i="1"/>
  <c r="EK79" i="1"/>
  <c r="EI79" i="1"/>
  <c r="EH79" i="1"/>
  <c r="EL79" i="1" s="1"/>
  <c r="EN79" i="1" s="1"/>
  <c r="DZ79" i="1"/>
  <c r="EC79" i="1" s="1"/>
  <c r="DV79" i="1"/>
  <c r="DX79" i="1" s="1"/>
  <c r="DU79" i="1"/>
  <c r="DO79" i="1"/>
  <c r="DK79" i="1"/>
  <c r="DJ79" i="1"/>
  <c r="DG79" i="1"/>
  <c r="DC79" i="1"/>
  <c r="DB79" i="1"/>
  <c r="CY79" i="1"/>
  <c r="CX79" i="1"/>
  <c r="CZ79" i="1" s="1"/>
  <c r="CW79" i="1"/>
  <c r="CQ79" i="1"/>
  <c r="CP79" i="1"/>
  <c r="CR79" i="1" s="1"/>
  <c r="CO79" i="1"/>
  <c r="CI79" i="1"/>
  <c r="CH79" i="1"/>
  <c r="CJ79" i="1" s="1"/>
  <c r="CG79" i="1"/>
  <c r="CE79" i="1"/>
  <c r="CD79" i="1"/>
  <c r="CA79" i="1"/>
  <c r="BY79" i="1"/>
  <c r="BW79" i="1"/>
  <c r="BZ79" i="1" s="1"/>
  <c r="CB79" i="1" s="1"/>
  <c r="BV79" i="1"/>
  <c r="BS79" i="1"/>
  <c r="BO79" i="1"/>
  <c r="BN79" i="1"/>
  <c r="BK79" i="1"/>
  <c r="BG79" i="1"/>
  <c r="BF79" i="1"/>
  <c r="BC79" i="1"/>
  <c r="AY79" i="1"/>
  <c r="AX79" i="1"/>
  <c r="AU79" i="1"/>
  <c r="AQ79" i="1"/>
  <c r="AP79" i="1"/>
  <c r="AM79" i="1"/>
  <c r="AI79" i="1"/>
  <c r="AH79" i="1"/>
  <c r="AL79" i="1" s="1"/>
  <c r="AN79" i="1" s="1"/>
  <c r="AE79" i="1"/>
  <c r="AA79" i="1"/>
  <c r="Z79" i="1"/>
  <c r="W79" i="1"/>
  <c r="S79" i="1"/>
  <c r="R79" i="1"/>
  <c r="O79" i="1"/>
  <c r="K79" i="1"/>
  <c r="J79" i="1"/>
  <c r="G79" i="1"/>
  <c r="F79" i="1"/>
  <c r="E79" i="1"/>
  <c r="D79" i="1"/>
  <c r="C79" i="1"/>
  <c r="FP79" i="1" s="1"/>
  <c r="A79" i="1"/>
  <c r="JV78" i="1"/>
  <c r="JX78" i="1" s="1"/>
  <c r="JU78" i="1"/>
  <c r="JR78" i="1"/>
  <c r="JO78" i="1"/>
  <c r="JL78" i="1"/>
  <c r="JK78" i="1"/>
  <c r="JH78" i="1"/>
  <c r="JJ78" i="1" s="1"/>
  <c r="JE78" i="1"/>
  <c r="JB78" i="1"/>
  <c r="IY78" i="1"/>
  <c r="IV78" i="1"/>
  <c r="IS78" i="1"/>
  <c r="IR78" i="1"/>
  <c r="IT78" i="1" s="1"/>
  <c r="IP78" i="1"/>
  <c r="IQ78" i="1" s="1"/>
  <c r="IM78" i="1"/>
  <c r="IK78" i="1"/>
  <c r="IJ78" i="1"/>
  <c r="IG78" i="1"/>
  <c r="ID78" i="1"/>
  <c r="IA78" i="1"/>
  <c r="HX78" i="1"/>
  <c r="HT78" i="1"/>
  <c r="HV78" i="1" s="1"/>
  <c r="HS78" i="1"/>
  <c r="HN78" i="1"/>
  <c r="HP78" i="1" s="1"/>
  <c r="HM78" i="1"/>
  <c r="HH78" i="1"/>
  <c r="HJ78" i="1" s="1"/>
  <c r="HG78" i="1"/>
  <c r="HB78" i="1"/>
  <c r="HD78" i="1" s="1"/>
  <c r="HA78" i="1"/>
  <c r="GV78" i="1"/>
  <c r="GX78" i="1" s="1"/>
  <c r="GU78" i="1"/>
  <c r="GQ78" i="1"/>
  <c r="GP78" i="1"/>
  <c r="GR78" i="1" s="1"/>
  <c r="GN78" i="1"/>
  <c r="GO78" i="1" s="1"/>
  <c r="GJ78" i="1"/>
  <c r="GL78" i="1" s="1"/>
  <c r="GI78" i="1"/>
  <c r="GB78" i="1"/>
  <c r="FX78" i="1"/>
  <c r="FZ78" i="1" s="1"/>
  <c r="FW78" i="1"/>
  <c r="FS78" i="1"/>
  <c r="FN78" i="1"/>
  <c r="FK78" i="1"/>
  <c r="FH78" i="1"/>
  <c r="FG78" i="1"/>
  <c r="EY78" i="1"/>
  <c r="EX78" i="1"/>
  <c r="EQ78" i="1"/>
  <c r="EP78" i="1"/>
  <c r="EI78" i="1"/>
  <c r="EH78" i="1"/>
  <c r="EE78" i="1"/>
  <c r="ED78" i="1"/>
  <c r="EF78" i="1" s="1"/>
  <c r="DZ78" i="1"/>
  <c r="EC78" i="1" s="1"/>
  <c r="DV78" i="1"/>
  <c r="DX78" i="1" s="1"/>
  <c r="DU78" i="1"/>
  <c r="DO78" i="1"/>
  <c r="DK78" i="1"/>
  <c r="DJ78" i="1"/>
  <c r="DN78" i="1" s="1"/>
  <c r="DP78" i="1" s="1"/>
  <c r="DG78" i="1"/>
  <c r="DC78" i="1"/>
  <c r="DB78" i="1"/>
  <c r="CY78" i="1"/>
  <c r="CX78" i="1"/>
  <c r="CW78" i="1"/>
  <c r="CT78" i="1"/>
  <c r="CQ78" i="1"/>
  <c r="CM78" i="1"/>
  <c r="CP78" i="1" s="1"/>
  <c r="CI78" i="1"/>
  <c r="CE78" i="1"/>
  <c r="CD78" i="1"/>
  <c r="CA78" i="1"/>
  <c r="BW78" i="1"/>
  <c r="BV78" i="1"/>
  <c r="BY78" i="1" s="1"/>
  <c r="BS78" i="1"/>
  <c r="BO78" i="1"/>
  <c r="BQ78" i="1" s="1"/>
  <c r="BN78" i="1"/>
  <c r="BK78" i="1"/>
  <c r="BG78" i="1"/>
  <c r="BF78" i="1"/>
  <c r="BC78" i="1"/>
  <c r="BB78" i="1"/>
  <c r="BD78" i="1" s="1"/>
  <c r="BA78" i="1"/>
  <c r="AY78" i="1"/>
  <c r="AX78" i="1"/>
  <c r="AU78" i="1"/>
  <c r="AQ78" i="1"/>
  <c r="AP78" i="1"/>
  <c r="AM78" i="1"/>
  <c r="AI78" i="1"/>
  <c r="AK78" i="1" s="1"/>
  <c r="AH78" i="1"/>
  <c r="AE78" i="1"/>
  <c r="AA78" i="1"/>
  <c r="Z78" i="1"/>
  <c r="W78" i="1"/>
  <c r="S78" i="1"/>
  <c r="R78" i="1"/>
  <c r="O78" i="1"/>
  <c r="K78" i="1"/>
  <c r="J78" i="1"/>
  <c r="G78" i="1"/>
  <c r="F78" i="1"/>
  <c r="H78" i="1" s="1"/>
  <c r="E78" i="1"/>
  <c r="D78" i="1"/>
  <c r="C78" i="1"/>
  <c r="FO78" i="1" s="1"/>
  <c r="A78" i="1"/>
  <c r="JX77" i="1"/>
  <c r="JV77" i="1"/>
  <c r="JU77" i="1"/>
  <c r="JR77" i="1"/>
  <c r="JO77" i="1"/>
  <c r="JK77" i="1"/>
  <c r="JH77" i="1"/>
  <c r="JJ77" i="1" s="1"/>
  <c r="JE77" i="1"/>
  <c r="JD77" i="1"/>
  <c r="JF77" i="1" s="1"/>
  <c r="JC77" i="1"/>
  <c r="JB77" i="1"/>
  <c r="IY77" i="1"/>
  <c r="IV77" i="1"/>
  <c r="IS77" i="1"/>
  <c r="IQ77" i="1"/>
  <c r="IP77" i="1"/>
  <c r="IR77" i="1" s="1"/>
  <c r="IT77" i="1" s="1"/>
  <c r="IM77" i="1"/>
  <c r="IJ77" i="1"/>
  <c r="IG77" i="1"/>
  <c r="ID77" i="1"/>
  <c r="IA77" i="1"/>
  <c r="HX77" i="1"/>
  <c r="HV77" i="1"/>
  <c r="HT77" i="1"/>
  <c r="HS77" i="1"/>
  <c r="HN77" i="1"/>
  <c r="HP77" i="1" s="1"/>
  <c r="HM77" i="1"/>
  <c r="HH77" i="1"/>
  <c r="HJ77" i="1" s="1"/>
  <c r="HG77" i="1"/>
  <c r="HB77" i="1"/>
  <c r="HD77" i="1" s="1"/>
  <c r="HA77" i="1"/>
  <c r="GX77" i="1"/>
  <c r="GV77" i="1"/>
  <c r="GU77" i="1"/>
  <c r="GQ77" i="1"/>
  <c r="GN77" i="1"/>
  <c r="GJ77" i="1"/>
  <c r="GL77" i="1" s="1"/>
  <c r="GI77" i="1"/>
  <c r="GD77" i="1"/>
  <c r="GF77" i="1" s="1"/>
  <c r="GC77" i="1"/>
  <c r="GB77" i="1"/>
  <c r="FX77" i="1"/>
  <c r="FZ77" i="1" s="1"/>
  <c r="FW77" i="1"/>
  <c r="FS77" i="1"/>
  <c r="FK77" i="1"/>
  <c r="FH77" i="1"/>
  <c r="FG77" i="1"/>
  <c r="EY77" i="1"/>
  <c r="EX77" i="1"/>
  <c r="EQ77" i="1"/>
  <c r="EP77" i="1"/>
  <c r="EL77" i="1"/>
  <c r="EN77" i="1" s="1"/>
  <c r="EI77" i="1"/>
  <c r="EH77" i="1"/>
  <c r="ED77" i="1"/>
  <c r="EF77" i="1" s="1"/>
  <c r="DZ77" i="1"/>
  <c r="EE77" i="1" s="1"/>
  <c r="DV77" i="1"/>
  <c r="DX77" i="1" s="1"/>
  <c r="DU77" i="1"/>
  <c r="DO77" i="1"/>
  <c r="DK77" i="1"/>
  <c r="DJ77" i="1"/>
  <c r="DC77" i="1"/>
  <c r="DB77" i="1"/>
  <c r="CY77" i="1"/>
  <c r="CT77" i="1"/>
  <c r="CQ77" i="1"/>
  <c r="CP77" i="1"/>
  <c r="CR77" i="1" s="1"/>
  <c r="CO77" i="1"/>
  <c r="CM77" i="1"/>
  <c r="CI77" i="1"/>
  <c r="CG77" i="1"/>
  <c r="CE77" i="1"/>
  <c r="CD77" i="1"/>
  <c r="CA77" i="1"/>
  <c r="BW77" i="1"/>
  <c r="BV77" i="1"/>
  <c r="BS77" i="1"/>
  <c r="BO77" i="1"/>
  <c r="BN77" i="1"/>
  <c r="BK77" i="1"/>
  <c r="BI77" i="1"/>
  <c r="BG77" i="1"/>
  <c r="BF77" i="1"/>
  <c r="BJ77" i="1" s="1"/>
  <c r="BL77" i="1" s="1"/>
  <c r="BC77" i="1"/>
  <c r="AY77" i="1"/>
  <c r="BA77" i="1" s="1"/>
  <c r="AX77" i="1"/>
  <c r="AU77" i="1"/>
  <c r="AQ77" i="1"/>
  <c r="AP77" i="1"/>
  <c r="AM77" i="1"/>
  <c r="AI77" i="1"/>
  <c r="AH77" i="1"/>
  <c r="AE77" i="1"/>
  <c r="AA77" i="1"/>
  <c r="AC77" i="1" s="1"/>
  <c r="Z77" i="1"/>
  <c r="W77" i="1"/>
  <c r="S77" i="1"/>
  <c r="R77" i="1"/>
  <c r="O77" i="1"/>
  <c r="K77" i="1"/>
  <c r="J77" i="1"/>
  <c r="G77" i="1"/>
  <c r="F77" i="1"/>
  <c r="E77" i="1"/>
  <c r="D77" i="1"/>
  <c r="C77" i="1"/>
  <c r="A77" i="1"/>
  <c r="JV76" i="1"/>
  <c r="JX76" i="1" s="1"/>
  <c r="JU76" i="1"/>
  <c r="JR76" i="1"/>
  <c r="JO76" i="1"/>
  <c r="JK76" i="1"/>
  <c r="JH76" i="1"/>
  <c r="JE76" i="1"/>
  <c r="JB76" i="1"/>
  <c r="IY76" i="1"/>
  <c r="IV76" i="1"/>
  <c r="IS76" i="1"/>
  <c r="IP76" i="1"/>
  <c r="IM76" i="1"/>
  <c r="IL76" i="1"/>
  <c r="IN76" i="1" s="1"/>
  <c r="IK76" i="1"/>
  <c r="IJ76" i="1"/>
  <c r="IG76" i="1"/>
  <c r="ID76" i="1"/>
  <c r="IA76" i="1"/>
  <c r="HX76" i="1"/>
  <c r="HT76" i="1"/>
  <c r="HV76" i="1" s="1"/>
  <c r="HS76" i="1"/>
  <c r="HN76" i="1"/>
  <c r="HP76" i="1" s="1"/>
  <c r="HM76" i="1"/>
  <c r="HH76" i="1"/>
  <c r="HJ76" i="1" s="1"/>
  <c r="HG76" i="1"/>
  <c r="HB76" i="1"/>
  <c r="HD76" i="1" s="1"/>
  <c r="HA76" i="1"/>
  <c r="GV76" i="1"/>
  <c r="GX76" i="1" s="1"/>
  <c r="GU76" i="1"/>
  <c r="GQ76" i="1"/>
  <c r="GN76" i="1"/>
  <c r="GJ76" i="1"/>
  <c r="GL76" i="1" s="1"/>
  <c r="GI76" i="1"/>
  <c r="GB76" i="1"/>
  <c r="GC76" i="1" s="1"/>
  <c r="FX76" i="1"/>
  <c r="FZ76" i="1" s="1"/>
  <c r="FW76" i="1"/>
  <c r="FS76" i="1"/>
  <c r="FK76" i="1"/>
  <c r="FH76" i="1"/>
  <c r="FG76" i="1"/>
  <c r="FA76" i="1"/>
  <c r="EY76" i="1"/>
  <c r="EX76" i="1"/>
  <c r="ES76" i="1"/>
  <c r="EQ76" i="1"/>
  <c r="EP76" i="1"/>
  <c r="ET76" i="1" s="1"/>
  <c r="EV76" i="1" s="1"/>
  <c r="EI76" i="1"/>
  <c r="EH76" i="1"/>
  <c r="EE76" i="1"/>
  <c r="DZ76" i="1"/>
  <c r="DV76" i="1"/>
  <c r="DX76" i="1" s="1"/>
  <c r="DU76" i="1"/>
  <c r="DO76" i="1"/>
  <c r="DK76" i="1"/>
  <c r="DM76" i="1" s="1"/>
  <c r="DJ76" i="1"/>
  <c r="DG76" i="1"/>
  <c r="DC76" i="1"/>
  <c r="DB76" i="1"/>
  <c r="CY76" i="1"/>
  <c r="CT76" i="1"/>
  <c r="CQ76" i="1"/>
  <c r="CP76" i="1"/>
  <c r="CO76" i="1"/>
  <c r="CM76" i="1"/>
  <c r="CI76" i="1"/>
  <c r="CH76" i="1"/>
  <c r="CJ76" i="1" s="1"/>
  <c r="CE76" i="1"/>
  <c r="CD76" i="1"/>
  <c r="CA76" i="1"/>
  <c r="BW76" i="1"/>
  <c r="BV76" i="1"/>
  <c r="BS76" i="1"/>
  <c r="BQ76" i="1"/>
  <c r="BO76" i="1"/>
  <c r="BN76" i="1"/>
  <c r="BR76" i="1" s="1"/>
  <c r="BT76" i="1" s="1"/>
  <c r="BK76" i="1"/>
  <c r="BG76" i="1"/>
  <c r="BF76" i="1"/>
  <c r="BC76" i="1"/>
  <c r="AY76" i="1"/>
  <c r="AX76" i="1"/>
  <c r="AQ76" i="1"/>
  <c r="AP76" i="1"/>
  <c r="AM76" i="1"/>
  <c r="AK76" i="1"/>
  <c r="AI76" i="1"/>
  <c r="AH76" i="1"/>
  <c r="AE76" i="1"/>
  <c r="AA76" i="1"/>
  <c r="Z76" i="1"/>
  <c r="W76" i="1"/>
  <c r="U76" i="1"/>
  <c r="S76" i="1"/>
  <c r="R76" i="1"/>
  <c r="V76" i="1" s="1"/>
  <c r="O76" i="1"/>
  <c r="M76" i="1"/>
  <c r="K76" i="1"/>
  <c r="N76" i="1" s="1"/>
  <c r="P76" i="1" s="1"/>
  <c r="J76" i="1"/>
  <c r="G76" i="1"/>
  <c r="F76" i="1"/>
  <c r="E76" i="1"/>
  <c r="D76" i="1"/>
  <c r="C76" i="1"/>
  <c r="FP76" i="1" s="1"/>
  <c r="A76" i="1"/>
  <c r="JV75" i="1"/>
  <c r="JX75" i="1" s="1"/>
  <c r="JU75" i="1"/>
  <c r="JR75" i="1"/>
  <c r="JO75" i="1"/>
  <c r="JK75" i="1"/>
  <c r="JH75" i="1"/>
  <c r="JE75" i="1"/>
  <c r="JB75" i="1"/>
  <c r="IY75" i="1"/>
  <c r="IV75" i="1"/>
  <c r="IS75" i="1"/>
  <c r="IP75" i="1"/>
  <c r="IM75" i="1"/>
  <c r="IJ75" i="1"/>
  <c r="IG75" i="1"/>
  <c r="ID75" i="1"/>
  <c r="IA75" i="1"/>
  <c r="HX75" i="1"/>
  <c r="HT75" i="1"/>
  <c r="HV75" i="1" s="1"/>
  <c r="HS75" i="1"/>
  <c r="HP75" i="1"/>
  <c r="HN75" i="1"/>
  <c r="HM75" i="1"/>
  <c r="HH75" i="1"/>
  <c r="HJ75" i="1" s="1"/>
  <c r="HG75" i="1"/>
  <c r="HD75" i="1"/>
  <c r="HB75" i="1"/>
  <c r="HA75" i="1"/>
  <c r="GV75" i="1"/>
  <c r="GX75" i="1" s="1"/>
  <c r="GU75" i="1"/>
  <c r="GQ75" i="1"/>
  <c r="GN75" i="1"/>
  <c r="GP75" i="1" s="1"/>
  <c r="GR75" i="1" s="1"/>
  <c r="GL75" i="1"/>
  <c r="GJ75" i="1"/>
  <c r="GI75" i="1"/>
  <c r="GD75" i="1"/>
  <c r="GF75" i="1" s="1"/>
  <c r="GB75" i="1"/>
  <c r="GC75" i="1" s="1"/>
  <c r="FX75" i="1"/>
  <c r="FZ75" i="1" s="1"/>
  <c r="FW75" i="1"/>
  <c r="FS75" i="1"/>
  <c r="FK75" i="1"/>
  <c r="FH75" i="1"/>
  <c r="FG75" i="1"/>
  <c r="FB75" i="1"/>
  <c r="FD75" i="1" s="1"/>
  <c r="EY75" i="1"/>
  <c r="EX75" i="1"/>
  <c r="EQ75" i="1"/>
  <c r="ES75" i="1" s="1"/>
  <c r="EP75" i="1"/>
  <c r="EI75" i="1"/>
  <c r="EH75" i="1"/>
  <c r="DZ75" i="1"/>
  <c r="DX75" i="1"/>
  <c r="DV75" i="1"/>
  <c r="DU75" i="1"/>
  <c r="DO75" i="1"/>
  <c r="DK75" i="1"/>
  <c r="DJ75" i="1"/>
  <c r="DG75" i="1"/>
  <c r="DF75" i="1"/>
  <c r="DE75" i="1"/>
  <c r="DC75" i="1"/>
  <c r="DB75" i="1"/>
  <c r="CY75" i="1"/>
  <c r="CX75" i="1"/>
  <c r="CW75" i="1"/>
  <c r="CT75" i="1"/>
  <c r="CP75" i="1"/>
  <c r="CR75" i="1" s="1"/>
  <c r="CM75" i="1"/>
  <c r="CO75" i="1" s="1"/>
  <c r="CI75" i="1"/>
  <c r="CE75" i="1"/>
  <c r="CD75" i="1"/>
  <c r="CA75" i="1"/>
  <c r="BW75" i="1"/>
  <c r="BV75" i="1"/>
  <c r="BS75" i="1"/>
  <c r="BO75" i="1"/>
  <c r="BN75" i="1"/>
  <c r="BK75" i="1"/>
  <c r="BJ75" i="1"/>
  <c r="BL75" i="1" s="1"/>
  <c r="BI75" i="1"/>
  <c r="BG75" i="1"/>
  <c r="BF75" i="1"/>
  <c r="BC75" i="1"/>
  <c r="AY75" i="1"/>
  <c r="AX75" i="1"/>
  <c r="AU75" i="1"/>
  <c r="AS75" i="1"/>
  <c r="AQ75" i="1"/>
  <c r="AP75" i="1"/>
  <c r="AM75" i="1"/>
  <c r="AI75" i="1"/>
  <c r="AH75" i="1"/>
  <c r="AE75" i="1"/>
  <c r="AC75" i="1"/>
  <c r="AA75" i="1"/>
  <c r="Z75" i="1"/>
  <c r="AD75" i="1" s="1"/>
  <c r="AF75" i="1" s="1"/>
  <c r="W75" i="1"/>
  <c r="S75" i="1"/>
  <c r="R75" i="1"/>
  <c r="O75" i="1"/>
  <c r="K75" i="1"/>
  <c r="J75" i="1"/>
  <c r="G75" i="1"/>
  <c r="F75" i="1"/>
  <c r="E75" i="1"/>
  <c r="D75" i="1"/>
  <c r="C75" i="1"/>
  <c r="FP75" i="1" s="1"/>
  <c r="A75" i="1"/>
  <c r="JV74" i="1"/>
  <c r="JX74" i="1" s="1"/>
  <c r="JU74" i="1"/>
  <c r="JR74" i="1"/>
  <c r="JO74" i="1"/>
  <c r="JK74" i="1"/>
  <c r="JH74" i="1"/>
  <c r="JE74" i="1"/>
  <c r="JB74" i="1"/>
  <c r="IY74" i="1"/>
  <c r="IW74" i="1"/>
  <c r="IV74" i="1"/>
  <c r="IX74" i="1" s="1"/>
  <c r="IS74" i="1"/>
  <c r="IP74" i="1"/>
  <c r="IM74" i="1"/>
  <c r="IK74" i="1"/>
  <c r="IJ74" i="1"/>
  <c r="IL74" i="1" s="1"/>
  <c r="IN74" i="1" s="1"/>
  <c r="IG74" i="1"/>
  <c r="ID74" i="1"/>
  <c r="IE74" i="1" s="1"/>
  <c r="IA74" i="1"/>
  <c r="HY74" i="1"/>
  <c r="HX74" i="1"/>
  <c r="HZ74" i="1" s="1"/>
  <c r="IB74" i="1" s="1"/>
  <c r="HT74" i="1"/>
  <c r="HV74" i="1" s="1"/>
  <c r="HS74" i="1"/>
  <c r="HN74" i="1"/>
  <c r="HP74" i="1" s="1"/>
  <c r="HM74" i="1"/>
  <c r="HH74" i="1"/>
  <c r="HJ74" i="1" s="1"/>
  <c r="HG74" i="1"/>
  <c r="HB74" i="1"/>
  <c r="HD74" i="1" s="1"/>
  <c r="HA74" i="1"/>
  <c r="GV74" i="1"/>
  <c r="GX74" i="1" s="1"/>
  <c r="GU74" i="1"/>
  <c r="GQ74" i="1"/>
  <c r="GO74" i="1"/>
  <c r="GN74" i="1"/>
  <c r="GJ74" i="1"/>
  <c r="GL74" i="1" s="1"/>
  <c r="GI74" i="1"/>
  <c r="GC74" i="1"/>
  <c r="GB74" i="1"/>
  <c r="GD74" i="1" s="1"/>
  <c r="GF74" i="1" s="1"/>
  <c r="FX74" i="1"/>
  <c r="FZ74" i="1" s="1"/>
  <c r="FW74" i="1"/>
  <c r="FS74" i="1"/>
  <c r="FK74" i="1"/>
  <c r="FH74" i="1"/>
  <c r="FG74" i="1"/>
  <c r="EY74" i="1"/>
  <c r="EX74" i="1"/>
  <c r="EQ74" i="1"/>
  <c r="EP74" i="1"/>
  <c r="EI74" i="1"/>
  <c r="EK74" i="1" s="1"/>
  <c r="EH74" i="1"/>
  <c r="EE74" i="1"/>
  <c r="DZ74" i="1"/>
  <c r="EC74" i="1" s="1"/>
  <c r="DV74" i="1"/>
  <c r="DX74" i="1" s="1"/>
  <c r="DU74" i="1"/>
  <c r="DO74" i="1"/>
  <c r="DK74" i="1"/>
  <c r="DJ74" i="1"/>
  <c r="DG74" i="1"/>
  <c r="DC74" i="1"/>
  <c r="DB74" i="1"/>
  <c r="CY74" i="1"/>
  <c r="CT74" i="1"/>
  <c r="CW74" i="1" s="1"/>
  <c r="CP74" i="1"/>
  <c r="CR74" i="1" s="1"/>
  <c r="CO74" i="1"/>
  <c r="CM74" i="1"/>
  <c r="CI74" i="1"/>
  <c r="CE74" i="1"/>
  <c r="CH74" i="1" s="1"/>
  <c r="CJ74" i="1" s="1"/>
  <c r="CD74" i="1"/>
  <c r="CA74" i="1"/>
  <c r="BW74" i="1"/>
  <c r="BZ74" i="1" s="1"/>
  <c r="CB74" i="1" s="1"/>
  <c r="BV74" i="1"/>
  <c r="BY74" i="1" s="1"/>
  <c r="BS74" i="1"/>
  <c r="BO74" i="1"/>
  <c r="BN74" i="1"/>
  <c r="BK74" i="1"/>
  <c r="BG74" i="1"/>
  <c r="BF74" i="1"/>
  <c r="BJ74" i="1" s="1"/>
  <c r="BL74" i="1" s="1"/>
  <c r="BC74" i="1"/>
  <c r="AY74" i="1"/>
  <c r="AX74" i="1"/>
  <c r="AU74" i="1"/>
  <c r="AQ74" i="1"/>
  <c r="AP74" i="1"/>
  <c r="AM74" i="1"/>
  <c r="AL74" i="1"/>
  <c r="AN74" i="1" s="1"/>
  <c r="AI74" i="1"/>
  <c r="AH74" i="1"/>
  <c r="AE74" i="1"/>
  <c r="AA74" i="1"/>
  <c r="Z74" i="1"/>
  <c r="W74" i="1"/>
  <c r="U74" i="1"/>
  <c r="S74" i="1"/>
  <c r="R74" i="1"/>
  <c r="V74" i="1" s="1"/>
  <c r="X74" i="1" s="1"/>
  <c r="O74" i="1"/>
  <c r="N74" i="1"/>
  <c r="P74" i="1" s="1"/>
  <c r="K74" i="1"/>
  <c r="M74" i="1" s="1"/>
  <c r="J74" i="1"/>
  <c r="G74" i="1"/>
  <c r="F74" i="1"/>
  <c r="E74" i="1"/>
  <c r="D74" i="1"/>
  <c r="C74" i="1"/>
  <c r="A74" i="1"/>
  <c r="JX73" i="1"/>
  <c r="JV73" i="1"/>
  <c r="JU73" i="1"/>
  <c r="JR73" i="1"/>
  <c r="JO73" i="1"/>
  <c r="JK73" i="1"/>
  <c r="JH73" i="1"/>
  <c r="JF73" i="1"/>
  <c r="JE73" i="1"/>
  <c r="JC73" i="1"/>
  <c r="JB73" i="1"/>
  <c r="JD73" i="1" s="1"/>
  <c r="IY73" i="1"/>
  <c r="IV73" i="1"/>
  <c r="IS73" i="1"/>
  <c r="IP73" i="1"/>
  <c r="IR73" i="1" s="1"/>
  <c r="IT73" i="1" s="1"/>
  <c r="IM73" i="1"/>
  <c r="IJ73" i="1"/>
  <c r="IG73" i="1"/>
  <c r="IE73" i="1"/>
  <c r="ID73" i="1"/>
  <c r="IF73" i="1" s="1"/>
  <c r="IH73" i="1" s="1"/>
  <c r="IA73" i="1"/>
  <c r="HX73" i="1"/>
  <c r="HV73" i="1"/>
  <c r="HT73" i="1"/>
  <c r="HS73" i="1"/>
  <c r="HN73" i="1"/>
  <c r="HP73" i="1" s="1"/>
  <c r="HM73" i="1"/>
  <c r="HH73" i="1"/>
  <c r="HJ73" i="1" s="1"/>
  <c r="HG73" i="1"/>
  <c r="HB73" i="1"/>
  <c r="HD73" i="1" s="1"/>
  <c r="HA73" i="1"/>
  <c r="GV73" i="1"/>
  <c r="GX73" i="1" s="1"/>
  <c r="GU73" i="1"/>
  <c r="GQ73" i="1"/>
  <c r="GP73" i="1"/>
  <c r="GR73" i="1" s="1"/>
  <c r="GO73" i="1"/>
  <c r="GN73" i="1"/>
  <c r="GJ73" i="1"/>
  <c r="GL73" i="1" s="1"/>
  <c r="GI73" i="1"/>
  <c r="GB73" i="1"/>
  <c r="FX73" i="1"/>
  <c r="FZ73" i="1" s="1"/>
  <c r="FW73" i="1"/>
  <c r="FS73" i="1"/>
  <c r="FK73" i="1"/>
  <c r="FH73" i="1"/>
  <c r="FI73" i="1" s="1"/>
  <c r="FG73" i="1"/>
  <c r="EY73" i="1"/>
  <c r="EX73" i="1"/>
  <c r="EQ73" i="1"/>
  <c r="ET73" i="1" s="1"/>
  <c r="EV73" i="1" s="1"/>
  <c r="EP73" i="1"/>
  <c r="EI73" i="1"/>
  <c r="EH73" i="1"/>
  <c r="DZ73" i="1"/>
  <c r="DV73" i="1"/>
  <c r="DX73" i="1" s="1"/>
  <c r="DU73" i="1"/>
  <c r="DO73" i="1"/>
  <c r="DK73" i="1"/>
  <c r="DJ73" i="1"/>
  <c r="DG73" i="1"/>
  <c r="DC73" i="1"/>
  <c r="DB73" i="1"/>
  <c r="CY73" i="1"/>
  <c r="CT73" i="1"/>
  <c r="CM73" i="1"/>
  <c r="CO73" i="1" s="1"/>
  <c r="CI73" i="1"/>
  <c r="CE73" i="1"/>
  <c r="CD73" i="1"/>
  <c r="CA73" i="1"/>
  <c r="BW73" i="1"/>
  <c r="BV73" i="1"/>
  <c r="BS73" i="1"/>
  <c r="BO73" i="1"/>
  <c r="BN73" i="1"/>
  <c r="BK73" i="1"/>
  <c r="BG73" i="1"/>
  <c r="BI73" i="1" s="1"/>
  <c r="BF73" i="1"/>
  <c r="BC73" i="1"/>
  <c r="AY73" i="1"/>
  <c r="BA73" i="1" s="1"/>
  <c r="AX73" i="1"/>
  <c r="BB73" i="1" s="1"/>
  <c r="BD73" i="1" s="1"/>
  <c r="AU73" i="1"/>
  <c r="AQ73" i="1"/>
  <c r="AP73" i="1"/>
  <c r="AM73" i="1"/>
  <c r="AI73" i="1"/>
  <c r="AH73" i="1"/>
  <c r="AL73" i="1" s="1"/>
  <c r="AN73" i="1" s="1"/>
  <c r="AE73" i="1"/>
  <c r="AA73" i="1"/>
  <c r="Z73" i="1"/>
  <c r="W73" i="1"/>
  <c r="S73" i="1"/>
  <c r="R73" i="1"/>
  <c r="O73" i="1"/>
  <c r="K73" i="1"/>
  <c r="J73" i="1"/>
  <c r="G73" i="1"/>
  <c r="F73" i="1"/>
  <c r="E73" i="1"/>
  <c r="D73" i="1"/>
  <c r="C73" i="1"/>
  <c r="A73" i="1"/>
  <c r="JV72" i="1"/>
  <c r="JX72" i="1" s="1"/>
  <c r="JU72" i="1"/>
  <c r="JR72" i="1"/>
  <c r="JO72" i="1"/>
  <c r="JK72" i="1"/>
  <c r="JJ72" i="1"/>
  <c r="JI72" i="1"/>
  <c r="JH72" i="1"/>
  <c r="JE72" i="1"/>
  <c r="JB72" i="1"/>
  <c r="IY72" i="1"/>
  <c r="IW72" i="1"/>
  <c r="IV72" i="1"/>
  <c r="IX72" i="1" s="1"/>
  <c r="IZ72" i="1" s="1"/>
  <c r="IS72" i="1"/>
  <c r="IP72" i="1"/>
  <c r="IM72" i="1"/>
  <c r="IL72" i="1"/>
  <c r="IN72" i="1" s="1"/>
  <c r="IK72" i="1"/>
  <c r="IJ72" i="1"/>
  <c r="IG72" i="1"/>
  <c r="ID72" i="1"/>
  <c r="IE72" i="1" s="1"/>
  <c r="IA72" i="1"/>
  <c r="HY72" i="1"/>
  <c r="HX72" i="1"/>
  <c r="HZ72" i="1" s="1"/>
  <c r="IB72" i="1" s="1"/>
  <c r="HT72" i="1"/>
  <c r="HV72" i="1" s="1"/>
  <c r="HS72" i="1"/>
  <c r="HN72" i="1"/>
  <c r="HP72" i="1" s="1"/>
  <c r="HM72" i="1"/>
  <c r="HH72" i="1"/>
  <c r="HJ72" i="1" s="1"/>
  <c r="HG72" i="1"/>
  <c r="HD72" i="1"/>
  <c r="HB72" i="1"/>
  <c r="HA72" i="1"/>
  <c r="GV72" i="1"/>
  <c r="GX72" i="1" s="1"/>
  <c r="GU72" i="1"/>
  <c r="GQ72" i="1"/>
  <c r="GN72" i="1"/>
  <c r="GJ72" i="1"/>
  <c r="GL72" i="1" s="1"/>
  <c r="GI72" i="1"/>
  <c r="GB72" i="1"/>
  <c r="FX72" i="1"/>
  <c r="FZ72" i="1" s="1"/>
  <c r="FW72" i="1"/>
  <c r="FS72" i="1"/>
  <c r="FO72" i="1"/>
  <c r="FK72" i="1"/>
  <c r="FH72" i="1"/>
  <c r="FG72" i="1"/>
  <c r="EY72" i="1"/>
  <c r="EX72" i="1"/>
  <c r="EQ72" i="1"/>
  <c r="EP72" i="1"/>
  <c r="EI72" i="1"/>
  <c r="EH72" i="1"/>
  <c r="DZ72" i="1"/>
  <c r="DV72" i="1"/>
  <c r="DX72" i="1" s="1"/>
  <c r="DU72" i="1"/>
  <c r="DO72" i="1"/>
  <c r="DK72" i="1"/>
  <c r="DJ72" i="1"/>
  <c r="DG72" i="1"/>
  <c r="DC72" i="1"/>
  <c r="DB72" i="1"/>
  <c r="CY72" i="1"/>
  <c r="CZ72" i="1" s="1"/>
  <c r="CT72" i="1"/>
  <c r="CX72" i="1" s="1"/>
  <c r="CQ72" i="1"/>
  <c r="CP72" i="1"/>
  <c r="CR72" i="1" s="1"/>
  <c r="CO72" i="1"/>
  <c r="CM72" i="1"/>
  <c r="CI72" i="1"/>
  <c r="CE72" i="1"/>
  <c r="CD72" i="1"/>
  <c r="CA72" i="1"/>
  <c r="BW72" i="1"/>
  <c r="BV72" i="1"/>
  <c r="BS72" i="1"/>
  <c r="BO72" i="1"/>
  <c r="BN72" i="1"/>
  <c r="BK72" i="1"/>
  <c r="BI72" i="1"/>
  <c r="BG72" i="1"/>
  <c r="BJ72" i="1" s="1"/>
  <c r="BL72" i="1" s="1"/>
  <c r="BF72" i="1"/>
  <c r="BC72" i="1"/>
  <c r="AY72" i="1"/>
  <c r="AX72" i="1"/>
  <c r="AU72" i="1"/>
  <c r="AQ72" i="1"/>
  <c r="AT72" i="1" s="1"/>
  <c r="AV72" i="1" s="1"/>
  <c r="AP72" i="1"/>
  <c r="AM72" i="1"/>
  <c r="AI72" i="1"/>
  <c r="AH72" i="1"/>
  <c r="AE72" i="1"/>
  <c r="AA72" i="1"/>
  <c r="Z72" i="1"/>
  <c r="W72" i="1"/>
  <c r="U72" i="1"/>
  <c r="S72" i="1"/>
  <c r="R72" i="1"/>
  <c r="O72" i="1"/>
  <c r="K72" i="1"/>
  <c r="J72" i="1"/>
  <c r="G72" i="1"/>
  <c r="F72" i="1"/>
  <c r="E72" i="1"/>
  <c r="D72" i="1"/>
  <c r="C72" i="1"/>
  <c r="A72" i="1"/>
  <c r="JV71" i="1"/>
  <c r="JX71" i="1" s="1"/>
  <c r="JU71" i="1"/>
  <c r="JR71" i="1"/>
  <c r="JO71" i="1"/>
  <c r="JK71" i="1"/>
  <c r="JH71" i="1"/>
  <c r="JE71" i="1"/>
  <c r="JB71" i="1"/>
  <c r="IY71" i="1"/>
  <c r="IV71" i="1"/>
  <c r="IS71" i="1"/>
  <c r="IP71" i="1"/>
  <c r="IM71" i="1"/>
  <c r="IK71" i="1"/>
  <c r="IJ71" i="1"/>
  <c r="IG71" i="1"/>
  <c r="ID71" i="1"/>
  <c r="IA71" i="1"/>
  <c r="HX71" i="1"/>
  <c r="HY71" i="1" s="1"/>
  <c r="HT71" i="1"/>
  <c r="HV71" i="1" s="1"/>
  <c r="HS71" i="1"/>
  <c r="HP71" i="1"/>
  <c r="HN71" i="1"/>
  <c r="HM71" i="1"/>
  <c r="HH71" i="1"/>
  <c r="HJ71" i="1" s="1"/>
  <c r="HG71" i="1"/>
  <c r="HB71" i="1"/>
  <c r="HD71" i="1" s="1"/>
  <c r="HA71" i="1"/>
  <c r="GX71" i="1"/>
  <c r="GV71" i="1"/>
  <c r="GU71" i="1"/>
  <c r="GQ71" i="1"/>
  <c r="GN71" i="1"/>
  <c r="GJ71" i="1"/>
  <c r="GL71" i="1" s="1"/>
  <c r="GI71" i="1"/>
  <c r="GC71" i="1"/>
  <c r="GB71" i="1"/>
  <c r="FX71" i="1"/>
  <c r="FZ71" i="1" s="1"/>
  <c r="FW71" i="1"/>
  <c r="FS71" i="1"/>
  <c r="FK71" i="1"/>
  <c r="FH71" i="1"/>
  <c r="FG71" i="1"/>
  <c r="EY71" i="1"/>
  <c r="FA71" i="1" s="1"/>
  <c r="EX71" i="1"/>
  <c r="EQ71" i="1"/>
  <c r="EP71" i="1"/>
  <c r="EI71" i="1"/>
  <c r="EH71" i="1"/>
  <c r="EE71" i="1"/>
  <c r="DZ71" i="1"/>
  <c r="DV71" i="1"/>
  <c r="DX71" i="1" s="1"/>
  <c r="DU71" i="1"/>
  <c r="DO71" i="1"/>
  <c r="DK71" i="1"/>
  <c r="DJ71" i="1"/>
  <c r="DG71" i="1"/>
  <c r="DC71" i="1"/>
  <c r="DB71" i="1"/>
  <c r="CY71" i="1"/>
  <c r="CT71" i="1"/>
  <c r="CQ71" i="1"/>
  <c r="CM71" i="1"/>
  <c r="CI71" i="1"/>
  <c r="CE71" i="1"/>
  <c r="CD71" i="1"/>
  <c r="CH71" i="1" s="1"/>
  <c r="CA71" i="1"/>
  <c r="BW71" i="1"/>
  <c r="BV71" i="1"/>
  <c r="BS71" i="1"/>
  <c r="BO71" i="1"/>
  <c r="BN71" i="1"/>
  <c r="BK71" i="1"/>
  <c r="BI71" i="1"/>
  <c r="BG71" i="1"/>
  <c r="BF71" i="1"/>
  <c r="BC71" i="1"/>
  <c r="AY71" i="1"/>
  <c r="AX71" i="1"/>
  <c r="AU71" i="1"/>
  <c r="AQ71" i="1"/>
  <c r="AP71" i="1"/>
  <c r="AT71" i="1" s="1"/>
  <c r="AV71" i="1" s="1"/>
  <c r="AM71" i="1"/>
  <c r="AI71" i="1"/>
  <c r="AH71" i="1"/>
  <c r="AE71" i="1"/>
  <c r="AA71" i="1"/>
  <c r="Z71" i="1"/>
  <c r="W71" i="1"/>
  <c r="S71" i="1"/>
  <c r="R71" i="1"/>
  <c r="O71" i="1"/>
  <c r="K71" i="1"/>
  <c r="J71" i="1"/>
  <c r="N71" i="1" s="1"/>
  <c r="P71" i="1" s="1"/>
  <c r="G71" i="1"/>
  <c r="F71" i="1"/>
  <c r="E71" i="1"/>
  <c r="D71" i="1"/>
  <c r="C71" i="1"/>
  <c r="FP71" i="1" s="1"/>
  <c r="A71" i="1"/>
  <c r="JV70" i="1"/>
  <c r="JX70" i="1" s="1"/>
  <c r="JU70" i="1"/>
  <c r="JR70" i="1"/>
  <c r="JO70" i="1"/>
  <c r="JK70" i="1"/>
  <c r="JI70" i="1"/>
  <c r="JH70" i="1"/>
  <c r="JJ70" i="1" s="1"/>
  <c r="JE70" i="1"/>
  <c r="JC70" i="1"/>
  <c r="JB70" i="1"/>
  <c r="JD70" i="1" s="1"/>
  <c r="JF70" i="1" s="1"/>
  <c r="IY70" i="1"/>
  <c r="IV70" i="1"/>
  <c r="IS70" i="1"/>
  <c r="IP70" i="1"/>
  <c r="IM70" i="1"/>
  <c r="IJ70" i="1"/>
  <c r="IG70" i="1"/>
  <c r="IF70" i="1"/>
  <c r="IE70" i="1"/>
  <c r="ID70" i="1"/>
  <c r="IA70" i="1"/>
  <c r="HX70" i="1"/>
  <c r="HT70" i="1"/>
  <c r="HV70" i="1" s="1"/>
  <c r="HS70" i="1"/>
  <c r="HN70" i="1"/>
  <c r="HP70" i="1" s="1"/>
  <c r="HM70" i="1"/>
  <c r="HH70" i="1"/>
  <c r="HJ70" i="1" s="1"/>
  <c r="HG70" i="1"/>
  <c r="HB70" i="1"/>
  <c r="HD70" i="1" s="1"/>
  <c r="HA70" i="1"/>
  <c r="GV70" i="1"/>
  <c r="GX70" i="1" s="1"/>
  <c r="GU70" i="1"/>
  <c r="GQ70" i="1"/>
  <c r="GP70" i="1"/>
  <c r="GR70" i="1" s="1"/>
  <c r="GO70" i="1"/>
  <c r="GN70" i="1"/>
  <c r="GJ70" i="1"/>
  <c r="GL70" i="1" s="1"/>
  <c r="GI70" i="1"/>
  <c r="GB70" i="1"/>
  <c r="FX70" i="1"/>
  <c r="FZ70" i="1" s="1"/>
  <c r="FW70" i="1"/>
  <c r="FS70" i="1"/>
  <c r="FK70" i="1"/>
  <c r="FH70" i="1"/>
  <c r="FJ70" i="1" s="1"/>
  <c r="FL70" i="1" s="1"/>
  <c r="FG70" i="1"/>
  <c r="EY70" i="1"/>
  <c r="EX70" i="1"/>
  <c r="EQ70" i="1"/>
  <c r="EP70" i="1"/>
  <c r="EI70" i="1"/>
  <c r="EH70" i="1"/>
  <c r="EE70" i="1"/>
  <c r="ED70" i="1"/>
  <c r="EF70" i="1" s="1"/>
  <c r="DZ70" i="1"/>
  <c r="EC70" i="1" s="1"/>
  <c r="DV70" i="1"/>
  <c r="DX70" i="1" s="1"/>
  <c r="DU70" i="1"/>
  <c r="DO70" i="1"/>
  <c r="DK70" i="1"/>
  <c r="DJ70" i="1"/>
  <c r="DG70" i="1"/>
  <c r="DC70" i="1"/>
  <c r="DB70" i="1"/>
  <c r="CY70" i="1"/>
  <c r="CX70" i="1"/>
  <c r="CW70" i="1"/>
  <c r="CT70" i="1"/>
  <c r="CQ70" i="1"/>
  <c r="CR70" i="1" s="1"/>
  <c r="CM70" i="1"/>
  <c r="CP70" i="1" s="1"/>
  <c r="CI70" i="1"/>
  <c r="CE70" i="1"/>
  <c r="CD70" i="1"/>
  <c r="CG70" i="1" s="1"/>
  <c r="CA70" i="1"/>
  <c r="BW70" i="1"/>
  <c r="BV70" i="1"/>
  <c r="BS70" i="1"/>
  <c r="BO70" i="1"/>
  <c r="BN70" i="1"/>
  <c r="BK70" i="1"/>
  <c r="BG70" i="1"/>
  <c r="BF70" i="1"/>
  <c r="BJ70" i="1" s="1"/>
  <c r="BL70" i="1" s="1"/>
  <c r="BC70" i="1"/>
  <c r="AY70" i="1"/>
  <c r="AX70" i="1"/>
  <c r="AQ70" i="1"/>
  <c r="AP70" i="1"/>
  <c r="AM70" i="1"/>
  <c r="AI70" i="1"/>
  <c r="AH70" i="1"/>
  <c r="AE70" i="1"/>
  <c r="AA70" i="1"/>
  <c r="Z70" i="1"/>
  <c r="W70" i="1"/>
  <c r="S70" i="1"/>
  <c r="R70" i="1"/>
  <c r="O70" i="1"/>
  <c r="K70" i="1"/>
  <c r="J70" i="1"/>
  <c r="G70" i="1"/>
  <c r="F70" i="1"/>
  <c r="E70" i="1"/>
  <c r="D70" i="1"/>
  <c r="C70" i="1"/>
  <c r="A70" i="1"/>
  <c r="JV69" i="1"/>
  <c r="JX69" i="1" s="1"/>
  <c r="JU69" i="1"/>
  <c r="JR69" i="1"/>
  <c r="JO69" i="1"/>
  <c r="JK69" i="1"/>
  <c r="JH69" i="1"/>
  <c r="JJ69" i="1" s="1"/>
  <c r="JE69" i="1"/>
  <c r="JB69" i="1"/>
  <c r="IY69" i="1"/>
  <c r="IX69" i="1"/>
  <c r="IZ69" i="1" s="1"/>
  <c r="IV69" i="1"/>
  <c r="IW69" i="1" s="1"/>
  <c r="IS69" i="1"/>
  <c r="IP69" i="1"/>
  <c r="IM69" i="1"/>
  <c r="IJ69" i="1"/>
  <c r="IG69" i="1"/>
  <c r="ID69" i="1"/>
  <c r="IA69" i="1"/>
  <c r="HX69" i="1"/>
  <c r="HZ69" i="1" s="1"/>
  <c r="IB69" i="1" s="1"/>
  <c r="HT69" i="1"/>
  <c r="HV69" i="1" s="1"/>
  <c r="HS69" i="1"/>
  <c r="HN69" i="1"/>
  <c r="HP69" i="1" s="1"/>
  <c r="HM69" i="1"/>
  <c r="HH69" i="1"/>
  <c r="HJ69" i="1" s="1"/>
  <c r="HG69" i="1"/>
  <c r="HB69" i="1"/>
  <c r="HD69" i="1" s="1"/>
  <c r="HA69" i="1"/>
  <c r="GX69" i="1"/>
  <c r="GV69" i="1"/>
  <c r="GU69" i="1"/>
  <c r="GQ69" i="1"/>
  <c r="GN69" i="1"/>
  <c r="GJ69" i="1"/>
  <c r="GL69" i="1" s="1"/>
  <c r="GI69" i="1"/>
  <c r="GB69" i="1"/>
  <c r="GD69" i="1" s="1"/>
  <c r="GF69" i="1" s="1"/>
  <c r="FX69" i="1"/>
  <c r="FZ69" i="1" s="1"/>
  <c r="FW69" i="1"/>
  <c r="FS69" i="1"/>
  <c r="FP69" i="1"/>
  <c r="FK69" i="1"/>
  <c r="FH69" i="1"/>
  <c r="FG69" i="1"/>
  <c r="EY69" i="1"/>
  <c r="EX69" i="1"/>
  <c r="ET69" i="1"/>
  <c r="EV69" i="1" s="1"/>
  <c r="EQ69" i="1"/>
  <c r="EP69" i="1"/>
  <c r="EI69" i="1"/>
  <c r="EH69" i="1"/>
  <c r="EE69" i="1"/>
  <c r="DZ69" i="1"/>
  <c r="DV69" i="1"/>
  <c r="DX69" i="1" s="1"/>
  <c r="DU69" i="1"/>
  <c r="DO69" i="1"/>
  <c r="DK69" i="1"/>
  <c r="DJ69" i="1"/>
  <c r="DG69" i="1"/>
  <c r="DC69" i="1"/>
  <c r="DB69" i="1"/>
  <c r="CY69" i="1"/>
  <c r="CX69" i="1"/>
  <c r="CT69" i="1"/>
  <c r="CQ69" i="1"/>
  <c r="CM69" i="1"/>
  <c r="CP69" i="1" s="1"/>
  <c r="CI69" i="1"/>
  <c r="CE69" i="1"/>
  <c r="CD69" i="1"/>
  <c r="CA69" i="1"/>
  <c r="BW69" i="1"/>
  <c r="BV69" i="1"/>
  <c r="BS69" i="1"/>
  <c r="BO69" i="1"/>
  <c r="BN69" i="1"/>
  <c r="BK69" i="1"/>
  <c r="BG69" i="1"/>
  <c r="BF69" i="1"/>
  <c r="BC69" i="1"/>
  <c r="AY69" i="1"/>
  <c r="AX69" i="1"/>
  <c r="AU69" i="1"/>
  <c r="AQ69" i="1"/>
  <c r="AT69" i="1" s="1"/>
  <c r="AP69" i="1"/>
  <c r="AM69" i="1"/>
  <c r="AL69" i="1"/>
  <c r="AN69" i="1" s="1"/>
  <c r="AK69" i="1"/>
  <c r="AI69" i="1"/>
  <c r="AH69" i="1"/>
  <c r="AE69" i="1"/>
  <c r="AC69" i="1"/>
  <c r="AA69" i="1"/>
  <c r="Z69" i="1"/>
  <c r="W69" i="1"/>
  <c r="S69" i="1"/>
  <c r="R69" i="1"/>
  <c r="O69" i="1"/>
  <c r="K69" i="1"/>
  <c r="J69" i="1"/>
  <c r="G69" i="1"/>
  <c r="F69" i="1"/>
  <c r="E69" i="1"/>
  <c r="D69" i="1"/>
  <c r="C69" i="1"/>
  <c r="FO69" i="1" s="1"/>
  <c r="A69" i="1"/>
  <c r="JV68" i="1"/>
  <c r="JX68" i="1" s="1"/>
  <c r="JU68" i="1"/>
  <c r="JR68" i="1"/>
  <c r="JO68" i="1"/>
  <c r="JK68" i="1"/>
  <c r="JH68" i="1"/>
  <c r="JB68" i="1"/>
  <c r="IY68" i="1"/>
  <c r="IV68" i="1"/>
  <c r="IS68" i="1"/>
  <c r="IP68" i="1"/>
  <c r="IM68" i="1"/>
  <c r="IJ68" i="1"/>
  <c r="IG68" i="1"/>
  <c r="IF68" i="1"/>
  <c r="IH68" i="1" s="1"/>
  <c r="IE68" i="1"/>
  <c r="ID68" i="1"/>
  <c r="IA68" i="1"/>
  <c r="HX68" i="1"/>
  <c r="HV68" i="1"/>
  <c r="HT68" i="1"/>
  <c r="HS68" i="1"/>
  <c r="HN68" i="1"/>
  <c r="HP68" i="1" s="1"/>
  <c r="HM68" i="1"/>
  <c r="HJ68" i="1"/>
  <c r="HH68" i="1"/>
  <c r="HG68" i="1"/>
  <c r="HB68" i="1"/>
  <c r="HD68" i="1" s="1"/>
  <c r="HA68" i="1"/>
  <c r="GV68" i="1"/>
  <c r="GX68" i="1" s="1"/>
  <c r="GU68" i="1"/>
  <c r="GQ68" i="1"/>
  <c r="GN68" i="1"/>
  <c r="GP68" i="1" s="1"/>
  <c r="GR68" i="1" s="1"/>
  <c r="GJ68" i="1"/>
  <c r="GL68" i="1" s="1"/>
  <c r="GI68" i="1"/>
  <c r="GB68" i="1"/>
  <c r="GD68" i="1" s="1"/>
  <c r="GF68" i="1" s="1"/>
  <c r="FX68" i="1"/>
  <c r="FZ68" i="1" s="1"/>
  <c r="FW68" i="1"/>
  <c r="FS68" i="1"/>
  <c r="FK68" i="1"/>
  <c r="FH68" i="1"/>
  <c r="FG68" i="1"/>
  <c r="EY68" i="1"/>
  <c r="EX68" i="1"/>
  <c r="EQ68" i="1"/>
  <c r="EP68" i="1"/>
  <c r="EI68" i="1"/>
  <c r="EL68" i="1" s="1"/>
  <c r="EN68" i="1" s="1"/>
  <c r="EH68" i="1"/>
  <c r="DZ68" i="1"/>
  <c r="DV68" i="1"/>
  <c r="DX68" i="1" s="1"/>
  <c r="DU68" i="1"/>
  <c r="DO68" i="1"/>
  <c r="DK68" i="1"/>
  <c r="DJ68" i="1"/>
  <c r="DC68" i="1"/>
  <c r="DB68" i="1"/>
  <c r="CY68" i="1"/>
  <c r="CT68" i="1"/>
  <c r="CP68" i="1"/>
  <c r="CR68" i="1" s="1"/>
  <c r="CM68" i="1"/>
  <c r="CO68" i="1" s="1"/>
  <c r="CI68" i="1"/>
  <c r="CE68" i="1"/>
  <c r="CD68" i="1"/>
  <c r="CA68" i="1"/>
  <c r="BW68" i="1"/>
  <c r="BV68" i="1"/>
  <c r="BS68" i="1"/>
  <c r="BO68" i="1"/>
  <c r="BN68" i="1"/>
  <c r="BR68" i="1" s="1"/>
  <c r="BT68" i="1" s="1"/>
  <c r="BK68" i="1"/>
  <c r="BG68" i="1"/>
  <c r="BF68" i="1"/>
  <c r="BC68" i="1"/>
  <c r="AY68" i="1"/>
  <c r="AX68" i="1"/>
  <c r="AU68" i="1"/>
  <c r="AS68" i="1"/>
  <c r="AQ68" i="1"/>
  <c r="AP68" i="1"/>
  <c r="AM68" i="1"/>
  <c r="AI68" i="1"/>
  <c r="AL68" i="1" s="1"/>
  <c r="AN68" i="1" s="1"/>
  <c r="AH68" i="1"/>
  <c r="AE68" i="1"/>
  <c r="AA68" i="1"/>
  <c r="Z68" i="1"/>
  <c r="W68" i="1"/>
  <c r="S68" i="1"/>
  <c r="R68" i="1"/>
  <c r="O68" i="1"/>
  <c r="K68" i="1"/>
  <c r="J68" i="1"/>
  <c r="G68" i="1"/>
  <c r="F68" i="1"/>
  <c r="E68" i="1"/>
  <c r="H68" i="1" s="1"/>
  <c r="D68" i="1"/>
  <c r="C68" i="1"/>
  <c r="FP68" i="1" s="1"/>
  <c r="A68" i="1"/>
  <c r="JV67" i="1"/>
  <c r="JX67" i="1" s="1"/>
  <c r="JU67" i="1"/>
  <c r="JR67" i="1"/>
  <c r="JO67" i="1"/>
  <c r="JK67" i="1"/>
  <c r="JH67" i="1"/>
  <c r="JE67" i="1"/>
  <c r="JB67" i="1"/>
  <c r="IY67" i="1"/>
  <c r="IV67" i="1"/>
  <c r="IX67" i="1" s="1"/>
  <c r="IZ67" i="1" s="1"/>
  <c r="IS67" i="1"/>
  <c r="IR67" i="1"/>
  <c r="IT67" i="1" s="1"/>
  <c r="IP67" i="1"/>
  <c r="IQ67" i="1" s="1"/>
  <c r="IN67" i="1"/>
  <c r="IM67" i="1"/>
  <c r="IJ67" i="1"/>
  <c r="IL67" i="1" s="1"/>
  <c r="IG67" i="1"/>
  <c r="ID67" i="1"/>
  <c r="IF67" i="1" s="1"/>
  <c r="IH67" i="1" s="1"/>
  <c r="IA67" i="1"/>
  <c r="HX67" i="1"/>
  <c r="HT67" i="1"/>
  <c r="HV67" i="1" s="1"/>
  <c r="HS67" i="1"/>
  <c r="HN67" i="1"/>
  <c r="HP67" i="1" s="1"/>
  <c r="HM67" i="1"/>
  <c r="HH67" i="1"/>
  <c r="HJ67" i="1" s="1"/>
  <c r="HG67" i="1"/>
  <c r="HB67" i="1"/>
  <c r="HD67" i="1" s="1"/>
  <c r="HA67" i="1"/>
  <c r="GV67" i="1"/>
  <c r="GX67" i="1" s="1"/>
  <c r="GU67" i="1"/>
  <c r="GQ67" i="1"/>
  <c r="GO67" i="1"/>
  <c r="GN67" i="1"/>
  <c r="GP67" i="1" s="1"/>
  <c r="GR67" i="1" s="1"/>
  <c r="GL67" i="1"/>
  <c r="GJ67" i="1"/>
  <c r="GI67" i="1"/>
  <c r="GB67" i="1"/>
  <c r="GD67" i="1" s="1"/>
  <c r="GF67" i="1" s="1"/>
  <c r="FX67" i="1"/>
  <c r="FZ67" i="1" s="1"/>
  <c r="FW67" i="1"/>
  <c r="FS67" i="1"/>
  <c r="FK67" i="1"/>
  <c r="FH67" i="1"/>
  <c r="FG67" i="1"/>
  <c r="EY67" i="1"/>
  <c r="EX67" i="1"/>
  <c r="EQ67" i="1"/>
  <c r="EP67" i="1"/>
  <c r="EI67" i="1"/>
  <c r="EH67" i="1"/>
  <c r="EE67" i="1"/>
  <c r="ED67" i="1"/>
  <c r="EF67" i="1" s="1"/>
  <c r="DZ67" i="1"/>
  <c r="EC67" i="1" s="1"/>
  <c r="DV67" i="1"/>
  <c r="DX67" i="1" s="1"/>
  <c r="DU67" i="1"/>
  <c r="DO67" i="1"/>
  <c r="DK67" i="1"/>
  <c r="DJ67" i="1"/>
  <c r="DG67" i="1"/>
  <c r="DC67" i="1"/>
  <c r="DB67" i="1"/>
  <c r="CY67" i="1"/>
  <c r="CX67" i="1"/>
  <c r="CZ67" i="1" s="1"/>
  <c r="CT67" i="1"/>
  <c r="CW67" i="1" s="1"/>
  <c r="CM67" i="1"/>
  <c r="CI67" i="1"/>
  <c r="CH67" i="1"/>
  <c r="CJ67" i="1" s="1"/>
  <c r="CE67" i="1"/>
  <c r="CD67" i="1"/>
  <c r="CA67" i="1"/>
  <c r="BW67" i="1"/>
  <c r="BV67" i="1"/>
  <c r="BY67" i="1" s="1"/>
  <c r="BS67" i="1"/>
  <c r="BO67" i="1"/>
  <c r="BN67" i="1"/>
  <c r="BK67" i="1"/>
  <c r="BG67" i="1"/>
  <c r="BJ67" i="1" s="1"/>
  <c r="BL67" i="1" s="1"/>
  <c r="BF67" i="1"/>
  <c r="BC67" i="1"/>
  <c r="BA67" i="1"/>
  <c r="AY67" i="1"/>
  <c r="AX67" i="1"/>
  <c r="BB67" i="1" s="1"/>
  <c r="BD67" i="1" s="1"/>
  <c r="AU67" i="1"/>
  <c r="AQ67" i="1"/>
  <c r="AT67" i="1" s="1"/>
  <c r="AV67" i="1" s="1"/>
  <c r="AP67" i="1"/>
  <c r="AM67" i="1"/>
  <c r="AI67" i="1"/>
  <c r="AH67" i="1"/>
  <c r="AE67" i="1"/>
  <c r="AA67" i="1"/>
  <c r="Z67" i="1"/>
  <c r="W67" i="1"/>
  <c r="S67" i="1"/>
  <c r="R67" i="1"/>
  <c r="O67" i="1"/>
  <c r="K67" i="1"/>
  <c r="J67" i="1"/>
  <c r="G67" i="1"/>
  <c r="F67" i="1"/>
  <c r="E67" i="1"/>
  <c r="D67" i="1"/>
  <c r="C67" i="1"/>
  <c r="FN67" i="1" s="1"/>
  <c r="A67" i="1"/>
  <c r="JV66" i="1"/>
  <c r="JX66" i="1" s="1"/>
  <c r="JU66" i="1"/>
  <c r="JR66" i="1"/>
  <c r="JO66" i="1"/>
  <c r="JK66" i="1"/>
  <c r="JH66" i="1"/>
  <c r="JE66" i="1"/>
  <c r="JB66" i="1"/>
  <c r="IY66" i="1"/>
  <c r="IX66" i="1"/>
  <c r="IZ66" i="1" s="1"/>
  <c r="IW66" i="1"/>
  <c r="IV66" i="1"/>
  <c r="IT66" i="1"/>
  <c r="IS66" i="1"/>
  <c r="IP66" i="1"/>
  <c r="IR66" i="1" s="1"/>
  <c r="IM66" i="1"/>
  <c r="IJ66" i="1"/>
  <c r="IG66" i="1"/>
  <c r="IH66" i="1" s="1"/>
  <c r="ID66" i="1"/>
  <c r="IF66" i="1" s="1"/>
  <c r="IA66" i="1"/>
  <c r="HX66" i="1"/>
  <c r="HZ66" i="1" s="1"/>
  <c r="HT66" i="1"/>
  <c r="HV66" i="1" s="1"/>
  <c r="HS66" i="1"/>
  <c r="HN66" i="1"/>
  <c r="HP66" i="1" s="1"/>
  <c r="HM66" i="1"/>
  <c r="HH66" i="1"/>
  <c r="HJ66" i="1" s="1"/>
  <c r="HG66" i="1"/>
  <c r="HB66" i="1"/>
  <c r="HD66" i="1" s="1"/>
  <c r="HA66" i="1"/>
  <c r="GX66" i="1"/>
  <c r="GV66" i="1"/>
  <c r="GU66" i="1"/>
  <c r="GQ66" i="1"/>
  <c r="GO66" i="1"/>
  <c r="GN66" i="1"/>
  <c r="GJ66" i="1"/>
  <c r="GL66" i="1" s="1"/>
  <c r="GI66" i="1"/>
  <c r="GD66" i="1"/>
  <c r="GF66" i="1" s="1"/>
  <c r="GB66" i="1"/>
  <c r="GC66" i="1" s="1"/>
  <c r="FX66" i="1"/>
  <c r="FZ66" i="1" s="1"/>
  <c r="FW66" i="1"/>
  <c r="FS66" i="1"/>
  <c r="FP66" i="1"/>
  <c r="FN66" i="1"/>
  <c r="FK66" i="1"/>
  <c r="FH66" i="1"/>
  <c r="FG66" i="1"/>
  <c r="FB66" i="1"/>
  <c r="FD66" i="1" s="1"/>
  <c r="EY66" i="1"/>
  <c r="FA66" i="1" s="1"/>
  <c r="EX66" i="1"/>
  <c r="EQ66" i="1"/>
  <c r="EP66" i="1"/>
  <c r="EI66" i="1"/>
  <c r="EH66" i="1"/>
  <c r="EL66" i="1" s="1"/>
  <c r="EN66" i="1" s="1"/>
  <c r="DZ66" i="1"/>
  <c r="DV66" i="1"/>
  <c r="DX66" i="1" s="1"/>
  <c r="DU66" i="1"/>
  <c r="DO66" i="1"/>
  <c r="DK66" i="1"/>
  <c r="DJ66" i="1"/>
  <c r="DG66" i="1"/>
  <c r="DF66" i="1"/>
  <c r="DH66" i="1" s="1"/>
  <c r="DC66" i="1"/>
  <c r="DB66" i="1"/>
  <c r="DE66" i="1" s="1"/>
  <c r="CY66" i="1"/>
  <c r="CW66" i="1"/>
  <c r="CT66" i="1"/>
  <c r="CQ66" i="1"/>
  <c r="CM66" i="1"/>
  <c r="CI66" i="1"/>
  <c r="CE66" i="1"/>
  <c r="CH66" i="1" s="1"/>
  <c r="CJ66" i="1" s="1"/>
  <c r="CD66" i="1"/>
  <c r="CA66" i="1"/>
  <c r="BW66" i="1"/>
  <c r="BV66" i="1"/>
  <c r="BZ66" i="1" s="1"/>
  <c r="CB66" i="1" s="1"/>
  <c r="BS66" i="1"/>
  <c r="BO66" i="1"/>
  <c r="BN66" i="1"/>
  <c r="BR66" i="1" s="1"/>
  <c r="BT66" i="1" s="1"/>
  <c r="BK66" i="1"/>
  <c r="BG66" i="1"/>
  <c r="BI66" i="1" s="1"/>
  <c r="BF66" i="1"/>
  <c r="BJ66" i="1" s="1"/>
  <c r="BC66" i="1"/>
  <c r="AY66" i="1"/>
  <c r="AX66" i="1"/>
  <c r="AQ66" i="1"/>
  <c r="AP66" i="1"/>
  <c r="AM66" i="1"/>
  <c r="AI66" i="1"/>
  <c r="AH66" i="1"/>
  <c r="AE66" i="1"/>
  <c r="AA66" i="1"/>
  <c r="Z66" i="1"/>
  <c r="W66" i="1"/>
  <c r="S66" i="1"/>
  <c r="R66" i="1"/>
  <c r="O66" i="1"/>
  <c r="K66" i="1"/>
  <c r="J66" i="1"/>
  <c r="G66" i="1"/>
  <c r="F66" i="1"/>
  <c r="E66" i="1"/>
  <c r="D66" i="1"/>
  <c r="C66" i="1"/>
  <c r="FO66" i="1" s="1"/>
  <c r="A66" i="1"/>
  <c r="JV65" i="1"/>
  <c r="JX65" i="1" s="1"/>
  <c r="JU65" i="1"/>
  <c r="JR65" i="1"/>
  <c r="JO65" i="1"/>
  <c r="JK65" i="1"/>
  <c r="JH65" i="1"/>
  <c r="JE65" i="1"/>
  <c r="JB65" i="1"/>
  <c r="IY65" i="1"/>
  <c r="IW65" i="1"/>
  <c r="IV65" i="1"/>
  <c r="IS65" i="1"/>
  <c r="IR65" i="1"/>
  <c r="IT65" i="1" s="1"/>
  <c r="IQ65" i="1"/>
  <c r="IP65" i="1"/>
  <c r="IM65" i="1"/>
  <c r="IJ65" i="1"/>
  <c r="IG65" i="1"/>
  <c r="IF65" i="1"/>
  <c r="IH65" i="1" s="1"/>
  <c r="ID65" i="1"/>
  <c r="IE65" i="1" s="1"/>
  <c r="IA65" i="1"/>
  <c r="HX65" i="1"/>
  <c r="HT65" i="1"/>
  <c r="HV65" i="1" s="1"/>
  <c r="HS65" i="1"/>
  <c r="HN65" i="1"/>
  <c r="HP65" i="1" s="1"/>
  <c r="HM65" i="1"/>
  <c r="HH65" i="1"/>
  <c r="HJ65" i="1" s="1"/>
  <c r="HG65" i="1"/>
  <c r="HB65" i="1"/>
  <c r="HD65" i="1" s="1"/>
  <c r="HA65" i="1"/>
  <c r="GV65" i="1"/>
  <c r="GX65" i="1" s="1"/>
  <c r="GU65" i="1"/>
  <c r="GQ65" i="1"/>
  <c r="GP65" i="1"/>
  <c r="GR65" i="1" s="1"/>
  <c r="GN65" i="1"/>
  <c r="GO65" i="1" s="1"/>
  <c r="GJ65" i="1"/>
  <c r="GL65" i="1" s="1"/>
  <c r="GI65" i="1"/>
  <c r="GB65" i="1"/>
  <c r="FX65" i="1"/>
  <c r="FZ65" i="1" s="1"/>
  <c r="FW65" i="1"/>
  <c r="FS65" i="1"/>
  <c r="FO65" i="1"/>
  <c r="FK65" i="1"/>
  <c r="FH65" i="1"/>
  <c r="FG65" i="1"/>
  <c r="EY65" i="1"/>
  <c r="EX65" i="1"/>
  <c r="EQ65" i="1"/>
  <c r="EP65" i="1"/>
  <c r="EI65" i="1"/>
  <c r="EH65" i="1"/>
  <c r="DZ65" i="1"/>
  <c r="EC65" i="1" s="1"/>
  <c r="DX65" i="1"/>
  <c r="DV65" i="1"/>
  <c r="DU65" i="1"/>
  <c r="DO65" i="1"/>
  <c r="DK65" i="1"/>
  <c r="DM65" i="1" s="1"/>
  <c r="DJ65" i="1"/>
  <c r="DG65" i="1"/>
  <c r="DC65" i="1"/>
  <c r="DE65" i="1" s="1"/>
  <c r="DB65" i="1"/>
  <c r="DF65" i="1" s="1"/>
  <c r="DH65" i="1" s="1"/>
  <c r="CY65" i="1"/>
  <c r="CT65" i="1"/>
  <c r="CW65" i="1" s="1"/>
  <c r="CQ65" i="1"/>
  <c r="CM65" i="1"/>
  <c r="CP65" i="1" s="1"/>
  <c r="CI65" i="1"/>
  <c r="CE65" i="1"/>
  <c r="CD65" i="1"/>
  <c r="CA65" i="1"/>
  <c r="BW65" i="1"/>
  <c r="BV65" i="1"/>
  <c r="BS65" i="1"/>
  <c r="BO65" i="1"/>
  <c r="BN65" i="1"/>
  <c r="BK65" i="1"/>
  <c r="BG65" i="1"/>
  <c r="BF65" i="1"/>
  <c r="BC65" i="1"/>
  <c r="AY65" i="1"/>
  <c r="AX65" i="1"/>
  <c r="AQ65" i="1"/>
  <c r="AP65" i="1"/>
  <c r="AM65" i="1"/>
  <c r="AI65" i="1"/>
  <c r="AH65" i="1"/>
  <c r="AE65" i="1"/>
  <c r="AA65" i="1"/>
  <c r="Z65" i="1"/>
  <c r="W65" i="1"/>
  <c r="S65" i="1"/>
  <c r="V65" i="1" s="1"/>
  <c r="X65" i="1" s="1"/>
  <c r="R65" i="1"/>
  <c r="U65" i="1" s="1"/>
  <c r="O65" i="1"/>
  <c r="K65" i="1"/>
  <c r="J65" i="1"/>
  <c r="G65" i="1"/>
  <c r="H65" i="1" s="1"/>
  <c r="F65" i="1"/>
  <c r="E65" i="1"/>
  <c r="D65" i="1"/>
  <c r="C65" i="1"/>
  <c r="FP65" i="1" s="1"/>
  <c r="A65" i="1"/>
  <c r="JV64" i="1"/>
  <c r="JX64" i="1" s="1"/>
  <c r="JU64" i="1"/>
  <c r="JR64" i="1"/>
  <c r="JO64" i="1"/>
  <c r="JK64" i="1"/>
  <c r="JH64" i="1"/>
  <c r="JI64" i="1" s="1"/>
  <c r="JE64" i="1"/>
  <c r="JB64" i="1"/>
  <c r="IY64" i="1"/>
  <c r="IV64" i="1"/>
  <c r="IW64" i="1" s="1"/>
  <c r="IS64" i="1"/>
  <c r="IP64" i="1"/>
  <c r="IQ64" i="1" s="1"/>
  <c r="IM64" i="1"/>
  <c r="IJ64" i="1"/>
  <c r="IG64" i="1"/>
  <c r="ID64" i="1"/>
  <c r="IA64" i="1"/>
  <c r="HZ64" i="1"/>
  <c r="IB64" i="1" s="1"/>
  <c r="HX64" i="1"/>
  <c r="HY64" i="1" s="1"/>
  <c r="HV64" i="1"/>
  <c r="HT64" i="1"/>
  <c r="HS64" i="1"/>
  <c r="HN64" i="1"/>
  <c r="HP64" i="1" s="1"/>
  <c r="HM64" i="1"/>
  <c r="HH64" i="1"/>
  <c r="HJ64" i="1" s="1"/>
  <c r="HG64" i="1"/>
  <c r="HD64" i="1"/>
  <c r="HB64" i="1"/>
  <c r="HA64" i="1"/>
  <c r="GV64" i="1"/>
  <c r="GX64" i="1" s="1"/>
  <c r="GU64" i="1"/>
  <c r="GQ64" i="1"/>
  <c r="GN64" i="1"/>
  <c r="GL64" i="1"/>
  <c r="GJ64" i="1"/>
  <c r="GI64" i="1"/>
  <c r="GB64" i="1"/>
  <c r="GC64" i="1" s="1"/>
  <c r="FX64" i="1"/>
  <c r="FZ64" i="1" s="1"/>
  <c r="FW64" i="1"/>
  <c r="FS64" i="1"/>
  <c r="FK64" i="1"/>
  <c r="FH64" i="1"/>
  <c r="FG64" i="1"/>
  <c r="EY64" i="1"/>
  <c r="EX64" i="1"/>
  <c r="EQ64" i="1"/>
  <c r="EP64" i="1"/>
  <c r="EI64" i="1"/>
  <c r="EH64" i="1"/>
  <c r="DZ64" i="1"/>
  <c r="DV64" i="1"/>
  <c r="DX64" i="1" s="1"/>
  <c r="DU64" i="1"/>
  <c r="DO64" i="1"/>
  <c r="DK64" i="1"/>
  <c r="DJ64" i="1"/>
  <c r="DN64" i="1" s="1"/>
  <c r="DP64" i="1" s="1"/>
  <c r="DG64" i="1"/>
  <c r="DC64" i="1"/>
  <c r="DB64" i="1"/>
  <c r="CY64" i="1"/>
  <c r="CT64" i="1"/>
  <c r="CO64" i="1"/>
  <c r="CM64" i="1"/>
  <c r="CP64" i="1" s="1"/>
  <c r="CR64" i="1" s="1"/>
  <c r="CI64" i="1"/>
  <c r="CE64" i="1"/>
  <c r="CD64" i="1"/>
  <c r="CA64" i="1"/>
  <c r="BW64" i="1"/>
  <c r="BV64" i="1"/>
  <c r="BS64" i="1"/>
  <c r="BO64" i="1"/>
  <c r="BN64" i="1"/>
  <c r="BK64" i="1"/>
  <c r="BG64" i="1"/>
  <c r="BF64" i="1"/>
  <c r="BC64" i="1"/>
  <c r="AY64" i="1"/>
  <c r="BB64" i="1" s="1"/>
  <c r="BD64" i="1" s="1"/>
  <c r="AX64" i="1"/>
  <c r="AU64" i="1"/>
  <c r="AQ64" i="1"/>
  <c r="AP64" i="1"/>
  <c r="AM64" i="1"/>
  <c r="AI64" i="1"/>
  <c r="AH64" i="1"/>
  <c r="AE64" i="1"/>
  <c r="AA64" i="1"/>
  <c r="Z64" i="1"/>
  <c r="AC64" i="1" s="1"/>
  <c r="W64" i="1"/>
  <c r="S64" i="1"/>
  <c r="R64" i="1"/>
  <c r="O64" i="1"/>
  <c r="K64" i="1"/>
  <c r="N64" i="1" s="1"/>
  <c r="P64" i="1" s="1"/>
  <c r="J64" i="1"/>
  <c r="G64" i="1"/>
  <c r="F64" i="1"/>
  <c r="E64" i="1"/>
  <c r="D64" i="1"/>
  <c r="C64" i="1"/>
  <c r="A64" i="1"/>
  <c r="JX63" i="1"/>
  <c r="JV63" i="1"/>
  <c r="JU63" i="1"/>
  <c r="JR63" i="1"/>
  <c r="JO63" i="1"/>
  <c r="JK63" i="1"/>
  <c r="JH63" i="1"/>
  <c r="JE63" i="1"/>
  <c r="JB63" i="1"/>
  <c r="IY63" i="1"/>
  <c r="IV63" i="1"/>
  <c r="IS63" i="1"/>
  <c r="IP63" i="1"/>
  <c r="IM63" i="1"/>
  <c r="IJ63" i="1"/>
  <c r="IG63" i="1"/>
  <c r="IF63" i="1"/>
  <c r="IH63" i="1" s="1"/>
  <c r="IE63" i="1"/>
  <c r="ID63" i="1"/>
  <c r="IA63" i="1"/>
  <c r="HX63" i="1"/>
  <c r="HT63" i="1"/>
  <c r="HV63" i="1" s="1"/>
  <c r="HS63" i="1"/>
  <c r="HN63" i="1"/>
  <c r="HP63" i="1" s="1"/>
  <c r="HM63" i="1"/>
  <c r="HH63" i="1"/>
  <c r="HJ63" i="1" s="1"/>
  <c r="HG63" i="1"/>
  <c r="HD63" i="1"/>
  <c r="HB63" i="1"/>
  <c r="HA63" i="1"/>
  <c r="GV63" i="1"/>
  <c r="GX63" i="1" s="1"/>
  <c r="GU63" i="1"/>
  <c r="GQ63" i="1"/>
  <c r="GN63" i="1"/>
  <c r="GJ63" i="1"/>
  <c r="GL63" i="1" s="1"/>
  <c r="GI63" i="1"/>
  <c r="GB63" i="1"/>
  <c r="FX63" i="1"/>
  <c r="FZ63" i="1" s="1"/>
  <c r="FW63" i="1"/>
  <c r="FS63" i="1"/>
  <c r="FK63" i="1"/>
  <c r="FH63" i="1"/>
  <c r="FG63" i="1"/>
  <c r="EY63" i="1"/>
  <c r="EX63" i="1"/>
  <c r="EQ63" i="1"/>
  <c r="EP63" i="1"/>
  <c r="EI63" i="1"/>
  <c r="EH63" i="1"/>
  <c r="DZ63" i="1"/>
  <c r="DX63" i="1"/>
  <c r="DV63" i="1"/>
  <c r="DU63" i="1"/>
  <c r="DO63" i="1"/>
  <c r="DK63" i="1"/>
  <c r="DN63" i="1" s="1"/>
  <c r="DP63" i="1" s="1"/>
  <c r="DJ63" i="1"/>
  <c r="DG63" i="1"/>
  <c r="DC63" i="1"/>
  <c r="DB63" i="1"/>
  <c r="CY63" i="1"/>
  <c r="CX63" i="1"/>
  <c r="CT63" i="1"/>
  <c r="CW63" i="1" s="1"/>
  <c r="CQ63" i="1"/>
  <c r="CM63" i="1"/>
  <c r="CI63" i="1"/>
  <c r="CE63" i="1"/>
  <c r="CD63" i="1"/>
  <c r="CA63" i="1"/>
  <c r="BW63" i="1"/>
  <c r="BV63" i="1"/>
  <c r="BS63" i="1"/>
  <c r="BO63" i="1"/>
  <c r="BN63" i="1"/>
  <c r="BK63" i="1"/>
  <c r="BJ63" i="1"/>
  <c r="BL63" i="1" s="1"/>
  <c r="BG63" i="1"/>
  <c r="BI63" i="1" s="1"/>
  <c r="BF63" i="1"/>
  <c r="BC63" i="1"/>
  <c r="AY63" i="1"/>
  <c r="AX63" i="1"/>
  <c r="AU63" i="1"/>
  <c r="AQ63" i="1"/>
  <c r="AP63" i="1"/>
  <c r="AM63" i="1"/>
  <c r="AI63" i="1"/>
  <c r="AH63" i="1"/>
  <c r="AE63" i="1"/>
  <c r="AD63" i="1"/>
  <c r="AF63" i="1" s="1"/>
  <c r="AA63" i="1"/>
  <c r="Z63" i="1"/>
  <c r="W63" i="1"/>
  <c r="S63" i="1"/>
  <c r="R63" i="1"/>
  <c r="O63" i="1"/>
  <c r="K63" i="1"/>
  <c r="J63" i="1"/>
  <c r="G63" i="1"/>
  <c r="F63" i="1"/>
  <c r="E63" i="1"/>
  <c r="D63" i="1"/>
  <c r="C63" i="1"/>
  <c r="FO63" i="1" s="1"/>
  <c r="A63" i="1"/>
  <c r="JV62" i="1"/>
  <c r="JX62" i="1" s="1"/>
  <c r="JU62" i="1"/>
  <c r="JR62" i="1"/>
  <c r="JO62" i="1"/>
  <c r="JK62" i="1"/>
  <c r="JH62" i="1"/>
  <c r="JI62" i="1" s="1"/>
  <c r="JE62" i="1"/>
  <c r="JB62" i="1"/>
  <c r="JD62" i="1" s="1"/>
  <c r="JF62" i="1" s="1"/>
  <c r="IY62" i="1"/>
  <c r="IV62" i="1"/>
  <c r="IS62" i="1"/>
  <c r="IP62" i="1"/>
  <c r="IQ62" i="1" s="1"/>
  <c r="IM62" i="1"/>
  <c r="IJ62" i="1"/>
  <c r="IG62" i="1"/>
  <c r="ID62" i="1"/>
  <c r="IA62" i="1"/>
  <c r="HX62" i="1"/>
  <c r="HV62" i="1"/>
  <c r="HT62" i="1"/>
  <c r="HS62" i="1"/>
  <c r="HN62" i="1"/>
  <c r="HP62" i="1" s="1"/>
  <c r="HM62" i="1"/>
  <c r="HH62" i="1"/>
  <c r="HJ62" i="1" s="1"/>
  <c r="HG62" i="1"/>
  <c r="HD62" i="1"/>
  <c r="HB62" i="1"/>
  <c r="HA62" i="1"/>
  <c r="GX62" i="1"/>
  <c r="GV62" i="1"/>
  <c r="GU62" i="1"/>
  <c r="GQ62" i="1"/>
  <c r="GN62" i="1"/>
  <c r="GP62" i="1" s="1"/>
  <c r="GR62" i="1" s="1"/>
  <c r="GJ62" i="1"/>
  <c r="GL62" i="1" s="1"/>
  <c r="GI62" i="1"/>
  <c r="GB62" i="1"/>
  <c r="FZ62" i="1"/>
  <c r="FX62" i="1"/>
  <c r="FW62" i="1"/>
  <c r="FS62" i="1"/>
  <c r="FP62" i="1"/>
  <c r="FK62" i="1"/>
  <c r="FH62" i="1"/>
  <c r="FG62" i="1"/>
  <c r="FJ62" i="1" s="1"/>
  <c r="FL62" i="1" s="1"/>
  <c r="EY62" i="1"/>
  <c r="EX62" i="1"/>
  <c r="EQ62" i="1"/>
  <c r="EP62" i="1"/>
  <c r="EI62" i="1"/>
  <c r="EH62" i="1"/>
  <c r="DZ62" i="1"/>
  <c r="ED62" i="1" s="1"/>
  <c r="EF62" i="1" s="1"/>
  <c r="DV62" i="1"/>
  <c r="DX62" i="1" s="1"/>
  <c r="DU62" i="1"/>
  <c r="DO62" i="1"/>
  <c r="DK62" i="1"/>
  <c r="DJ62" i="1"/>
  <c r="DN62" i="1" s="1"/>
  <c r="DP62" i="1" s="1"/>
  <c r="DG62" i="1"/>
  <c r="DC62" i="1"/>
  <c r="DE62" i="1" s="1"/>
  <c r="DB62" i="1"/>
  <c r="CY62" i="1"/>
  <c r="CT62" i="1"/>
  <c r="CQ62" i="1"/>
  <c r="CM62" i="1"/>
  <c r="CI62" i="1"/>
  <c r="CE62" i="1"/>
  <c r="CD62" i="1"/>
  <c r="CA62" i="1"/>
  <c r="BW62" i="1"/>
  <c r="BV62" i="1"/>
  <c r="BS62" i="1"/>
  <c r="BO62" i="1"/>
  <c r="BN62" i="1"/>
  <c r="BK62" i="1"/>
  <c r="BG62" i="1"/>
  <c r="BF62" i="1"/>
  <c r="BC62" i="1"/>
  <c r="BA62" i="1"/>
  <c r="AY62" i="1"/>
  <c r="AX62" i="1"/>
  <c r="AU62" i="1"/>
  <c r="AQ62" i="1"/>
  <c r="AP62" i="1"/>
  <c r="AM62" i="1"/>
  <c r="AI62" i="1"/>
  <c r="AK62" i="1" s="1"/>
  <c r="AH62" i="1"/>
  <c r="AE62" i="1"/>
  <c r="AA62" i="1"/>
  <c r="Z62" i="1"/>
  <c r="W62" i="1"/>
  <c r="S62" i="1"/>
  <c r="U62" i="1" s="1"/>
  <c r="R62" i="1"/>
  <c r="O62" i="1"/>
  <c r="K62" i="1"/>
  <c r="J62" i="1"/>
  <c r="G62" i="1"/>
  <c r="F62" i="1"/>
  <c r="E62" i="1"/>
  <c r="D62" i="1"/>
  <c r="C62" i="1"/>
  <c r="FN62" i="1" s="1"/>
  <c r="A62" i="1"/>
  <c r="JV61" i="1"/>
  <c r="JX61" i="1" s="1"/>
  <c r="JU61" i="1"/>
  <c r="JR61" i="1"/>
  <c r="JO61" i="1"/>
  <c r="JK61" i="1"/>
  <c r="JH61" i="1"/>
  <c r="JE61" i="1"/>
  <c r="JC61" i="1"/>
  <c r="JB61" i="1"/>
  <c r="IY61" i="1"/>
  <c r="IX61" i="1"/>
  <c r="IZ61" i="1" s="1"/>
  <c r="IW61" i="1"/>
  <c r="IV61" i="1"/>
  <c r="IS61" i="1"/>
  <c r="IP61" i="1"/>
  <c r="IM61" i="1"/>
  <c r="IJ61" i="1"/>
  <c r="IK61" i="1" s="1"/>
  <c r="IG61" i="1"/>
  <c r="ID61" i="1"/>
  <c r="IA61" i="1"/>
  <c r="HX61" i="1"/>
  <c r="HT61" i="1"/>
  <c r="HV61" i="1" s="1"/>
  <c r="HS61" i="1"/>
  <c r="HN61" i="1"/>
  <c r="HP61" i="1" s="1"/>
  <c r="HM61" i="1"/>
  <c r="HH61" i="1"/>
  <c r="HJ61" i="1" s="1"/>
  <c r="HG61" i="1"/>
  <c r="HB61" i="1"/>
  <c r="HD61" i="1" s="1"/>
  <c r="HA61" i="1"/>
  <c r="GX61" i="1"/>
  <c r="GV61" i="1"/>
  <c r="GU61" i="1"/>
  <c r="GQ61" i="1"/>
  <c r="GO61" i="1"/>
  <c r="GN61" i="1"/>
  <c r="GJ61" i="1"/>
  <c r="GL61" i="1" s="1"/>
  <c r="GI61" i="1"/>
  <c r="GB61" i="1"/>
  <c r="FX61" i="1"/>
  <c r="FZ61" i="1" s="1"/>
  <c r="FW61" i="1"/>
  <c r="FS61" i="1"/>
  <c r="FK61" i="1"/>
  <c r="FJ61" i="1"/>
  <c r="FL61" i="1" s="1"/>
  <c r="FH61" i="1"/>
  <c r="FG61" i="1"/>
  <c r="EY61" i="1"/>
  <c r="EX61" i="1"/>
  <c r="EQ61" i="1"/>
  <c r="EP61" i="1"/>
  <c r="EK61" i="1"/>
  <c r="EI61" i="1"/>
  <c r="EH61" i="1"/>
  <c r="DZ61" i="1"/>
  <c r="EE61" i="1" s="1"/>
  <c r="DV61" i="1"/>
  <c r="DX61" i="1" s="1"/>
  <c r="DU61" i="1"/>
  <c r="DO61" i="1"/>
  <c r="DK61" i="1"/>
  <c r="DJ61" i="1"/>
  <c r="DC61" i="1"/>
  <c r="DB61" i="1"/>
  <c r="CY61" i="1"/>
  <c r="CX61" i="1"/>
  <c r="CZ61" i="1" s="1"/>
  <c r="CT61" i="1"/>
  <c r="CW61" i="1" s="1"/>
  <c r="CM61" i="1"/>
  <c r="CP61" i="1" s="1"/>
  <c r="CR61" i="1" s="1"/>
  <c r="CI61" i="1"/>
  <c r="CE61" i="1"/>
  <c r="CD61" i="1"/>
  <c r="CA61" i="1"/>
  <c r="BW61" i="1"/>
  <c r="BV61" i="1"/>
  <c r="BY61" i="1" s="1"/>
  <c r="BS61" i="1"/>
  <c r="BO61" i="1"/>
  <c r="BN61" i="1"/>
  <c r="BK61" i="1"/>
  <c r="BG61" i="1"/>
  <c r="BF61" i="1"/>
  <c r="BC61" i="1"/>
  <c r="AY61" i="1"/>
  <c r="AX61" i="1"/>
  <c r="AU61" i="1"/>
  <c r="AQ61" i="1"/>
  <c r="AP61" i="1"/>
  <c r="AT61" i="1" s="1"/>
  <c r="AV61" i="1" s="1"/>
  <c r="AM61" i="1"/>
  <c r="AI61" i="1"/>
  <c r="AH61" i="1"/>
  <c r="AL61" i="1" s="1"/>
  <c r="AN61" i="1" s="1"/>
  <c r="AE61" i="1"/>
  <c r="AA61" i="1"/>
  <c r="AC61" i="1" s="1"/>
  <c r="Z61" i="1"/>
  <c r="W61" i="1"/>
  <c r="V61" i="1"/>
  <c r="X61" i="1" s="1"/>
  <c r="S61" i="1"/>
  <c r="R61" i="1"/>
  <c r="O61" i="1"/>
  <c r="K61" i="1"/>
  <c r="J61" i="1"/>
  <c r="G61" i="1"/>
  <c r="I61" i="1" s="1"/>
  <c r="F61" i="1"/>
  <c r="E61" i="1"/>
  <c r="H61" i="1" s="1"/>
  <c r="D61" i="1"/>
  <c r="C61" i="1"/>
  <c r="FP61" i="1" s="1"/>
  <c r="A61" i="1"/>
  <c r="JX60" i="1"/>
  <c r="JV60" i="1"/>
  <c r="JU60" i="1"/>
  <c r="JR60" i="1"/>
  <c r="JO60" i="1"/>
  <c r="JK60" i="1"/>
  <c r="JH60" i="1"/>
  <c r="JE60" i="1"/>
  <c r="JD60" i="1"/>
  <c r="JF60" i="1" s="1"/>
  <c r="JB60" i="1"/>
  <c r="JC60" i="1" s="1"/>
  <c r="IY60" i="1"/>
  <c r="IV60" i="1"/>
  <c r="IS60" i="1"/>
  <c r="IP60" i="1"/>
  <c r="IM60" i="1"/>
  <c r="IJ60" i="1"/>
  <c r="IG60" i="1"/>
  <c r="ID60" i="1"/>
  <c r="IF60" i="1" s="1"/>
  <c r="IA60" i="1"/>
  <c r="HX60" i="1"/>
  <c r="HZ60" i="1" s="1"/>
  <c r="HT60" i="1"/>
  <c r="HV60" i="1" s="1"/>
  <c r="HS60" i="1"/>
  <c r="HN60" i="1"/>
  <c r="HP60" i="1" s="1"/>
  <c r="HM60" i="1"/>
  <c r="HH60" i="1"/>
  <c r="HJ60" i="1" s="1"/>
  <c r="HG60" i="1"/>
  <c r="HD60" i="1"/>
  <c r="HB60" i="1"/>
  <c r="HA60" i="1"/>
  <c r="GV60" i="1"/>
  <c r="GX60" i="1" s="1"/>
  <c r="GU60" i="1"/>
  <c r="GQ60" i="1"/>
  <c r="GN60" i="1"/>
  <c r="GJ60" i="1"/>
  <c r="GL60" i="1" s="1"/>
  <c r="GI60" i="1"/>
  <c r="GC60" i="1"/>
  <c r="GB60" i="1"/>
  <c r="GD60" i="1" s="1"/>
  <c r="GF60" i="1" s="1"/>
  <c r="FX60" i="1"/>
  <c r="FZ60" i="1" s="1"/>
  <c r="FW60" i="1"/>
  <c r="FS60" i="1"/>
  <c r="FK60" i="1"/>
  <c r="FH60" i="1"/>
  <c r="FG60" i="1"/>
  <c r="EY60" i="1"/>
  <c r="EX60" i="1"/>
  <c r="EQ60" i="1"/>
  <c r="EP60" i="1"/>
  <c r="EI60" i="1"/>
  <c r="EH60" i="1"/>
  <c r="DZ60" i="1"/>
  <c r="EC60" i="1" s="1"/>
  <c r="DV60" i="1"/>
  <c r="DX60" i="1" s="1"/>
  <c r="DU60" i="1"/>
  <c r="DO60" i="1"/>
  <c r="DK60" i="1"/>
  <c r="DN60" i="1" s="1"/>
  <c r="DP60" i="1" s="1"/>
  <c r="DJ60" i="1"/>
  <c r="DG60" i="1"/>
  <c r="DC60" i="1"/>
  <c r="DB60" i="1"/>
  <c r="CY60" i="1"/>
  <c r="CT60" i="1"/>
  <c r="CX60" i="1" s="1"/>
  <c r="CQ60" i="1"/>
  <c r="CM60" i="1"/>
  <c r="CI60" i="1"/>
  <c r="CE60" i="1"/>
  <c r="CD60" i="1"/>
  <c r="CA60" i="1"/>
  <c r="BW60" i="1"/>
  <c r="BV60" i="1"/>
  <c r="BS60" i="1"/>
  <c r="BO60" i="1"/>
  <c r="BR60" i="1" s="1"/>
  <c r="BT60" i="1" s="1"/>
  <c r="BN60" i="1"/>
  <c r="BK60" i="1"/>
  <c r="BG60" i="1"/>
  <c r="BF60" i="1"/>
  <c r="BC60" i="1"/>
  <c r="AY60" i="1"/>
  <c r="AX60" i="1"/>
  <c r="AU60" i="1"/>
  <c r="AQ60" i="1"/>
  <c r="AP60" i="1"/>
  <c r="AM60" i="1"/>
  <c r="AI60" i="1"/>
  <c r="AH60" i="1"/>
  <c r="AE60" i="1"/>
  <c r="AA60" i="1"/>
  <c r="AC60" i="1" s="1"/>
  <c r="Z60" i="1"/>
  <c r="W60" i="1"/>
  <c r="S60" i="1"/>
  <c r="R60" i="1"/>
  <c r="O60" i="1"/>
  <c r="K60" i="1"/>
  <c r="J60" i="1"/>
  <c r="G60" i="1"/>
  <c r="F60" i="1"/>
  <c r="E60" i="1"/>
  <c r="D60" i="1"/>
  <c r="C60" i="1"/>
  <c r="A60" i="1"/>
  <c r="JV59" i="1"/>
  <c r="JX59" i="1" s="1"/>
  <c r="JU59" i="1"/>
  <c r="JR59" i="1"/>
  <c r="JO59" i="1"/>
  <c r="JK59" i="1"/>
  <c r="JH59" i="1"/>
  <c r="JE59" i="1"/>
  <c r="JB59" i="1"/>
  <c r="IY59" i="1"/>
  <c r="IX59" i="1"/>
  <c r="IZ59" i="1" s="1"/>
  <c r="IW59" i="1"/>
  <c r="IV59" i="1"/>
  <c r="IS59" i="1"/>
  <c r="IP59" i="1"/>
  <c r="IR59" i="1" s="1"/>
  <c r="IT59" i="1" s="1"/>
  <c r="IM59" i="1"/>
  <c r="IJ59" i="1"/>
  <c r="IK59" i="1" s="1"/>
  <c r="IG59" i="1"/>
  <c r="ID59" i="1"/>
  <c r="IA59" i="1"/>
  <c r="HX59" i="1"/>
  <c r="HT59" i="1"/>
  <c r="HV59" i="1" s="1"/>
  <c r="HS59" i="1"/>
  <c r="HN59" i="1"/>
  <c r="HP59" i="1" s="1"/>
  <c r="HM59" i="1"/>
  <c r="HH59" i="1"/>
  <c r="HJ59" i="1" s="1"/>
  <c r="HG59" i="1"/>
  <c r="HB59" i="1"/>
  <c r="HD59" i="1" s="1"/>
  <c r="HA59" i="1"/>
  <c r="GV59" i="1"/>
  <c r="GX59" i="1" s="1"/>
  <c r="GU59" i="1"/>
  <c r="GQ59" i="1"/>
  <c r="GN59" i="1"/>
  <c r="GL59" i="1"/>
  <c r="GJ59" i="1"/>
  <c r="GI59" i="1"/>
  <c r="GB59" i="1"/>
  <c r="FZ59" i="1"/>
  <c r="FX59" i="1"/>
  <c r="FW59" i="1"/>
  <c r="FS59" i="1"/>
  <c r="FK59" i="1"/>
  <c r="FH59" i="1"/>
  <c r="FG59" i="1"/>
  <c r="EY59" i="1"/>
  <c r="EX59" i="1"/>
  <c r="EQ59" i="1"/>
  <c r="EP59" i="1"/>
  <c r="EI59" i="1"/>
  <c r="EH59" i="1"/>
  <c r="EL59" i="1" s="1"/>
  <c r="EN59" i="1" s="1"/>
  <c r="DZ59" i="1"/>
  <c r="DV59" i="1"/>
  <c r="DX59" i="1" s="1"/>
  <c r="DU59" i="1"/>
  <c r="DO59" i="1"/>
  <c r="DK59" i="1"/>
  <c r="DJ59" i="1"/>
  <c r="DC59" i="1"/>
  <c r="DB59" i="1"/>
  <c r="DF59" i="1" s="1"/>
  <c r="DH59" i="1" s="1"/>
  <c r="CY59" i="1"/>
  <c r="CT59" i="1"/>
  <c r="CW59" i="1" s="1"/>
  <c r="CM59" i="1"/>
  <c r="CI59" i="1"/>
  <c r="CE59" i="1"/>
  <c r="CD59" i="1"/>
  <c r="CA59" i="1"/>
  <c r="BW59" i="1"/>
  <c r="BV59" i="1"/>
  <c r="BS59" i="1"/>
  <c r="BO59" i="1"/>
  <c r="BN59" i="1"/>
  <c r="BK59" i="1"/>
  <c r="BG59" i="1"/>
  <c r="BF59" i="1"/>
  <c r="BC59" i="1"/>
  <c r="AY59" i="1"/>
  <c r="AX59" i="1"/>
  <c r="BA59" i="1" s="1"/>
  <c r="AU59" i="1"/>
  <c r="AQ59" i="1"/>
  <c r="AP59" i="1"/>
  <c r="AM59" i="1"/>
  <c r="AI59" i="1"/>
  <c r="AH59" i="1"/>
  <c r="AE59" i="1"/>
  <c r="AA59" i="1"/>
  <c r="Z59" i="1"/>
  <c r="W59" i="1"/>
  <c r="S59" i="1"/>
  <c r="R59" i="1"/>
  <c r="O59" i="1"/>
  <c r="K59" i="1"/>
  <c r="J59" i="1"/>
  <c r="G59" i="1"/>
  <c r="F59" i="1"/>
  <c r="E59" i="1"/>
  <c r="D59" i="1"/>
  <c r="C59" i="1"/>
  <c r="A59" i="1"/>
  <c r="JV58" i="1"/>
  <c r="JX58" i="1" s="1"/>
  <c r="JU58" i="1"/>
  <c r="JR58" i="1"/>
  <c r="JO58" i="1"/>
  <c r="JK58" i="1"/>
  <c r="JI58" i="1"/>
  <c r="JH58" i="1"/>
  <c r="JJ58" i="1" s="1"/>
  <c r="JL58" i="1" s="1"/>
  <c r="JE58" i="1"/>
  <c r="JB58" i="1"/>
  <c r="IY58" i="1"/>
  <c r="IV58" i="1"/>
  <c r="IW58" i="1" s="1"/>
  <c r="IS58" i="1"/>
  <c r="IP58" i="1"/>
  <c r="IM58" i="1"/>
  <c r="IJ58" i="1"/>
  <c r="IL58" i="1" s="1"/>
  <c r="IG58" i="1"/>
  <c r="ID58" i="1"/>
  <c r="IA58" i="1"/>
  <c r="HZ58" i="1"/>
  <c r="IB58" i="1" s="1"/>
  <c r="HX58" i="1"/>
  <c r="HY58" i="1" s="1"/>
  <c r="HT58" i="1"/>
  <c r="HV58" i="1" s="1"/>
  <c r="HS58" i="1"/>
  <c r="HP58" i="1"/>
  <c r="HN58" i="1"/>
  <c r="HM58" i="1"/>
  <c r="HH58" i="1"/>
  <c r="HJ58" i="1" s="1"/>
  <c r="HG58" i="1"/>
  <c r="HB58" i="1"/>
  <c r="HD58" i="1" s="1"/>
  <c r="HA58" i="1"/>
  <c r="GV58" i="1"/>
  <c r="GX58" i="1" s="1"/>
  <c r="GU58" i="1"/>
  <c r="GQ58" i="1"/>
  <c r="GN58" i="1"/>
  <c r="GJ58" i="1"/>
  <c r="GL58" i="1" s="1"/>
  <c r="GI58" i="1"/>
  <c r="GB58" i="1"/>
  <c r="GC58" i="1" s="1"/>
  <c r="FX58" i="1"/>
  <c r="FZ58" i="1" s="1"/>
  <c r="FW58" i="1"/>
  <c r="FS58" i="1"/>
  <c r="FK58" i="1"/>
  <c r="FH58" i="1"/>
  <c r="FG58" i="1"/>
  <c r="EY58" i="1"/>
  <c r="EX58" i="1"/>
  <c r="EQ58" i="1"/>
  <c r="EP58" i="1"/>
  <c r="EI58" i="1"/>
  <c r="EH58" i="1"/>
  <c r="DZ58" i="1"/>
  <c r="EC58" i="1" s="1"/>
  <c r="DW58" i="1"/>
  <c r="DS58" i="1"/>
  <c r="DR58" i="1"/>
  <c r="DO58" i="1"/>
  <c r="DK58" i="1"/>
  <c r="DJ58" i="1"/>
  <c r="DG58" i="1"/>
  <c r="DC58" i="1"/>
  <c r="DE58" i="1" s="1"/>
  <c r="DB58" i="1"/>
  <c r="CY58" i="1"/>
  <c r="CT58" i="1"/>
  <c r="CM58" i="1"/>
  <c r="CI58" i="1"/>
  <c r="CE58" i="1"/>
  <c r="CG58" i="1" s="1"/>
  <c r="CD58" i="1"/>
  <c r="CA58" i="1"/>
  <c r="BW58" i="1"/>
  <c r="BV58" i="1"/>
  <c r="BY58" i="1" s="1"/>
  <c r="BS58" i="1"/>
  <c r="BO58" i="1"/>
  <c r="BN58" i="1"/>
  <c r="BK58" i="1"/>
  <c r="BG58" i="1"/>
  <c r="BF58" i="1"/>
  <c r="BC58" i="1"/>
  <c r="AY58" i="1"/>
  <c r="AX58" i="1"/>
  <c r="AU58" i="1"/>
  <c r="AQ58" i="1"/>
  <c r="AP58" i="1"/>
  <c r="AM58" i="1"/>
  <c r="AI58" i="1"/>
  <c r="AH58" i="1"/>
  <c r="AE58" i="1"/>
  <c r="AA58" i="1"/>
  <c r="AC58" i="1" s="1"/>
  <c r="Z58" i="1"/>
  <c r="W58" i="1"/>
  <c r="S58" i="1"/>
  <c r="U58" i="1" s="1"/>
  <c r="R58" i="1"/>
  <c r="O58" i="1"/>
  <c r="K58" i="1"/>
  <c r="J58" i="1"/>
  <c r="G58" i="1"/>
  <c r="F58" i="1"/>
  <c r="E58" i="1"/>
  <c r="D58" i="1"/>
  <c r="C58" i="1"/>
  <c r="FP58" i="1" s="1"/>
  <c r="A58" i="1"/>
  <c r="JV57" i="1"/>
  <c r="JX57" i="1" s="1"/>
  <c r="JU57" i="1"/>
  <c r="JR57" i="1"/>
  <c r="JO57" i="1"/>
  <c r="JK57" i="1"/>
  <c r="JH57" i="1"/>
  <c r="JE57" i="1"/>
  <c r="JB57" i="1"/>
  <c r="JD57" i="1" s="1"/>
  <c r="JF57" i="1" s="1"/>
  <c r="IY57" i="1"/>
  <c r="IV57" i="1"/>
  <c r="IS57" i="1"/>
  <c r="IP57" i="1"/>
  <c r="IR57" i="1" s="1"/>
  <c r="IM57" i="1"/>
  <c r="IJ57" i="1"/>
  <c r="IG57" i="1"/>
  <c r="IF57" i="1"/>
  <c r="IH57" i="1" s="1"/>
  <c r="ID57" i="1"/>
  <c r="IE57" i="1" s="1"/>
  <c r="IA57" i="1"/>
  <c r="HX57" i="1"/>
  <c r="HZ57" i="1" s="1"/>
  <c r="IB57" i="1" s="1"/>
  <c r="HT57" i="1"/>
  <c r="HV57" i="1" s="1"/>
  <c r="HS57" i="1"/>
  <c r="HN57" i="1"/>
  <c r="HP57" i="1" s="1"/>
  <c r="HM57" i="1"/>
  <c r="HH57" i="1"/>
  <c r="HJ57" i="1" s="1"/>
  <c r="HG57" i="1"/>
  <c r="HB57" i="1"/>
  <c r="HD57" i="1" s="1"/>
  <c r="HA57" i="1"/>
  <c r="GV57" i="1"/>
  <c r="GX57" i="1" s="1"/>
  <c r="GU57" i="1"/>
  <c r="GQ57" i="1"/>
  <c r="GN57" i="1"/>
  <c r="GJ57" i="1"/>
  <c r="GL57" i="1" s="1"/>
  <c r="GI57" i="1"/>
  <c r="GB57" i="1"/>
  <c r="FZ57" i="1"/>
  <c r="FX57" i="1"/>
  <c r="FW57" i="1"/>
  <c r="FS57" i="1"/>
  <c r="FK57" i="1"/>
  <c r="FH57" i="1"/>
  <c r="FG57" i="1"/>
  <c r="EY57" i="1"/>
  <c r="EX57" i="1"/>
  <c r="EQ57" i="1"/>
  <c r="EP57" i="1"/>
  <c r="EI57" i="1"/>
  <c r="EH57" i="1"/>
  <c r="DZ57" i="1"/>
  <c r="DV57" i="1"/>
  <c r="DX57" i="1" s="1"/>
  <c r="DU57" i="1"/>
  <c r="DO57" i="1"/>
  <c r="DK57" i="1"/>
  <c r="DJ57" i="1"/>
  <c r="DG57" i="1"/>
  <c r="DC57" i="1"/>
  <c r="DF57" i="1" s="1"/>
  <c r="DH57" i="1" s="1"/>
  <c r="DB57" i="1"/>
  <c r="CY57" i="1"/>
  <c r="CT57" i="1"/>
  <c r="CQ57" i="1"/>
  <c r="CM57" i="1"/>
  <c r="CI57" i="1"/>
  <c r="CG57" i="1"/>
  <c r="CE57" i="1"/>
  <c r="CD57" i="1"/>
  <c r="CH57" i="1" s="1"/>
  <c r="CA57" i="1"/>
  <c r="BW57" i="1"/>
  <c r="BY57" i="1" s="1"/>
  <c r="BV57" i="1"/>
  <c r="BS57" i="1"/>
  <c r="BO57" i="1"/>
  <c r="BN57" i="1"/>
  <c r="BK57" i="1"/>
  <c r="BG57" i="1"/>
  <c r="BJ57" i="1" s="1"/>
  <c r="BL57" i="1" s="1"/>
  <c r="BF57" i="1"/>
  <c r="BC57" i="1"/>
  <c r="AY57" i="1"/>
  <c r="AX57" i="1"/>
  <c r="AU57" i="1"/>
  <c r="AQ57" i="1"/>
  <c r="AP57" i="1"/>
  <c r="AM57" i="1"/>
  <c r="AI57" i="1"/>
  <c r="AH57" i="1"/>
  <c r="AE57" i="1"/>
  <c r="AA57" i="1"/>
  <c r="Z57" i="1"/>
  <c r="W57" i="1"/>
  <c r="S57" i="1"/>
  <c r="R57" i="1"/>
  <c r="O57" i="1"/>
  <c r="N57" i="1"/>
  <c r="P57" i="1" s="1"/>
  <c r="K57" i="1"/>
  <c r="J57" i="1"/>
  <c r="G57" i="1"/>
  <c r="F57" i="1"/>
  <c r="E57" i="1"/>
  <c r="D57" i="1"/>
  <c r="C57" i="1"/>
  <c r="A57" i="1"/>
  <c r="JV56" i="1"/>
  <c r="JX56" i="1" s="1"/>
  <c r="JU56" i="1"/>
  <c r="JR56" i="1"/>
  <c r="JO56" i="1"/>
  <c r="JK56" i="1"/>
  <c r="JH56" i="1"/>
  <c r="JE56" i="1"/>
  <c r="JB56" i="1"/>
  <c r="IY56" i="1"/>
  <c r="IV56" i="1"/>
  <c r="IS56" i="1"/>
  <c r="IR56" i="1"/>
  <c r="IT56" i="1" s="1"/>
  <c r="IP56" i="1"/>
  <c r="IQ56" i="1" s="1"/>
  <c r="IM56" i="1"/>
  <c r="IJ56" i="1"/>
  <c r="IG56" i="1"/>
  <c r="ID56" i="1"/>
  <c r="IA56" i="1"/>
  <c r="HZ56" i="1"/>
  <c r="HX56" i="1"/>
  <c r="HT56" i="1"/>
  <c r="HV56" i="1" s="1"/>
  <c r="HS56" i="1"/>
  <c r="HN56" i="1"/>
  <c r="HP56" i="1" s="1"/>
  <c r="HM56" i="1"/>
  <c r="HH56" i="1"/>
  <c r="HJ56" i="1" s="1"/>
  <c r="HG56" i="1"/>
  <c r="HD56" i="1"/>
  <c r="HB56" i="1"/>
  <c r="HA56" i="1"/>
  <c r="GV56" i="1"/>
  <c r="GX56" i="1" s="1"/>
  <c r="GU56" i="1"/>
  <c r="GQ56" i="1"/>
  <c r="GP56" i="1"/>
  <c r="GR56" i="1" s="1"/>
  <c r="GN56" i="1"/>
  <c r="GO56" i="1" s="1"/>
  <c r="GL56" i="1"/>
  <c r="GJ56" i="1"/>
  <c r="GI56" i="1"/>
  <c r="GB56" i="1"/>
  <c r="GD56" i="1" s="1"/>
  <c r="GF56" i="1" s="1"/>
  <c r="FX56" i="1"/>
  <c r="FZ56" i="1" s="1"/>
  <c r="FW56" i="1"/>
  <c r="FS56" i="1"/>
  <c r="FH56" i="1"/>
  <c r="FG56" i="1"/>
  <c r="EZ56" i="1"/>
  <c r="EX56" i="1"/>
  <c r="ER56" i="1"/>
  <c r="EP56" i="1"/>
  <c r="ET56" i="1" s="1"/>
  <c r="EV56" i="1" s="1"/>
  <c r="EJ56" i="1"/>
  <c r="EK56" i="1" s="1"/>
  <c r="EH56" i="1"/>
  <c r="ED56" i="1"/>
  <c r="EF56" i="1" s="1"/>
  <c r="DZ56" i="1"/>
  <c r="EE56" i="1" s="1"/>
  <c r="DV56" i="1"/>
  <c r="DX56" i="1" s="1"/>
  <c r="DU56" i="1"/>
  <c r="DO56" i="1"/>
  <c r="DK56" i="1"/>
  <c r="DJ56" i="1"/>
  <c r="DG56" i="1"/>
  <c r="DC56" i="1"/>
  <c r="DB56" i="1"/>
  <c r="CY56" i="1"/>
  <c r="CT56" i="1"/>
  <c r="CM56" i="1"/>
  <c r="CP56" i="1" s="1"/>
  <c r="CR56" i="1" s="1"/>
  <c r="CI56" i="1"/>
  <c r="CF56" i="1"/>
  <c r="CH56" i="1" s="1"/>
  <c r="CD56" i="1"/>
  <c r="CA56" i="1"/>
  <c r="BX56" i="1"/>
  <c r="BY56" i="1" s="1"/>
  <c r="BV56" i="1"/>
  <c r="BS56" i="1"/>
  <c r="BP56" i="1"/>
  <c r="BN56" i="1"/>
  <c r="BR56" i="1" s="1"/>
  <c r="BK56" i="1"/>
  <c r="BJ56" i="1"/>
  <c r="BL56" i="1" s="1"/>
  <c r="BG56" i="1"/>
  <c r="BI56" i="1" s="1"/>
  <c r="BC56" i="1"/>
  <c r="AZ56" i="1"/>
  <c r="AX56" i="1"/>
  <c r="AU56" i="1"/>
  <c r="AR56" i="1"/>
  <c r="AP56" i="1"/>
  <c r="AM56" i="1"/>
  <c r="AJ56" i="1"/>
  <c r="AH56" i="1"/>
  <c r="AE56" i="1"/>
  <c r="AB56" i="1"/>
  <c r="Z56" i="1"/>
  <c r="W56" i="1"/>
  <c r="T56" i="1"/>
  <c r="R56" i="1"/>
  <c r="O56" i="1"/>
  <c r="L56" i="1"/>
  <c r="K56" i="1"/>
  <c r="J56" i="1"/>
  <c r="G56" i="1"/>
  <c r="F56" i="1"/>
  <c r="E56" i="1"/>
  <c r="D56" i="1"/>
  <c r="C56" i="1"/>
  <c r="FN56" i="1" s="1"/>
  <c r="A56" i="1"/>
  <c r="JV55" i="1"/>
  <c r="JX55" i="1" s="1"/>
  <c r="JU55" i="1"/>
  <c r="JR55" i="1"/>
  <c r="JO55" i="1"/>
  <c r="JK55" i="1"/>
  <c r="JH55" i="1"/>
  <c r="JI55" i="1" s="1"/>
  <c r="JE55" i="1"/>
  <c r="JD55" i="1"/>
  <c r="JF55" i="1" s="1"/>
  <c r="JB55" i="1"/>
  <c r="JC55" i="1" s="1"/>
  <c r="IY55" i="1"/>
  <c r="IV55" i="1"/>
  <c r="IX55" i="1" s="1"/>
  <c r="IZ55" i="1" s="1"/>
  <c r="IS55" i="1"/>
  <c r="IR55" i="1"/>
  <c r="IP55" i="1"/>
  <c r="IM55" i="1"/>
  <c r="IJ55" i="1"/>
  <c r="IK55" i="1" s="1"/>
  <c r="IG55" i="1"/>
  <c r="IF55" i="1"/>
  <c r="ID55" i="1"/>
  <c r="IE55" i="1" s="1"/>
  <c r="IA55" i="1"/>
  <c r="HX55" i="1"/>
  <c r="HZ55" i="1" s="1"/>
  <c r="HT55" i="1"/>
  <c r="HV55" i="1" s="1"/>
  <c r="HS55" i="1"/>
  <c r="HN55" i="1"/>
  <c r="HP55" i="1" s="1"/>
  <c r="HM55" i="1"/>
  <c r="HH55" i="1"/>
  <c r="HJ55" i="1" s="1"/>
  <c r="HG55" i="1"/>
  <c r="HB55" i="1"/>
  <c r="HD55" i="1" s="1"/>
  <c r="HA55" i="1"/>
  <c r="GV55" i="1"/>
  <c r="GX55" i="1" s="1"/>
  <c r="GU55" i="1"/>
  <c r="GQ55" i="1"/>
  <c r="GN55" i="1"/>
  <c r="GJ55" i="1"/>
  <c r="GL55" i="1" s="1"/>
  <c r="GI55" i="1"/>
  <c r="GB55" i="1"/>
  <c r="FX55" i="1"/>
  <c r="FZ55" i="1" s="1"/>
  <c r="FW55" i="1"/>
  <c r="FS55" i="1"/>
  <c r="FK55" i="1"/>
  <c r="FH55" i="1"/>
  <c r="FG55" i="1"/>
  <c r="EY55" i="1"/>
  <c r="EX55" i="1"/>
  <c r="EQ55" i="1"/>
  <c r="EP55" i="1"/>
  <c r="EI55" i="1"/>
  <c r="EH55" i="1"/>
  <c r="DZ55" i="1"/>
  <c r="DX55" i="1"/>
  <c r="DV55" i="1"/>
  <c r="DU55" i="1"/>
  <c r="DO55" i="1"/>
  <c r="DM55" i="1"/>
  <c r="DK55" i="1"/>
  <c r="DJ55" i="1"/>
  <c r="DG55" i="1"/>
  <c r="DC55" i="1"/>
  <c r="DE55" i="1" s="1"/>
  <c r="DB55" i="1"/>
  <c r="CY55" i="1"/>
  <c r="CT55" i="1"/>
  <c r="CX55" i="1" s="1"/>
  <c r="CM55" i="1"/>
  <c r="CI55" i="1"/>
  <c r="CE55" i="1"/>
  <c r="CD55" i="1"/>
  <c r="CG55" i="1" s="1"/>
  <c r="CA55" i="1"/>
  <c r="BW55" i="1"/>
  <c r="BV55" i="1"/>
  <c r="BS55" i="1"/>
  <c r="BO55" i="1"/>
  <c r="BN55" i="1"/>
  <c r="BK55" i="1"/>
  <c r="BG55" i="1"/>
  <c r="BF55" i="1"/>
  <c r="BC55" i="1"/>
  <c r="AY55" i="1"/>
  <c r="AX55" i="1"/>
  <c r="AU55" i="1"/>
  <c r="AQ55" i="1"/>
  <c r="AP55" i="1"/>
  <c r="AM55" i="1"/>
  <c r="AI55" i="1"/>
  <c r="AH55" i="1"/>
  <c r="AE55" i="1"/>
  <c r="AA55" i="1"/>
  <c r="AD55" i="1" s="1"/>
  <c r="AF55" i="1" s="1"/>
  <c r="Z55" i="1"/>
  <c r="W55" i="1"/>
  <c r="S55" i="1"/>
  <c r="R55" i="1"/>
  <c r="O55" i="1"/>
  <c r="K55" i="1"/>
  <c r="M55" i="1" s="1"/>
  <c r="J55" i="1"/>
  <c r="H55" i="1"/>
  <c r="G55" i="1"/>
  <c r="F55" i="1"/>
  <c r="E55" i="1"/>
  <c r="D55" i="1"/>
  <c r="C55" i="1"/>
  <c r="A55" i="1"/>
  <c r="JV54" i="1"/>
  <c r="JX54" i="1" s="1"/>
  <c r="JU54" i="1"/>
  <c r="JR54" i="1"/>
  <c r="JO54" i="1"/>
  <c r="JK54" i="1"/>
  <c r="JH54" i="1"/>
  <c r="JE54" i="1"/>
  <c r="JB54" i="1"/>
  <c r="IY54" i="1"/>
  <c r="IV54" i="1"/>
  <c r="IS54" i="1"/>
  <c r="IR54" i="1"/>
  <c r="IT54" i="1" s="1"/>
  <c r="IP54" i="1"/>
  <c r="IQ54" i="1" s="1"/>
  <c r="IM54" i="1"/>
  <c r="IJ54" i="1"/>
  <c r="IL54" i="1" s="1"/>
  <c r="IG54" i="1"/>
  <c r="ID54" i="1"/>
  <c r="IE54" i="1" s="1"/>
  <c r="IA54" i="1"/>
  <c r="HX54" i="1"/>
  <c r="HT54" i="1"/>
  <c r="HV54" i="1" s="1"/>
  <c r="HS54" i="1"/>
  <c r="HN54" i="1"/>
  <c r="HP54" i="1" s="1"/>
  <c r="HM54" i="1"/>
  <c r="HH54" i="1"/>
  <c r="HJ54" i="1" s="1"/>
  <c r="HG54" i="1"/>
  <c r="HB54" i="1"/>
  <c r="HD54" i="1" s="1"/>
  <c r="HA54" i="1"/>
  <c r="GV54" i="1"/>
  <c r="GX54" i="1" s="1"/>
  <c r="GU54" i="1"/>
  <c r="GQ54" i="1"/>
  <c r="GN54" i="1"/>
  <c r="GL54" i="1"/>
  <c r="GJ54" i="1"/>
  <c r="GI54" i="1"/>
  <c r="GB54" i="1"/>
  <c r="FX54" i="1"/>
  <c r="FZ54" i="1" s="1"/>
  <c r="FW54" i="1"/>
  <c r="FS54" i="1"/>
  <c r="FK54" i="1"/>
  <c r="FH54" i="1"/>
  <c r="FG54" i="1"/>
  <c r="FJ54" i="1" s="1"/>
  <c r="FL54" i="1" s="1"/>
  <c r="EY54" i="1"/>
  <c r="EX54" i="1"/>
  <c r="FA54" i="1" s="1"/>
  <c r="EQ54" i="1"/>
  <c r="EP54" i="1"/>
  <c r="EI54" i="1"/>
  <c r="EH54" i="1"/>
  <c r="EK54" i="1" s="1"/>
  <c r="DZ54" i="1"/>
  <c r="DW54" i="1"/>
  <c r="DS54" i="1"/>
  <c r="DV54" i="1" s="1"/>
  <c r="DR54" i="1"/>
  <c r="DO54" i="1"/>
  <c r="DK54" i="1"/>
  <c r="DJ54" i="1"/>
  <c r="DG54" i="1"/>
  <c r="DC54" i="1"/>
  <c r="DB54" i="1"/>
  <c r="CY54" i="1"/>
  <c r="CT54" i="1"/>
  <c r="CQ54" i="1"/>
  <c r="CM54" i="1"/>
  <c r="CO54" i="1" s="1"/>
  <c r="CI54" i="1"/>
  <c r="CE54" i="1"/>
  <c r="CD54" i="1"/>
  <c r="CA54" i="1"/>
  <c r="BY54" i="1"/>
  <c r="BW54" i="1"/>
  <c r="BV54" i="1"/>
  <c r="BZ54" i="1" s="1"/>
  <c r="CB54" i="1" s="1"/>
  <c r="BS54" i="1"/>
  <c r="BR54" i="1"/>
  <c r="BT54" i="1" s="1"/>
  <c r="BO54" i="1"/>
  <c r="BN54" i="1"/>
  <c r="BQ54" i="1" s="1"/>
  <c r="BK54" i="1"/>
  <c r="BG54" i="1"/>
  <c r="BF54" i="1"/>
  <c r="BC54" i="1"/>
  <c r="AY54" i="1"/>
  <c r="AX54" i="1"/>
  <c r="AU54" i="1"/>
  <c r="AQ54" i="1"/>
  <c r="AT54" i="1" s="1"/>
  <c r="AV54" i="1" s="1"/>
  <c r="AP54" i="1"/>
  <c r="AM54" i="1"/>
  <c r="AI54" i="1"/>
  <c r="AH54" i="1"/>
  <c r="AE54" i="1"/>
  <c r="AD54" i="1"/>
  <c r="AF54" i="1" s="1"/>
  <c r="AA54" i="1"/>
  <c r="AC54" i="1" s="1"/>
  <c r="Z54" i="1"/>
  <c r="W54" i="1"/>
  <c r="S54" i="1"/>
  <c r="R54" i="1"/>
  <c r="O54" i="1"/>
  <c r="N54" i="1"/>
  <c r="P54" i="1" s="1"/>
  <c r="K54" i="1"/>
  <c r="M54" i="1" s="1"/>
  <c r="J54" i="1"/>
  <c r="G54" i="1"/>
  <c r="F54" i="1"/>
  <c r="E54" i="1"/>
  <c r="D54" i="1"/>
  <c r="C54" i="1"/>
  <c r="A54" i="1"/>
  <c r="JV53" i="1"/>
  <c r="JX53" i="1" s="1"/>
  <c r="JU53" i="1"/>
  <c r="JR53" i="1"/>
  <c r="JO53" i="1"/>
  <c r="JK53" i="1"/>
  <c r="JH53" i="1"/>
  <c r="JI53" i="1" s="1"/>
  <c r="JE53" i="1"/>
  <c r="JB53" i="1"/>
  <c r="IY53" i="1"/>
  <c r="IV53" i="1"/>
  <c r="IS53" i="1"/>
  <c r="IP53" i="1"/>
  <c r="IM53" i="1"/>
  <c r="IJ53" i="1"/>
  <c r="IG53" i="1"/>
  <c r="ID53" i="1"/>
  <c r="IE53" i="1" s="1"/>
  <c r="IA53" i="1"/>
  <c r="HX53" i="1"/>
  <c r="HT53" i="1"/>
  <c r="HV53" i="1" s="1"/>
  <c r="HS53" i="1"/>
  <c r="HN53" i="1"/>
  <c r="HP53" i="1" s="1"/>
  <c r="HM53" i="1"/>
  <c r="HH53" i="1"/>
  <c r="HJ53" i="1" s="1"/>
  <c r="HG53" i="1"/>
  <c r="HB53" i="1"/>
  <c r="HD53" i="1" s="1"/>
  <c r="HA53" i="1"/>
  <c r="GV53" i="1"/>
  <c r="GX53" i="1" s="1"/>
  <c r="GU53" i="1"/>
  <c r="GQ53" i="1"/>
  <c r="GN53" i="1"/>
  <c r="GJ53" i="1"/>
  <c r="GL53" i="1" s="1"/>
  <c r="GI53" i="1"/>
  <c r="GB53" i="1"/>
  <c r="FX53" i="1"/>
  <c r="FZ53" i="1" s="1"/>
  <c r="FW53" i="1"/>
  <c r="FS53" i="1"/>
  <c r="FP53" i="1"/>
  <c r="FN53" i="1"/>
  <c r="FK53" i="1"/>
  <c r="FH53" i="1"/>
  <c r="FG53" i="1"/>
  <c r="FJ53" i="1" s="1"/>
  <c r="FL53" i="1" s="1"/>
  <c r="EY53" i="1"/>
  <c r="EX53" i="1"/>
  <c r="EQ53" i="1"/>
  <c r="ES53" i="1" s="1"/>
  <c r="EP53" i="1"/>
  <c r="ET53" i="1" s="1"/>
  <c r="EV53" i="1" s="1"/>
  <c r="EI53" i="1"/>
  <c r="EH53" i="1"/>
  <c r="EK53" i="1" s="1"/>
  <c r="DZ53" i="1"/>
  <c r="DV53" i="1"/>
  <c r="DX53" i="1" s="1"/>
  <c r="DU53" i="1"/>
  <c r="DO53" i="1"/>
  <c r="DK53" i="1"/>
  <c r="DJ53" i="1"/>
  <c r="DM53" i="1" s="1"/>
  <c r="DG53" i="1"/>
  <c r="DC53" i="1"/>
  <c r="DB53" i="1"/>
  <c r="CY53" i="1"/>
  <c r="CT53" i="1"/>
  <c r="CX53" i="1" s="1"/>
  <c r="CQ53" i="1"/>
  <c r="CM53" i="1"/>
  <c r="CI53" i="1"/>
  <c r="CE53" i="1"/>
  <c r="CH53" i="1" s="1"/>
  <c r="CJ53" i="1" s="1"/>
  <c r="CD53" i="1"/>
  <c r="CA53" i="1"/>
  <c r="BY53" i="1"/>
  <c r="BW53" i="1"/>
  <c r="BV53" i="1"/>
  <c r="BZ53" i="1" s="1"/>
  <c r="CB53" i="1" s="1"/>
  <c r="BS53" i="1"/>
  <c r="BO53" i="1"/>
  <c r="BN53" i="1"/>
  <c r="BK53" i="1"/>
  <c r="BG53" i="1"/>
  <c r="BF53" i="1"/>
  <c r="BC53" i="1"/>
  <c r="AY53" i="1"/>
  <c r="AX53" i="1"/>
  <c r="AU53" i="1"/>
  <c r="AQ53" i="1"/>
  <c r="AP53" i="1"/>
  <c r="AM53" i="1"/>
  <c r="AI53" i="1"/>
  <c r="AK53" i="1" s="1"/>
  <c r="AH53" i="1"/>
  <c r="AE53" i="1"/>
  <c r="AA53" i="1"/>
  <c r="Z53" i="1"/>
  <c r="W53" i="1"/>
  <c r="S53" i="1"/>
  <c r="V53" i="1" s="1"/>
  <c r="X53" i="1" s="1"/>
  <c r="R53" i="1"/>
  <c r="O53" i="1"/>
  <c r="K53" i="1"/>
  <c r="J53" i="1"/>
  <c r="G53" i="1"/>
  <c r="F53" i="1"/>
  <c r="E53" i="1"/>
  <c r="D53" i="1"/>
  <c r="C53" i="1"/>
  <c r="FO53" i="1" s="1"/>
  <c r="A53" i="1"/>
  <c r="JV52" i="1"/>
  <c r="JX52" i="1" s="1"/>
  <c r="JU52" i="1"/>
  <c r="JR52" i="1"/>
  <c r="JO52" i="1"/>
  <c r="JK52" i="1"/>
  <c r="JH52" i="1"/>
  <c r="JJ52" i="1" s="1"/>
  <c r="JL52" i="1" s="1"/>
  <c r="JE52" i="1"/>
  <c r="JB52" i="1"/>
  <c r="IY52" i="1"/>
  <c r="IV52" i="1"/>
  <c r="IS52" i="1"/>
  <c r="IQ52" i="1"/>
  <c r="IP52" i="1"/>
  <c r="IR52" i="1" s="1"/>
  <c r="IT52" i="1" s="1"/>
  <c r="IM52" i="1"/>
  <c r="IK52" i="1"/>
  <c r="IJ52" i="1"/>
  <c r="IL52" i="1" s="1"/>
  <c r="IN52" i="1" s="1"/>
  <c r="IG52" i="1"/>
  <c r="ID52" i="1"/>
  <c r="IA52" i="1"/>
  <c r="HX52" i="1"/>
  <c r="HT52" i="1"/>
  <c r="HV52" i="1" s="1"/>
  <c r="HS52" i="1"/>
  <c r="HN52" i="1"/>
  <c r="HP52" i="1" s="1"/>
  <c r="HM52" i="1"/>
  <c r="HH52" i="1"/>
  <c r="HJ52" i="1" s="1"/>
  <c r="HG52" i="1"/>
  <c r="HB52" i="1"/>
  <c r="HD52" i="1" s="1"/>
  <c r="HA52" i="1"/>
  <c r="GV52" i="1"/>
  <c r="GX52" i="1" s="1"/>
  <c r="GU52" i="1"/>
  <c r="GN52" i="1"/>
  <c r="GO52" i="1" s="1"/>
  <c r="GJ52" i="1"/>
  <c r="GL52" i="1" s="1"/>
  <c r="GI52" i="1"/>
  <c r="GB52" i="1"/>
  <c r="GC52" i="1" s="1"/>
  <c r="FZ52" i="1"/>
  <c r="FX52" i="1"/>
  <c r="FW52" i="1"/>
  <c r="FS52" i="1"/>
  <c r="FK52" i="1"/>
  <c r="FH52" i="1"/>
  <c r="FG52" i="1"/>
  <c r="EY52" i="1"/>
  <c r="EX52" i="1"/>
  <c r="EQ52" i="1"/>
  <c r="EP52" i="1"/>
  <c r="EI52" i="1"/>
  <c r="EH52" i="1"/>
  <c r="ED52" i="1"/>
  <c r="EF52" i="1" s="1"/>
  <c r="DZ52" i="1"/>
  <c r="EC52" i="1" s="1"/>
  <c r="DV52" i="1"/>
  <c r="DX52" i="1" s="1"/>
  <c r="DU52" i="1"/>
  <c r="DO52" i="1"/>
  <c r="DK52" i="1"/>
  <c r="DJ52" i="1"/>
  <c r="DM52" i="1" s="1"/>
  <c r="DG52" i="1"/>
  <c r="DF52" i="1"/>
  <c r="DC52" i="1"/>
  <c r="DB52" i="1"/>
  <c r="DE52" i="1" s="1"/>
  <c r="CY52" i="1"/>
  <c r="CT52" i="1"/>
  <c r="CQ52" i="1"/>
  <c r="CM52" i="1"/>
  <c r="CI52" i="1"/>
  <c r="CE52" i="1"/>
  <c r="CD52" i="1"/>
  <c r="CA52" i="1"/>
  <c r="BW52" i="1"/>
  <c r="BV52" i="1"/>
  <c r="BS52" i="1"/>
  <c r="BO52" i="1"/>
  <c r="BN52" i="1"/>
  <c r="BK52" i="1"/>
  <c r="BG52" i="1"/>
  <c r="BF52" i="1"/>
  <c r="BC52" i="1"/>
  <c r="AY52" i="1"/>
  <c r="AX52" i="1"/>
  <c r="AU52" i="1"/>
  <c r="AQ52" i="1"/>
  <c r="AP52" i="1"/>
  <c r="AM52" i="1"/>
  <c r="AI52" i="1"/>
  <c r="AH52" i="1"/>
  <c r="AE52" i="1"/>
  <c r="AA52" i="1"/>
  <c r="Z52" i="1"/>
  <c r="W52" i="1"/>
  <c r="S52" i="1"/>
  <c r="U52" i="1" s="1"/>
  <c r="R52" i="1"/>
  <c r="O52" i="1"/>
  <c r="K52" i="1"/>
  <c r="J52" i="1"/>
  <c r="G52" i="1"/>
  <c r="F52" i="1"/>
  <c r="E52" i="1"/>
  <c r="D52" i="1"/>
  <c r="C52" i="1"/>
  <c r="FP52" i="1" s="1"/>
  <c r="A52" i="1"/>
  <c r="JV51" i="1"/>
  <c r="JX51" i="1" s="1"/>
  <c r="JU51" i="1"/>
  <c r="JR51" i="1"/>
  <c r="JO51" i="1"/>
  <c r="JK51" i="1"/>
  <c r="JJ51" i="1"/>
  <c r="JL51" i="1" s="1"/>
  <c r="JH51" i="1"/>
  <c r="JI51" i="1" s="1"/>
  <c r="JE51" i="1"/>
  <c r="JB51" i="1"/>
  <c r="IY51" i="1"/>
  <c r="IV51" i="1"/>
  <c r="IS51" i="1"/>
  <c r="IP51" i="1"/>
  <c r="IM51" i="1"/>
  <c r="IJ51" i="1"/>
  <c r="IG51" i="1"/>
  <c r="ID51" i="1"/>
  <c r="IA51" i="1"/>
  <c r="HX51" i="1"/>
  <c r="HT51" i="1"/>
  <c r="HV51" i="1" s="1"/>
  <c r="HS51" i="1"/>
  <c r="HN51" i="1"/>
  <c r="HP51" i="1" s="1"/>
  <c r="HM51" i="1"/>
  <c r="HH51" i="1"/>
  <c r="HJ51" i="1" s="1"/>
  <c r="HG51" i="1"/>
  <c r="HB51" i="1"/>
  <c r="HD51" i="1" s="1"/>
  <c r="HA51" i="1"/>
  <c r="GV51" i="1"/>
  <c r="GX51" i="1" s="1"/>
  <c r="GU51" i="1"/>
  <c r="GQ51" i="1"/>
  <c r="GN51" i="1"/>
  <c r="GJ51" i="1"/>
  <c r="GL51" i="1" s="1"/>
  <c r="GI51" i="1"/>
  <c r="GB51" i="1"/>
  <c r="FX51" i="1"/>
  <c r="FZ51" i="1" s="1"/>
  <c r="FW51" i="1"/>
  <c r="FS51" i="1"/>
  <c r="FK51" i="1"/>
  <c r="FH51" i="1"/>
  <c r="FG51" i="1"/>
  <c r="EY51" i="1"/>
  <c r="EX51" i="1"/>
  <c r="EQ51" i="1"/>
  <c r="EP51" i="1"/>
  <c r="ET51" i="1" s="1"/>
  <c r="EV51" i="1" s="1"/>
  <c r="EI51" i="1"/>
  <c r="EH51" i="1"/>
  <c r="DZ51" i="1"/>
  <c r="EE51" i="1" s="1"/>
  <c r="DV51" i="1"/>
  <c r="DX51" i="1" s="1"/>
  <c r="DU51" i="1"/>
  <c r="DO51" i="1"/>
  <c r="DK51" i="1"/>
  <c r="DJ51" i="1"/>
  <c r="DG51" i="1"/>
  <c r="DC51" i="1"/>
  <c r="DB51" i="1"/>
  <c r="CY51" i="1"/>
  <c r="CT51" i="1"/>
  <c r="CQ51" i="1"/>
  <c r="CP51" i="1"/>
  <c r="CM51" i="1"/>
  <c r="CO51" i="1" s="1"/>
  <c r="CI51" i="1"/>
  <c r="CE51" i="1"/>
  <c r="CD51" i="1"/>
  <c r="CA51" i="1"/>
  <c r="BW51" i="1"/>
  <c r="BV51" i="1"/>
  <c r="BS51" i="1"/>
  <c r="BO51" i="1"/>
  <c r="BN51" i="1"/>
  <c r="BK51" i="1"/>
  <c r="BG51" i="1"/>
  <c r="BF51" i="1"/>
  <c r="BC51" i="1"/>
  <c r="AY51" i="1"/>
  <c r="AX51" i="1"/>
  <c r="AU51" i="1"/>
  <c r="AQ51" i="1"/>
  <c r="AP51" i="1"/>
  <c r="AM51" i="1"/>
  <c r="AI51" i="1"/>
  <c r="AH51" i="1"/>
  <c r="AE51" i="1"/>
  <c r="AA51" i="1"/>
  <c r="AD51" i="1" s="1"/>
  <c r="AF51" i="1" s="1"/>
  <c r="Z51" i="1"/>
  <c r="W51" i="1"/>
  <c r="S51" i="1"/>
  <c r="R51" i="1"/>
  <c r="O51" i="1"/>
  <c r="K51" i="1"/>
  <c r="M51" i="1" s="1"/>
  <c r="J51" i="1"/>
  <c r="G51" i="1"/>
  <c r="F51" i="1"/>
  <c r="E51" i="1"/>
  <c r="D51" i="1"/>
  <c r="C51" i="1"/>
  <c r="FN51" i="1" s="1"/>
  <c r="A51" i="1"/>
  <c r="JV50" i="1"/>
  <c r="JX50" i="1" s="1"/>
  <c r="JU50" i="1"/>
  <c r="JR50" i="1"/>
  <c r="JO50" i="1"/>
  <c r="JK50" i="1"/>
  <c r="JH50" i="1"/>
  <c r="JE50" i="1"/>
  <c r="JB50" i="1"/>
  <c r="JC50" i="1" s="1"/>
  <c r="IY50" i="1"/>
  <c r="IV50" i="1"/>
  <c r="IS50" i="1"/>
  <c r="IQ50" i="1"/>
  <c r="IP50" i="1"/>
  <c r="IM50" i="1"/>
  <c r="IJ50" i="1"/>
  <c r="IG50" i="1"/>
  <c r="ID50" i="1"/>
  <c r="IE50" i="1" s="1"/>
  <c r="IA50" i="1"/>
  <c r="HX50" i="1"/>
  <c r="HT50" i="1"/>
  <c r="HV50" i="1" s="1"/>
  <c r="HS50" i="1"/>
  <c r="HN50" i="1"/>
  <c r="HP50" i="1" s="1"/>
  <c r="HM50" i="1"/>
  <c r="HH50" i="1"/>
  <c r="HJ50" i="1" s="1"/>
  <c r="HG50" i="1"/>
  <c r="HD50" i="1"/>
  <c r="HB50" i="1"/>
  <c r="HA50" i="1"/>
  <c r="GV50" i="1"/>
  <c r="GX50" i="1" s="1"/>
  <c r="GU50" i="1"/>
  <c r="GQ50" i="1"/>
  <c r="GN50" i="1"/>
  <c r="GO50" i="1" s="1"/>
  <c r="GJ50" i="1"/>
  <c r="GL50" i="1" s="1"/>
  <c r="GI50" i="1"/>
  <c r="GB50" i="1"/>
  <c r="FX50" i="1"/>
  <c r="FZ50" i="1" s="1"/>
  <c r="FW50" i="1"/>
  <c r="FS50" i="1"/>
  <c r="FK50" i="1"/>
  <c r="FH50" i="1"/>
  <c r="FG50" i="1"/>
  <c r="EY50" i="1"/>
  <c r="EX50" i="1"/>
  <c r="EQ50" i="1"/>
  <c r="EP50" i="1"/>
  <c r="EI50" i="1"/>
  <c r="EL50" i="1" s="1"/>
  <c r="EN50" i="1" s="1"/>
  <c r="EH50" i="1"/>
  <c r="EK50" i="1" s="1"/>
  <c r="DZ50" i="1"/>
  <c r="DV50" i="1"/>
  <c r="DX50" i="1" s="1"/>
  <c r="DU50" i="1"/>
  <c r="DO50" i="1"/>
  <c r="DK50" i="1"/>
  <c r="DM50" i="1" s="1"/>
  <c r="DJ50" i="1"/>
  <c r="DG50" i="1"/>
  <c r="DC50" i="1"/>
  <c r="DB50" i="1"/>
  <c r="CY50" i="1"/>
  <c r="CX50" i="1"/>
  <c r="CT50" i="1"/>
  <c r="CQ50" i="1"/>
  <c r="CM50" i="1"/>
  <c r="CI50" i="1"/>
  <c r="CE50" i="1"/>
  <c r="CD50" i="1"/>
  <c r="CH50" i="1" s="1"/>
  <c r="CJ50" i="1" s="1"/>
  <c r="CA50" i="1"/>
  <c r="BW50" i="1"/>
  <c r="BZ50" i="1" s="1"/>
  <c r="CB50" i="1" s="1"/>
  <c r="BV50" i="1"/>
  <c r="BY50" i="1" s="1"/>
  <c r="BS50" i="1"/>
  <c r="BO50" i="1"/>
  <c r="BN50" i="1"/>
  <c r="BR50" i="1" s="1"/>
  <c r="BT50" i="1" s="1"/>
  <c r="BK50" i="1"/>
  <c r="BI50" i="1"/>
  <c r="BG50" i="1"/>
  <c r="BF50" i="1"/>
  <c r="BJ50" i="1" s="1"/>
  <c r="BL50" i="1" s="1"/>
  <c r="BC50" i="1"/>
  <c r="AY50" i="1"/>
  <c r="BA50" i="1" s="1"/>
  <c r="AX50" i="1"/>
  <c r="AU50" i="1"/>
  <c r="AQ50" i="1"/>
  <c r="AP50" i="1"/>
  <c r="AM50" i="1"/>
  <c r="AI50" i="1"/>
  <c r="AH50" i="1"/>
  <c r="AE50" i="1"/>
  <c r="AA50" i="1"/>
  <c r="Z50" i="1"/>
  <c r="W50" i="1"/>
  <c r="S50" i="1"/>
  <c r="R50" i="1"/>
  <c r="O50" i="1"/>
  <c r="N50" i="1"/>
  <c r="P50" i="1" s="1"/>
  <c r="K50" i="1"/>
  <c r="M50" i="1" s="1"/>
  <c r="J50" i="1"/>
  <c r="G50" i="1"/>
  <c r="F50" i="1"/>
  <c r="E50" i="1"/>
  <c r="D50" i="1"/>
  <c r="C50" i="1"/>
  <c r="A50" i="1"/>
  <c r="JX49" i="1"/>
  <c r="JV49" i="1"/>
  <c r="JU49" i="1"/>
  <c r="JR49" i="1"/>
  <c r="JO49" i="1"/>
  <c r="JK49" i="1"/>
  <c r="JH49" i="1"/>
  <c r="JE49" i="1"/>
  <c r="JB49" i="1"/>
  <c r="IY49" i="1"/>
  <c r="IV49" i="1"/>
  <c r="IS49" i="1"/>
  <c r="IP49" i="1"/>
  <c r="IR49" i="1" s="1"/>
  <c r="IT49" i="1" s="1"/>
  <c r="IM49" i="1"/>
  <c r="IK49" i="1"/>
  <c r="IJ49" i="1"/>
  <c r="IG49" i="1"/>
  <c r="ID49" i="1"/>
  <c r="IA49" i="1"/>
  <c r="HX49" i="1"/>
  <c r="HV49" i="1"/>
  <c r="HT49" i="1"/>
  <c r="HS49" i="1"/>
  <c r="HN49" i="1"/>
  <c r="HP49" i="1" s="1"/>
  <c r="HM49" i="1"/>
  <c r="HH49" i="1"/>
  <c r="HJ49" i="1" s="1"/>
  <c r="HG49" i="1"/>
  <c r="HB49" i="1"/>
  <c r="HD49" i="1" s="1"/>
  <c r="HA49" i="1"/>
  <c r="GV49" i="1"/>
  <c r="GX49" i="1" s="1"/>
  <c r="GU49" i="1"/>
  <c r="GQ49" i="1"/>
  <c r="GN49" i="1"/>
  <c r="GO49" i="1" s="1"/>
  <c r="GJ49" i="1"/>
  <c r="GL49" i="1" s="1"/>
  <c r="GI49" i="1"/>
  <c r="GB49" i="1"/>
  <c r="FZ49" i="1"/>
  <c r="FX49" i="1"/>
  <c r="FW49" i="1"/>
  <c r="FS49" i="1"/>
  <c r="FK49" i="1"/>
  <c r="FH49" i="1"/>
  <c r="FG49" i="1"/>
  <c r="EY49" i="1"/>
  <c r="EX49" i="1"/>
  <c r="EQ49" i="1"/>
  <c r="EP49" i="1"/>
  <c r="EI49" i="1"/>
  <c r="EH49" i="1"/>
  <c r="ED49" i="1"/>
  <c r="EF49" i="1" s="1"/>
  <c r="DZ49" i="1"/>
  <c r="EC49" i="1" s="1"/>
  <c r="DV49" i="1"/>
  <c r="DX49" i="1" s="1"/>
  <c r="DU49" i="1"/>
  <c r="DO49" i="1"/>
  <c r="DK49" i="1"/>
  <c r="DJ49" i="1"/>
  <c r="DG49" i="1"/>
  <c r="DC49" i="1"/>
  <c r="DB49" i="1"/>
  <c r="CY49" i="1"/>
  <c r="CT49" i="1"/>
  <c r="CQ49" i="1"/>
  <c r="CM49" i="1"/>
  <c r="CO49" i="1" s="1"/>
  <c r="CI49" i="1"/>
  <c r="CE49" i="1"/>
  <c r="CD49" i="1"/>
  <c r="CA49" i="1"/>
  <c r="BW49" i="1"/>
  <c r="BY49" i="1" s="1"/>
  <c r="BV49" i="1"/>
  <c r="BS49" i="1"/>
  <c r="BO49" i="1"/>
  <c r="BN49" i="1"/>
  <c r="BK49" i="1"/>
  <c r="BG49" i="1"/>
  <c r="BF49" i="1"/>
  <c r="BC49" i="1"/>
  <c r="AY49" i="1"/>
  <c r="AX49" i="1"/>
  <c r="BB49" i="1" s="1"/>
  <c r="BD49" i="1" s="1"/>
  <c r="AU49" i="1"/>
  <c r="AQ49" i="1"/>
  <c r="AP49" i="1"/>
  <c r="AM49" i="1"/>
  <c r="AI49" i="1"/>
  <c r="AH49" i="1"/>
  <c r="AE49" i="1"/>
  <c r="AA49" i="1"/>
  <c r="Z49" i="1"/>
  <c r="W49" i="1"/>
  <c r="V49" i="1"/>
  <c r="X49" i="1" s="1"/>
  <c r="S49" i="1"/>
  <c r="R49" i="1"/>
  <c r="O49" i="1"/>
  <c r="K49" i="1"/>
  <c r="M49" i="1" s="1"/>
  <c r="J49" i="1"/>
  <c r="G49" i="1"/>
  <c r="F49" i="1"/>
  <c r="I49" i="1" s="1"/>
  <c r="E49" i="1"/>
  <c r="D49" i="1"/>
  <c r="C49" i="1"/>
  <c r="FP49" i="1" s="1"/>
  <c r="A49" i="1"/>
  <c r="JV48" i="1"/>
  <c r="JX48" i="1" s="1"/>
  <c r="JU48" i="1"/>
  <c r="JR48" i="1"/>
  <c r="JO48" i="1"/>
  <c r="JK48" i="1"/>
  <c r="JH48" i="1"/>
  <c r="JE48" i="1"/>
  <c r="JC48" i="1"/>
  <c r="JB48" i="1"/>
  <c r="JD48" i="1" s="1"/>
  <c r="JF48" i="1" s="1"/>
  <c r="IY48" i="1"/>
  <c r="IV48" i="1"/>
  <c r="IS48" i="1"/>
  <c r="IP48" i="1"/>
  <c r="IR48" i="1" s="1"/>
  <c r="IT48" i="1" s="1"/>
  <c r="IM48" i="1"/>
  <c r="IJ48" i="1"/>
  <c r="IG48" i="1"/>
  <c r="ID48" i="1"/>
  <c r="IA48" i="1"/>
  <c r="HZ48" i="1"/>
  <c r="HX48" i="1"/>
  <c r="HY48" i="1" s="1"/>
  <c r="HT48" i="1"/>
  <c r="HV48" i="1" s="1"/>
  <c r="HS48" i="1"/>
  <c r="HN48" i="1"/>
  <c r="HP48" i="1" s="1"/>
  <c r="HM48" i="1"/>
  <c r="HH48" i="1"/>
  <c r="HJ48" i="1" s="1"/>
  <c r="HG48" i="1"/>
  <c r="HB48" i="1"/>
  <c r="HD48" i="1" s="1"/>
  <c r="HA48" i="1"/>
  <c r="GX48" i="1"/>
  <c r="GV48" i="1"/>
  <c r="GU48" i="1"/>
  <c r="GQ48" i="1"/>
  <c r="GO48" i="1"/>
  <c r="GN48" i="1"/>
  <c r="GP48" i="1" s="1"/>
  <c r="GR48" i="1" s="1"/>
  <c r="GJ48" i="1"/>
  <c r="GL48" i="1" s="1"/>
  <c r="GI48" i="1"/>
  <c r="GB48" i="1"/>
  <c r="FX48" i="1"/>
  <c r="FZ48" i="1" s="1"/>
  <c r="FW48" i="1"/>
  <c r="FS48" i="1"/>
  <c r="FK48" i="1"/>
  <c r="FH48" i="1"/>
  <c r="FG48" i="1"/>
  <c r="EY48" i="1"/>
  <c r="EX48" i="1"/>
  <c r="EQ48" i="1"/>
  <c r="EP48" i="1"/>
  <c r="ET48" i="1" s="1"/>
  <c r="EV48" i="1" s="1"/>
  <c r="EI48" i="1"/>
  <c r="EH48" i="1"/>
  <c r="DZ48" i="1"/>
  <c r="DV48" i="1"/>
  <c r="DX48" i="1" s="1"/>
  <c r="DU48" i="1"/>
  <c r="DO48" i="1"/>
  <c r="DK48" i="1"/>
  <c r="DJ48" i="1"/>
  <c r="DG48" i="1"/>
  <c r="DC48" i="1"/>
  <c r="DE48" i="1" s="1"/>
  <c r="DB48" i="1"/>
  <c r="CY48" i="1"/>
  <c r="CT48" i="1"/>
  <c r="CP48" i="1"/>
  <c r="CR48" i="1" s="1"/>
  <c r="CM48" i="1"/>
  <c r="CO48" i="1" s="1"/>
  <c r="CI48" i="1"/>
  <c r="CE48" i="1"/>
  <c r="CH48" i="1" s="1"/>
  <c r="CJ48" i="1" s="1"/>
  <c r="CD48" i="1"/>
  <c r="CA48" i="1"/>
  <c r="BW48" i="1"/>
  <c r="BV48" i="1"/>
  <c r="BS48" i="1"/>
  <c r="BO48" i="1"/>
  <c r="BN48" i="1"/>
  <c r="BK48" i="1"/>
  <c r="BG48" i="1"/>
  <c r="BF48" i="1"/>
  <c r="BI48" i="1" s="1"/>
  <c r="BC48" i="1"/>
  <c r="AY48" i="1"/>
  <c r="AX48" i="1"/>
  <c r="AU48" i="1"/>
  <c r="AQ48" i="1"/>
  <c r="AP48" i="1"/>
  <c r="AT48" i="1" s="1"/>
  <c r="AV48" i="1" s="1"/>
  <c r="AM48" i="1"/>
  <c r="AI48" i="1"/>
  <c r="AL48" i="1" s="1"/>
  <c r="AN48" i="1" s="1"/>
  <c r="AH48" i="1"/>
  <c r="AF48" i="1"/>
  <c r="AE48" i="1"/>
  <c r="AA48" i="1"/>
  <c r="Z48" i="1"/>
  <c r="AD48" i="1" s="1"/>
  <c r="W48" i="1"/>
  <c r="S48" i="1"/>
  <c r="R48" i="1"/>
  <c r="O48" i="1"/>
  <c r="K48" i="1"/>
  <c r="J48" i="1"/>
  <c r="G48" i="1"/>
  <c r="F48" i="1"/>
  <c r="E48" i="1"/>
  <c r="D48" i="1"/>
  <c r="C48" i="1"/>
  <c r="FP48" i="1" s="1"/>
  <c r="A48" i="1"/>
  <c r="JV47" i="1"/>
  <c r="JX47" i="1" s="1"/>
  <c r="JU47" i="1"/>
  <c r="JR47" i="1"/>
  <c r="JO47" i="1"/>
  <c r="JK47" i="1"/>
  <c r="JI47" i="1"/>
  <c r="JH47" i="1"/>
  <c r="JJ47" i="1" s="1"/>
  <c r="JE47" i="1"/>
  <c r="JB47" i="1"/>
  <c r="IY47" i="1"/>
  <c r="IV47" i="1"/>
  <c r="IS47" i="1"/>
  <c r="IP47" i="1"/>
  <c r="IQ47" i="1" s="1"/>
  <c r="IM47" i="1"/>
  <c r="IJ47" i="1"/>
  <c r="IG47" i="1"/>
  <c r="ID47" i="1"/>
  <c r="IE47" i="1" s="1"/>
  <c r="IA47" i="1"/>
  <c r="HX47" i="1"/>
  <c r="HT47" i="1"/>
  <c r="HV47" i="1" s="1"/>
  <c r="HS47" i="1"/>
  <c r="HN47" i="1"/>
  <c r="HP47" i="1" s="1"/>
  <c r="HM47" i="1"/>
  <c r="HH47" i="1"/>
  <c r="HJ47" i="1" s="1"/>
  <c r="HG47" i="1"/>
  <c r="HB47" i="1"/>
  <c r="HD47" i="1" s="1"/>
  <c r="HA47" i="1"/>
  <c r="GV47" i="1"/>
  <c r="GX47" i="1" s="1"/>
  <c r="GU47" i="1"/>
  <c r="GQ47" i="1"/>
  <c r="GN47" i="1"/>
  <c r="GO47" i="1" s="1"/>
  <c r="GJ47" i="1"/>
  <c r="GL47" i="1" s="1"/>
  <c r="GI47" i="1"/>
  <c r="GB47" i="1"/>
  <c r="FX47" i="1"/>
  <c r="FZ47" i="1" s="1"/>
  <c r="FW47" i="1"/>
  <c r="FS47" i="1"/>
  <c r="FK47" i="1"/>
  <c r="FH47" i="1"/>
  <c r="FJ47" i="1" s="1"/>
  <c r="FL47" i="1" s="1"/>
  <c r="FG47" i="1"/>
  <c r="FI47" i="1" s="1"/>
  <c r="EY47" i="1"/>
  <c r="EX47" i="1"/>
  <c r="EQ47" i="1"/>
  <c r="EP47" i="1"/>
  <c r="EI47" i="1"/>
  <c r="EH47" i="1"/>
  <c r="DZ47" i="1"/>
  <c r="DV47" i="1"/>
  <c r="DX47" i="1" s="1"/>
  <c r="DU47" i="1"/>
  <c r="DO47" i="1"/>
  <c r="DK47" i="1"/>
  <c r="DJ47" i="1"/>
  <c r="DC47" i="1"/>
  <c r="DB47" i="1"/>
  <c r="CY47" i="1"/>
  <c r="CT47" i="1"/>
  <c r="CQ47" i="1"/>
  <c r="CM47" i="1"/>
  <c r="CI47" i="1"/>
  <c r="CE47" i="1"/>
  <c r="CD47" i="1"/>
  <c r="CA47" i="1"/>
  <c r="BW47" i="1"/>
  <c r="BV47" i="1"/>
  <c r="BS47" i="1"/>
  <c r="BO47" i="1"/>
  <c r="BN47" i="1"/>
  <c r="BK47" i="1"/>
  <c r="BI47" i="1"/>
  <c r="BG47" i="1"/>
  <c r="BF47" i="1"/>
  <c r="BJ47" i="1" s="1"/>
  <c r="BL47" i="1" s="1"/>
  <c r="BC47" i="1"/>
  <c r="AY47" i="1"/>
  <c r="BB47" i="1" s="1"/>
  <c r="BD47" i="1" s="1"/>
  <c r="AX47" i="1"/>
  <c r="AU47" i="1"/>
  <c r="AQ47" i="1"/>
  <c r="AP47" i="1"/>
  <c r="AM47" i="1"/>
  <c r="AI47" i="1"/>
  <c r="AH47" i="1"/>
  <c r="AE47" i="1"/>
  <c r="AA47" i="1"/>
  <c r="Z47" i="1"/>
  <c r="W47" i="1"/>
  <c r="S47" i="1"/>
  <c r="R47" i="1"/>
  <c r="O47" i="1"/>
  <c r="K47" i="1"/>
  <c r="J47" i="1"/>
  <c r="M47" i="1" s="1"/>
  <c r="G47" i="1"/>
  <c r="F47" i="1"/>
  <c r="E47" i="1"/>
  <c r="H47" i="1" s="1"/>
  <c r="D47" i="1"/>
  <c r="C47" i="1"/>
  <c r="A47" i="1"/>
  <c r="JV46" i="1"/>
  <c r="JX46" i="1" s="1"/>
  <c r="JU46" i="1"/>
  <c r="JR46" i="1"/>
  <c r="JO46" i="1"/>
  <c r="JK46" i="1"/>
  <c r="JH46" i="1"/>
  <c r="JI46" i="1" s="1"/>
  <c r="JE46" i="1"/>
  <c r="JB46" i="1"/>
  <c r="IY46" i="1"/>
  <c r="IV46" i="1"/>
  <c r="IP46" i="1"/>
  <c r="IR46" i="1" s="1"/>
  <c r="IT46" i="1" s="1"/>
  <c r="IJ46" i="1"/>
  <c r="IL46" i="1" s="1"/>
  <c r="IN46" i="1" s="1"/>
  <c r="IG46" i="1"/>
  <c r="ID46" i="1"/>
  <c r="IA46" i="1"/>
  <c r="HX46" i="1"/>
  <c r="HT46" i="1"/>
  <c r="HV46" i="1" s="1"/>
  <c r="HS46" i="1"/>
  <c r="HN46" i="1"/>
  <c r="HP46" i="1" s="1"/>
  <c r="HM46" i="1"/>
  <c r="HH46" i="1"/>
  <c r="HJ46" i="1" s="1"/>
  <c r="HG46" i="1"/>
  <c r="HB46" i="1"/>
  <c r="HD46" i="1" s="1"/>
  <c r="HA46" i="1"/>
  <c r="GV46" i="1"/>
  <c r="GX46" i="1" s="1"/>
  <c r="GU46" i="1"/>
  <c r="GQ46" i="1"/>
  <c r="GN46" i="1"/>
  <c r="GO46" i="1" s="1"/>
  <c r="GJ46" i="1"/>
  <c r="GL46" i="1" s="1"/>
  <c r="GI46" i="1"/>
  <c r="GB46" i="1"/>
  <c r="FX46" i="1"/>
  <c r="FZ46" i="1" s="1"/>
  <c r="FW46" i="1"/>
  <c r="FS46" i="1"/>
  <c r="FP46" i="1"/>
  <c r="FK46" i="1"/>
  <c r="FH46" i="1"/>
  <c r="FG46" i="1"/>
  <c r="EY46" i="1"/>
  <c r="EX46" i="1"/>
  <c r="ES46" i="1"/>
  <c r="EQ46" i="1"/>
  <c r="EP46" i="1"/>
  <c r="ET46" i="1" s="1"/>
  <c r="EV46" i="1" s="1"/>
  <c r="EI46" i="1"/>
  <c r="EH46" i="1"/>
  <c r="DZ46" i="1"/>
  <c r="DV46" i="1"/>
  <c r="DX46" i="1" s="1"/>
  <c r="DU46" i="1"/>
  <c r="DO46" i="1"/>
  <c r="DK46" i="1"/>
  <c r="DJ46" i="1"/>
  <c r="DN46" i="1" s="1"/>
  <c r="DP46" i="1" s="1"/>
  <c r="DG46" i="1"/>
  <c r="DC46" i="1"/>
  <c r="DB46" i="1"/>
  <c r="CY46" i="1"/>
  <c r="CT46" i="1"/>
  <c r="CM46" i="1"/>
  <c r="CI46" i="1"/>
  <c r="CE46" i="1"/>
  <c r="CG46" i="1" s="1"/>
  <c r="CD46" i="1"/>
  <c r="CA46" i="1"/>
  <c r="BW46" i="1"/>
  <c r="BV46" i="1"/>
  <c r="BS46" i="1"/>
  <c r="BO46" i="1"/>
  <c r="BN46" i="1"/>
  <c r="BK46" i="1"/>
  <c r="BG46" i="1"/>
  <c r="BF46" i="1"/>
  <c r="BJ46" i="1" s="1"/>
  <c r="BL46" i="1" s="1"/>
  <c r="BC46" i="1"/>
  <c r="AY46" i="1"/>
  <c r="AX46" i="1"/>
  <c r="AU46" i="1"/>
  <c r="AQ46" i="1"/>
  <c r="AP46" i="1"/>
  <c r="AM46" i="1"/>
  <c r="AI46" i="1"/>
  <c r="AH46" i="1"/>
  <c r="AE46" i="1"/>
  <c r="AC46" i="1"/>
  <c r="AA46" i="1"/>
  <c r="Z46" i="1"/>
  <c r="AD46" i="1" s="1"/>
  <c r="AF46" i="1" s="1"/>
  <c r="W46" i="1"/>
  <c r="V46" i="1"/>
  <c r="X46" i="1" s="1"/>
  <c r="S46" i="1"/>
  <c r="R46" i="1"/>
  <c r="O46" i="1"/>
  <c r="K46" i="1"/>
  <c r="J46" i="1"/>
  <c r="G46" i="1"/>
  <c r="F46" i="1"/>
  <c r="E46" i="1"/>
  <c r="D46" i="1"/>
  <c r="C46" i="1"/>
  <c r="A46" i="1"/>
  <c r="JV45" i="1"/>
  <c r="JX45" i="1" s="1"/>
  <c r="JU45" i="1"/>
  <c r="JR45" i="1"/>
  <c r="JO45" i="1"/>
  <c r="JK45" i="1"/>
  <c r="JH45" i="1"/>
  <c r="JI45" i="1" s="1"/>
  <c r="JE45" i="1"/>
  <c r="JB45" i="1"/>
  <c r="IY45" i="1"/>
  <c r="IV45" i="1"/>
  <c r="IW45" i="1" s="1"/>
  <c r="IP45" i="1"/>
  <c r="IJ45" i="1"/>
  <c r="IG45" i="1"/>
  <c r="IE45" i="1"/>
  <c r="ID45" i="1"/>
  <c r="IF45" i="1" s="1"/>
  <c r="IH45" i="1" s="1"/>
  <c r="IA45" i="1"/>
  <c r="HX45" i="1"/>
  <c r="HZ45" i="1" s="1"/>
  <c r="IB45" i="1" s="1"/>
  <c r="HT45" i="1"/>
  <c r="HV45" i="1" s="1"/>
  <c r="HS45" i="1"/>
  <c r="HN45" i="1"/>
  <c r="HP45" i="1" s="1"/>
  <c r="HM45" i="1"/>
  <c r="HH45" i="1"/>
  <c r="HJ45" i="1" s="1"/>
  <c r="HG45" i="1"/>
  <c r="HB45" i="1"/>
  <c r="HD45" i="1" s="1"/>
  <c r="HA45" i="1"/>
  <c r="GV45" i="1"/>
  <c r="GX45" i="1" s="1"/>
  <c r="GU45" i="1"/>
  <c r="GQ45" i="1"/>
  <c r="GP45" i="1"/>
  <c r="GR45" i="1" s="1"/>
  <c r="GO45" i="1"/>
  <c r="GN45" i="1"/>
  <c r="GJ45" i="1"/>
  <c r="GL45" i="1" s="1"/>
  <c r="GI45" i="1"/>
  <c r="GD45" i="1"/>
  <c r="GF45" i="1" s="1"/>
  <c r="GB45" i="1"/>
  <c r="GC45" i="1" s="1"/>
  <c r="FX45" i="1"/>
  <c r="FZ45" i="1" s="1"/>
  <c r="FW45" i="1"/>
  <c r="FS45" i="1"/>
  <c r="FK45" i="1"/>
  <c r="FH45" i="1"/>
  <c r="FG45" i="1"/>
  <c r="EY45" i="1"/>
  <c r="EX45" i="1"/>
  <c r="ES45" i="1"/>
  <c r="EQ45" i="1"/>
  <c r="EP45" i="1"/>
  <c r="ET45" i="1" s="1"/>
  <c r="EV45" i="1" s="1"/>
  <c r="EI45" i="1"/>
  <c r="EH45" i="1"/>
  <c r="ED45" i="1"/>
  <c r="EF45" i="1" s="1"/>
  <c r="EC45" i="1"/>
  <c r="DZ45" i="1"/>
  <c r="DX45" i="1"/>
  <c r="DV45" i="1"/>
  <c r="DU45" i="1"/>
  <c r="DO45" i="1"/>
  <c r="DK45" i="1"/>
  <c r="DM45" i="1" s="1"/>
  <c r="DJ45" i="1"/>
  <c r="DG45" i="1"/>
  <c r="DC45" i="1"/>
  <c r="DB45" i="1"/>
  <c r="CY45" i="1"/>
  <c r="CT45" i="1"/>
  <c r="CQ45" i="1"/>
  <c r="CM45" i="1"/>
  <c r="CI45" i="1"/>
  <c r="CE45" i="1"/>
  <c r="CD45" i="1"/>
  <c r="CG45" i="1" s="1"/>
  <c r="CA45" i="1"/>
  <c r="BW45" i="1"/>
  <c r="BZ45" i="1" s="1"/>
  <c r="CB45" i="1" s="1"/>
  <c r="BV45" i="1"/>
  <c r="BY45" i="1" s="1"/>
  <c r="BS45" i="1"/>
  <c r="BO45" i="1"/>
  <c r="BN45" i="1"/>
  <c r="BK45" i="1"/>
  <c r="BG45" i="1"/>
  <c r="BF45" i="1"/>
  <c r="BC45" i="1"/>
  <c r="AY45" i="1"/>
  <c r="AX45" i="1"/>
  <c r="BB45" i="1" s="1"/>
  <c r="BD45" i="1" s="1"/>
  <c r="AU45" i="1"/>
  <c r="AQ45" i="1"/>
  <c r="AP45" i="1"/>
  <c r="AM45" i="1"/>
  <c r="AI45" i="1"/>
  <c r="AH45" i="1"/>
  <c r="AE45" i="1"/>
  <c r="AA45" i="1"/>
  <c r="Z45" i="1"/>
  <c r="W45" i="1"/>
  <c r="S45" i="1"/>
  <c r="R45" i="1"/>
  <c r="O45" i="1"/>
  <c r="K45" i="1"/>
  <c r="J45" i="1"/>
  <c r="G45" i="1"/>
  <c r="F45" i="1"/>
  <c r="E45" i="1"/>
  <c r="D45" i="1"/>
  <c r="C45" i="1"/>
  <c r="FO45" i="1" s="1"/>
  <c r="A45" i="1"/>
  <c r="JV44" i="1"/>
  <c r="JX44" i="1" s="1"/>
  <c r="JU44" i="1"/>
  <c r="JR44" i="1"/>
  <c r="JO44" i="1"/>
  <c r="JK44" i="1"/>
  <c r="JH44" i="1"/>
  <c r="JE44" i="1"/>
  <c r="JB44" i="1"/>
  <c r="JD44" i="1" s="1"/>
  <c r="JF44" i="1" s="1"/>
  <c r="IY44" i="1"/>
  <c r="IV44" i="1"/>
  <c r="IW44" i="1" s="1"/>
  <c r="IP44" i="1"/>
  <c r="IJ44" i="1"/>
  <c r="IK44" i="1" s="1"/>
  <c r="IG44" i="1"/>
  <c r="ID44" i="1"/>
  <c r="IE44" i="1" s="1"/>
  <c r="IA44" i="1"/>
  <c r="HX44" i="1"/>
  <c r="HY44" i="1" s="1"/>
  <c r="HT44" i="1"/>
  <c r="HV44" i="1" s="1"/>
  <c r="HS44" i="1"/>
  <c r="HN44" i="1"/>
  <c r="HP44" i="1" s="1"/>
  <c r="HM44" i="1"/>
  <c r="HH44" i="1"/>
  <c r="HJ44" i="1" s="1"/>
  <c r="HG44" i="1"/>
  <c r="HB44" i="1"/>
  <c r="HD44" i="1" s="1"/>
  <c r="HA44" i="1"/>
  <c r="GV44" i="1"/>
  <c r="GX44" i="1" s="1"/>
  <c r="GU44" i="1"/>
  <c r="GQ44" i="1"/>
  <c r="GN44" i="1"/>
  <c r="GO44" i="1" s="1"/>
  <c r="GJ44" i="1"/>
  <c r="GL44" i="1" s="1"/>
  <c r="GI44" i="1"/>
  <c r="GB44" i="1"/>
  <c r="FX44" i="1"/>
  <c r="FZ44" i="1" s="1"/>
  <c r="FW44" i="1"/>
  <c r="FS44" i="1"/>
  <c r="FK44" i="1"/>
  <c r="FH44" i="1"/>
  <c r="FG44" i="1"/>
  <c r="EY44" i="1"/>
  <c r="EX44" i="1"/>
  <c r="EQ44" i="1"/>
  <c r="EP44" i="1"/>
  <c r="EI44" i="1"/>
  <c r="EH44" i="1"/>
  <c r="ED44" i="1"/>
  <c r="EF44" i="1" s="1"/>
  <c r="EC44" i="1"/>
  <c r="DZ44" i="1"/>
  <c r="EE44" i="1" s="1"/>
  <c r="DV44" i="1"/>
  <c r="DX44" i="1" s="1"/>
  <c r="DU44" i="1"/>
  <c r="DO44" i="1"/>
  <c r="DK44" i="1"/>
  <c r="DJ44" i="1"/>
  <c r="DN44" i="1" s="1"/>
  <c r="DP44" i="1" s="1"/>
  <c r="DG44" i="1"/>
  <c r="DC44" i="1"/>
  <c r="DB44" i="1"/>
  <c r="CY44" i="1"/>
  <c r="CT44" i="1"/>
  <c r="CW44" i="1" s="1"/>
  <c r="CQ44" i="1"/>
  <c r="CM44" i="1"/>
  <c r="CP44" i="1" s="1"/>
  <c r="CR44" i="1" s="1"/>
  <c r="CI44" i="1"/>
  <c r="CE44" i="1"/>
  <c r="CD44" i="1"/>
  <c r="CA44" i="1"/>
  <c r="BW44" i="1"/>
  <c r="BZ44" i="1" s="1"/>
  <c r="CB44" i="1" s="1"/>
  <c r="BV44" i="1"/>
  <c r="BS44" i="1"/>
  <c r="BO44" i="1"/>
  <c r="BN44" i="1"/>
  <c r="BK44" i="1"/>
  <c r="BG44" i="1"/>
  <c r="BF44" i="1"/>
  <c r="BC44" i="1"/>
  <c r="AY44" i="1"/>
  <c r="AX44" i="1"/>
  <c r="BA44" i="1" s="1"/>
  <c r="AU44" i="1"/>
  <c r="AQ44" i="1"/>
  <c r="AP44" i="1"/>
  <c r="AM44" i="1"/>
  <c r="AI44" i="1"/>
  <c r="AH44" i="1"/>
  <c r="AE44" i="1"/>
  <c r="AA44" i="1"/>
  <c r="Z44" i="1"/>
  <c r="W44" i="1"/>
  <c r="S44" i="1"/>
  <c r="R44" i="1"/>
  <c r="O44" i="1"/>
  <c r="K44" i="1"/>
  <c r="J44" i="1"/>
  <c r="M44" i="1" s="1"/>
  <c r="G44" i="1"/>
  <c r="F44" i="1"/>
  <c r="FO44" i="1" s="1"/>
  <c r="E44" i="1"/>
  <c r="D44" i="1"/>
  <c r="C44" i="1"/>
  <c r="FP44" i="1" s="1"/>
  <c r="A44" i="1"/>
  <c r="JV43" i="1"/>
  <c r="JX43" i="1" s="1"/>
  <c r="JU43" i="1"/>
  <c r="JR43" i="1"/>
  <c r="JO43" i="1"/>
  <c r="JK43" i="1"/>
  <c r="JI43" i="1"/>
  <c r="JH43" i="1"/>
  <c r="JE43" i="1"/>
  <c r="JB43" i="1"/>
  <c r="IY43" i="1"/>
  <c r="IV43" i="1"/>
  <c r="IR43" i="1"/>
  <c r="IT43" i="1" s="1"/>
  <c r="IP43" i="1"/>
  <c r="IQ43" i="1" s="1"/>
  <c r="IJ43" i="1"/>
  <c r="IK43" i="1" s="1"/>
  <c r="IG43" i="1"/>
  <c r="ID43" i="1"/>
  <c r="IA43" i="1"/>
  <c r="HZ43" i="1"/>
  <c r="IB43" i="1" s="1"/>
  <c r="HX43" i="1"/>
  <c r="HY43" i="1" s="1"/>
  <c r="HT43" i="1"/>
  <c r="HV43" i="1" s="1"/>
  <c r="HS43" i="1"/>
  <c r="HN43" i="1"/>
  <c r="HP43" i="1" s="1"/>
  <c r="HM43" i="1"/>
  <c r="HH43" i="1"/>
  <c r="HJ43" i="1" s="1"/>
  <c r="HG43" i="1"/>
  <c r="HB43" i="1"/>
  <c r="HD43" i="1" s="1"/>
  <c r="HA43" i="1"/>
  <c r="GV43" i="1"/>
  <c r="GX43" i="1" s="1"/>
  <c r="GU43" i="1"/>
  <c r="GQ43" i="1"/>
  <c r="GN43" i="1"/>
  <c r="GJ43" i="1"/>
  <c r="GL43" i="1" s="1"/>
  <c r="GI43" i="1"/>
  <c r="GB43" i="1"/>
  <c r="FX43" i="1"/>
  <c r="FZ43" i="1" s="1"/>
  <c r="FW43" i="1"/>
  <c r="FS43" i="1"/>
  <c r="FK43" i="1"/>
  <c r="FH43" i="1"/>
  <c r="FG43" i="1"/>
  <c r="FI43" i="1" s="1"/>
  <c r="EY43" i="1"/>
  <c r="EX43" i="1"/>
  <c r="EQ43" i="1"/>
  <c r="EP43" i="1"/>
  <c r="EI43" i="1"/>
  <c r="EH43" i="1"/>
  <c r="DZ43" i="1"/>
  <c r="DV43" i="1"/>
  <c r="DX43" i="1" s="1"/>
  <c r="DU43" i="1"/>
  <c r="DO43" i="1"/>
  <c r="DK43" i="1"/>
  <c r="DJ43" i="1"/>
  <c r="DG43" i="1"/>
  <c r="DC43" i="1"/>
  <c r="DB43" i="1"/>
  <c r="CY43" i="1"/>
  <c r="CT43" i="1"/>
  <c r="CW43" i="1" s="1"/>
  <c r="CM43" i="1"/>
  <c r="CI43" i="1"/>
  <c r="CE43" i="1"/>
  <c r="CD43" i="1"/>
  <c r="CA43" i="1"/>
  <c r="BW43" i="1"/>
  <c r="BV43" i="1"/>
  <c r="BY43" i="1" s="1"/>
  <c r="BS43" i="1"/>
  <c r="BO43" i="1"/>
  <c r="BN43" i="1"/>
  <c r="BK43" i="1"/>
  <c r="BG43" i="1"/>
  <c r="BF43" i="1"/>
  <c r="BC43" i="1"/>
  <c r="AY43" i="1"/>
  <c r="AX43" i="1"/>
  <c r="AU43" i="1"/>
  <c r="AQ43" i="1"/>
  <c r="AP43" i="1"/>
  <c r="AT43" i="1" s="1"/>
  <c r="AV43" i="1" s="1"/>
  <c r="AM43" i="1"/>
  <c r="AI43" i="1"/>
  <c r="AH43" i="1"/>
  <c r="AL43" i="1" s="1"/>
  <c r="AN43" i="1" s="1"/>
  <c r="AE43" i="1"/>
  <c r="AA43" i="1"/>
  <c r="Z43" i="1"/>
  <c r="W43" i="1"/>
  <c r="S43" i="1"/>
  <c r="R43" i="1"/>
  <c r="O43" i="1"/>
  <c r="K43" i="1"/>
  <c r="J43" i="1"/>
  <c r="G43" i="1"/>
  <c r="F43" i="1"/>
  <c r="E43" i="1"/>
  <c r="D43" i="1"/>
  <c r="C43" i="1"/>
  <c r="FP43" i="1" s="1"/>
  <c r="A43" i="1"/>
  <c r="JV42" i="1"/>
  <c r="JX42" i="1" s="1"/>
  <c r="JU42" i="1"/>
  <c r="JR42" i="1"/>
  <c r="JO42" i="1"/>
  <c r="JK42" i="1"/>
  <c r="JH42" i="1"/>
  <c r="JE42" i="1"/>
  <c r="JB42" i="1"/>
  <c r="JC42" i="1" s="1"/>
  <c r="IY42" i="1"/>
  <c r="IV42" i="1"/>
  <c r="IR42" i="1"/>
  <c r="IT42" i="1" s="1"/>
  <c r="IP42" i="1"/>
  <c r="IQ42" i="1" s="1"/>
  <c r="IJ42" i="1"/>
  <c r="IL42" i="1" s="1"/>
  <c r="IN42" i="1" s="1"/>
  <c r="IG42" i="1"/>
  <c r="ID42" i="1"/>
  <c r="IA42" i="1"/>
  <c r="HX42" i="1"/>
  <c r="HT42" i="1"/>
  <c r="HV42" i="1" s="1"/>
  <c r="HS42" i="1"/>
  <c r="HN42" i="1"/>
  <c r="HP42" i="1" s="1"/>
  <c r="HM42" i="1"/>
  <c r="HH42" i="1"/>
  <c r="HJ42" i="1" s="1"/>
  <c r="HG42" i="1"/>
  <c r="HB42" i="1"/>
  <c r="HD42" i="1" s="1"/>
  <c r="HA42" i="1"/>
  <c r="GX42" i="1"/>
  <c r="GV42" i="1"/>
  <c r="GU42" i="1"/>
  <c r="GQ42" i="1"/>
  <c r="GN42" i="1"/>
  <c r="GJ42" i="1"/>
  <c r="GL42" i="1" s="1"/>
  <c r="GI42" i="1"/>
  <c r="GB42" i="1"/>
  <c r="FX42" i="1"/>
  <c r="FZ42" i="1" s="1"/>
  <c r="FW42" i="1"/>
  <c r="FS42" i="1"/>
  <c r="FK42" i="1"/>
  <c r="FH42" i="1"/>
  <c r="FG42" i="1"/>
  <c r="FJ42" i="1" s="1"/>
  <c r="FL42" i="1" s="1"/>
  <c r="EY42" i="1"/>
  <c r="EX42" i="1"/>
  <c r="EQ42" i="1"/>
  <c r="EP42" i="1"/>
  <c r="EL42" i="1"/>
  <c r="EN42" i="1" s="1"/>
  <c r="EI42" i="1"/>
  <c r="EH42" i="1"/>
  <c r="DZ42" i="1"/>
  <c r="DW42" i="1"/>
  <c r="DS42" i="1"/>
  <c r="DR42" i="1"/>
  <c r="DU42" i="1" s="1"/>
  <c r="DO42" i="1"/>
  <c r="DK42" i="1"/>
  <c r="DJ42" i="1"/>
  <c r="DG42" i="1"/>
  <c r="DC42" i="1"/>
  <c r="DB42" i="1"/>
  <c r="CY42" i="1"/>
  <c r="CT42" i="1"/>
  <c r="CW42" i="1" s="1"/>
  <c r="CM42" i="1"/>
  <c r="CI42" i="1"/>
  <c r="CE42" i="1"/>
  <c r="CD42" i="1"/>
  <c r="CG42" i="1" s="1"/>
  <c r="CA42" i="1"/>
  <c r="BW42" i="1"/>
  <c r="BV42" i="1"/>
  <c r="BS42" i="1"/>
  <c r="BO42" i="1"/>
  <c r="BN42" i="1"/>
  <c r="BK42" i="1"/>
  <c r="BG42" i="1"/>
  <c r="BF42" i="1"/>
  <c r="BC42" i="1"/>
  <c r="AY42" i="1"/>
  <c r="AX42" i="1"/>
  <c r="AU42" i="1"/>
  <c r="AQ42" i="1"/>
  <c r="AP42" i="1"/>
  <c r="AS42" i="1" s="1"/>
  <c r="AM42" i="1"/>
  <c r="AI42" i="1"/>
  <c r="AH42" i="1"/>
  <c r="AE42" i="1"/>
  <c r="AA42" i="1"/>
  <c r="Z42" i="1"/>
  <c r="AD42" i="1" s="1"/>
  <c r="W42" i="1"/>
  <c r="S42" i="1"/>
  <c r="R42" i="1"/>
  <c r="O42" i="1"/>
  <c r="K42" i="1"/>
  <c r="J42" i="1"/>
  <c r="G42" i="1"/>
  <c r="F42" i="1"/>
  <c r="E42" i="1"/>
  <c r="D42" i="1"/>
  <c r="C42" i="1"/>
  <c r="FN42" i="1" s="1"/>
  <c r="A42" i="1"/>
  <c r="JV41" i="1"/>
  <c r="JX41" i="1" s="1"/>
  <c r="JU41" i="1"/>
  <c r="JR41" i="1"/>
  <c r="JO41" i="1"/>
  <c r="JK41" i="1"/>
  <c r="JH41" i="1"/>
  <c r="JI41" i="1" s="1"/>
  <c r="JE41" i="1"/>
  <c r="JB41" i="1"/>
  <c r="JD41" i="1" s="1"/>
  <c r="JF41" i="1" s="1"/>
  <c r="IY41" i="1"/>
  <c r="IV41" i="1"/>
  <c r="IW41" i="1" s="1"/>
  <c r="IP41" i="1"/>
  <c r="IJ41" i="1"/>
  <c r="IG41" i="1"/>
  <c r="ID41" i="1"/>
  <c r="IE41" i="1" s="1"/>
  <c r="IA41" i="1"/>
  <c r="HX41" i="1"/>
  <c r="HT41" i="1"/>
  <c r="HV41" i="1" s="1"/>
  <c r="HS41" i="1"/>
  <c r="HN41" i="1"/>
  <c r="HP41" i="1" s="1"/>
  <c r="HM41" i="1"/>
  <c r="HH41" i="1"/>
  <c r="HJ41" i="1" s="1"/>
  <c r="HG41" i="1"/>
  <c r="HB41" i="1"/>
  <c r="HD41" i="1" s="1"/>
  <c r="HA41" i="1"/>
  <c r="GV41" i="1"/>
  <c r="GX41" i="1" s="1"/>
  <c r="GU41" i="1"/>
  <c r="GQ41" i="1"/>
  <c r="GN41" i="1"/>
  <c r="GJ41" i="1"/>
  <c r="GL41" i="1" s="1"/>
  <c r="GI41" i="1"/>
  <c r="GB41" i="1"/>
  <c r="FX41" i="1"/>
  <c r="FZ41" i="1" s="1"/>
  <c r="FW41" i="1"/>
  <c r="FS41" i="1"/>
  <c r="FK41" i="1"/>
  <c r="FJ41" i="1"/>
  <c r="FL41" i="1" s="1"/>
  <c r="FI41" i="1"/>
  <c r="FH41" i="1"/>
  <c r="FG41" i="1"/>
  <c r="EY41" i="1"/>
  <c r="FA41" i="1" s="1"/>
  <c r="EX41" i="1"/>
  <c r="EQ41" i="1"/>
  <c r="EP41" i="1"/>
  <c r="ES41" i="1" s="1"/>
  <c r="EI41" i="1"/>
  <c r="EH41" i="1"/>
  <c r="DZ41" i="1"/>
  <c r="EC41" i="1" s="1"/>
  <c r="DV41" i="1"/>
  <c r="DX41" i="1" s="1"/>
  <c r="DU41" i="1"/>
  <c r="DO41" i="1"/>
  <c r="DK41" i="1"/>
  <c r="DJ41" i="1"/>
  <c r="DG41" i="1"/>
  <c r="DC41" i="1"/>
  <c r="DB41" i="1"/>
  <c r="CY41" i="1"/>
  <c r="CT41" i="1"/>
  <c r="CW41" i="1" s="1"/>
  <c r="CM41" i="1"/>
  <c r="CI41" i="1"/>
  <c r="CG41" i="1"/>
  <c r="CE41" i="1"/>
  <c r="CD41" i="1"/>
  <c r="CH41" i="1" s="1"/>
  <c r="CA41" i="1"/>
  <c r="BW41" i="1"/>
  <c r="BV41" i="1"/>
  <c r="BS41" i="1"/>
  <c r="BO41" i="1"/>
  <c r="BN41" i="1"/>
  <c r="BK41" i="1"/>
  <c r="BG41" i="1"/>
  <c r="BF41" i="1"/>
  <c r="BC41" i="1"/>
  <c r="AY41" i="1"/>
  <c r="AX41" i="1"/>
  <c r="AU41" i="1"/>
  <c r="AQ41" i="1"/>
  <c r="AT41" i="1" s="1"/>
  <c r="AV41" i="1" s="1"/>
  <c r="AP41" i="1"/>
  <c r="AM41" i="1"/>
  <c r="AI41" i="1"/>
  <c r="AH41" i="1"/>
  <c r="AL41" i="1" s="1"/>
  <c r="AE41" i="1"/>
  <c r="AA41" i="1"/>
  <c r="Z41" i="1"/>
  <c r="W41" i="1"/>
  <c r="S41" i="1"/>
  <c r="R41" i="1"/>
  <c r="O41" i="1"/>
  <c r="K41" i="1"/>
  <c r="J41" i="1"/>
  <c r="G41" i="1"/>
  <c r="F41" i="1"/>
  <c r="E41" i="1"/>
  <c r="FN41" i="1" s="1"/>
  <c r="D41" i="1"/>
  <c r="C41" i="1"/>
  <c r="A41" i="1"/>
  <c r="JV40" i="1"/>
  <c r="JX40" i="1" s="1"/>
  <c r="JU40" i="1"/>
  <c r="JR40" i="1"/>
  <c r="JO40" i="1"/>
  <c r="JK40" i="1"/>
  <c r="JH40" i="1"/>
  <c r="JI40" i="1" s="1"/>
  <c r="JE40" i="1"/>
  <c r="JB40" i="1"/>
  <c r="IY40" i="1"/>
  <c r="IV40" i="1"/>
  <c r="IP40" i="1"/>
  <c r="IJ40" i="1"/>
  <c r="IK40" i="1" s="1"/>
  <c r="IG40" i="1"/>
  <c r="ID40" i="1"/>
  <c r="IE40" i="1" s="1"/>
  <c r="IA40" i="1"/>
  <c r="HX40" i="1"/>
  <c r="HY40" i="1" s="1"/>
  <c r="HT40" i="1"/>
  <c r="HV40" i="1" s="1"/>
  <c r="HS40" i="1"/>
  <c r="HN40" i="1"/>
  <c r="HP40" i="1" s="1"/>
  <c r="HM40" i="1"/>
  <c r="HH40" i="1"/>
  <c r="HJ40" i="1" s="1"/>
  <c r="HG40" i="1"/>
  <c r="HB40" i="1"/>
  <c r="HD40" i="1" s="1"/>
  <c r="HA40" i="1"/>
  <c r="GV40" i="1"/>
  <c r="GX40" i="1" s="1"/>
  <c r="GU40" i="1"/>
  <c r="GQ40" i="1"/>
  <c r="GN40" i="1"/>
  <c r="GP40" i="1" s="1"/>
  <c r="GR40" i="1" s="1"/>
  <c r="GJ40" i="1"/>
  <c r="GL40" i="1" s="1"/>
  <c r="GI40" i="1"/>
  <c r="GB40" i="1"/>
  <c r="FX40" i="1"/>
  <c r="FZ40" i="1" s="1"/>
  <c r="FW40" i="1"/>
  <c r="FS40" i="1"/>
  <c r="FK40" i="1"/>
  <c r="FH40" i="1"/>
  <c r="FG40" i="1"/>
  <c r="EY40" i="1"/>
  <c r="EX40" i="1"/>
  <c r="EQ40" i="1"/>
  <c r="EP40" i="1"/>
  <c r="ES40" i="1" s="1"/>
  <c r="EI40" i="1"/>
  <c r="EH40" i="1"/>
  <c r="DZ40" i="1"/>
  <c r="DV40" i="1"/>
  <c r="DX40" i="1" s="1"/>
  <c r="DU40" i="1"/>
  <c r="DO40" i="1"/>
  <c r="DK40" i="1"/>
  <c r="DJ40" i="1"/>
  <c r="DM40" i="1" s="1"/>
  <c r="DC40" i="1"/>
  <c r="DB40" i="1"/>
  <c r="CY40" i="1"/>
  <c r="CT40" i="1"/>
  <c r="CX40" i="1" s="1"/>
  <c r="CZ40" i="1" s="1"/>
  <c r="CM40" i="1"/>
  <c r="CI40" i="1"/>
  <c r="CE40" i="1"/>
  <c r="CD40" i="1"/>
  <c r="CA40" i="1"/>
  <c r="BW40" i="1"/>
  <c r="BV40" i="1"/>
  <c r="BS40" i="1"/>
  <c r="BO40" i="1"/>
  <c r="BN40" i="1"/>
  <c r="BK40" i="1"/>
  <c r="BJ40" i="1"/>
  <c r="BL40" i="1" s="1"/>
  <c r="BG40" i="1"/>
  <c r="BF40" i="1"/>
  <c r="BI40" i="1" s="1"/>
  <c r="BC40" i="1"/>
  <c r="AY40" i="1"/>
  <c r="AX40" i="1"/>
  <c r="BA40" i="1" s="1"/>
  <c r="AU40" i="1"/>
  <c r="AQ40" i="1"/>
  <c r="AP40" i="1"/>
  <c r="AM40" i="1"/>
  <c r="AI40" i="1"/>
  <c r="AH40" i="1"/>
  <c r="AE40" i="1"/>
  <c r="AA40" i="1"/>
  <c r="Z40" i="1"/>
  <c r="W40" i="1"/>
  <c r="S40" i="1"/>
  <c r="R40" i="1"/>
  <c r="O40" i="1"/>
  <c r="K40" i="1"/>
  <c r="J40" i="1"/>
  <c r="G40" i="1"/>
  <c r="F40" i="1"/>
  <c r="E40" i="1"/>
  <c r="D40" i="1"/>
  <c r="C40" i="1"/>
  <c r="A40" i="1"/>
  <c r="JV39" i="1"/>
  <c r="JX39" i="1" s="1"/>
  <c r="JU39" i="1"/>
  <c r="JR39" i="1"/>
  <c r="JO39" i="1"/>
  <c r="JK39" i="1"/>
  <c r="JH39" i="1"/>
  <c r="JI39" i="1" s="1"/>
  <c r="JE39" i="1"/>
  <c r="JB39" i="1"/>
  <c r="IY39" i="1"/>
  <c r="IV39" i="1"/>
  <c r="IP39" i="1"/>
  <c r="IQ39" i="1" s="1"/>
  <c r="IJ39" i="1"/>
  <c r="IG39" i="1"/>
  <c r="ID39" i="1"/>
  <c r="IA39" i="1"/>
  <c r="HX39" i="1"/>
  <c r="HT39" i="1"/>
  <c r="HV39" i="1" s="1"/>
  <c r="HS39" i="1"/>
  <c r="HN39" i="1"/>
  <c r="HP39" i="1" s="1"/>
  <c r="HM39" i="1"/>
  <c r="HH39" i="1"/>
  <c r="HJ39" i="1" s="1"/>
  <c r="HG39" i="1"/>
  <c r="HB39" i="1"/>
  <c r="HD39" i="1" s="1"/>
  <c r="HA39" i="1"/>
  <c r="GV39" i="1"/>
  <c r="GX39" i="1" s="1"/>
  <c r="GU39" i="1"/>
  <c r="GQ39" i="1"/>
  <c r="GN39" i="1"/>
  <c r="GJ39" i="1"/>
  <c r="GL39" i="1" s="1"/>
  <c r="GI39" i="1"/>
  <c r="GB39" i="1"/>
  <c r="FX39" i="1"/>
  <c r="FZ39" i="1" s="1"/>
  <c r="FW39" i="1"/>
  <c r="FS39" i="1"/>
  <c r="FK39" i="1"/>
  <c r="FH39" i="1"/>
  <c r="FG39" i="1"/>
  <c r="EY39" i="1"/>
  <c r="EX39" i="1"/>
  <c r="EQ39" i="1"/>
  <c r="EP39" i="1"/>
  <c r="ES39" i="1" s="1"/>
  <c r="EI39" i="1"/>
  <c r="EH39" i="1"/>
  <c r="EK39" i="1" s="1"/>
  <c r="EE39" i="1"/>
  <c r="DZ39" i="1"/>
  <c r="EC39" i="1" s="1"/>
  <c r="DV39" i="1"/>
  <c r="DX39" i="1" s="1"/>
  <c r="DU39" i="1"/>
  <c r="DO39" i="1"/>
  <c r="DK39" i="1"/>
  <c r="DJ39" i="1"/>
  <c r="DG39" i="1"/>
  <c r="DC39" i="1"/>
  <c r="DB39" i="1"/>
  <c r="CY39" i="1"/>
  <c r="CX39" i="1"/>
  <c r="CZ39" i="1" s="1"/>
  <c r="CW39" i="1"/>
  <c r="CT39" i="1"/>
  <c r="CM39" i="1"/>
  <c r="CP39" i="1" s="1"/>
  <c r="CR39" i="1" s="1"/>
  <c r="CI39" i="1"/>
  <c r="CE39" i="1"/>
  <c r="CD39" i="1"/>
  <c r="CA39" i="1"/>
  <c r="BW39" i="1"/>
  <c r="BV39" i="1"/>
  <c r="BS39" i="1"/>
  <c r="BO39" i="1"/>
  <c r="BN39" i="1"/>
  <c r="BK39" i="1"/>
  <c r="BG39" i="1"/>
  <c r="BF39" i="1"/>
  <c r="BC39" i="1"/>
  <c r="AY39" i="1"/>
  <c r="AX39" i="1"/>
  <c r="AU39" i="1"/>
  <c r="AQ39" i="1"/>
  <c r="AP39" i="1"/>
  <c r="AM39" i="1"/>
  <c r="AI39" i="1"/>
  <c r="AH39" i="1"/>
  <c r="AE39" i="1"/>
  <c r="AA39" i="1"/>
  <c r="Z39" i="1"/>
  <c r="W39" i="1"/>
  <c r="S39" i="1"/>
  <c r="R39" i="1"/>
  <c r="O39" i="1"/>
  <c r="K39" i="1"/>
  <c r="J39" i="1"/>
  <c r="G39" i="1"/>
  <c r="F39" i="1"/>
  <c r="E39" i="1"/>
  <c r="D39" i="1"/>
  <c r="C39" i="1"/>
  <c r="FP39" i="1" s="1"/>
  <c r="A39" i="1"/>
  <c r="JV38" i="1"/>
  <c r="JX38" i="1" s="1"/>
  <c r="JU38" i="1"/>
  <c r="JR38" i="1"/>
  <c r="JO38" i="1"/>
  <c r="JK38" i="1"/>
  <c r="JH38" i="1"/>
  <c r="JI38" i="1" s="1"/>
  <c r="JE38" i="1"/>
  <c r="JB38" i="1"/>
  <c r="JC38" i="1" s="1"/>
  <c r="IY38" i="1"/>
  <c r="IV38" i="1"/>
  <c r="IX38" i="1" s="1"/>
  <c r="IZ38" i="1" s="1"/>
  <c r="IR38" i="1"/>
  <c r="IT38" i="1" s="1"/>
  <c r="IP38" i="1"/>
  <c r="IJ38" i="1"/>
  <c r="IG38" i="1"/>
  <c r="ID38" i="1"/>
  <c r="IE38" i="1" s="1"/>
  <c r="IA38" i="1"/>
  <c r="HX38" i="1"/>
  <c r="HZ38" i="1" s="1"/>
  <c r="IB38" i="1" s="1"/>
  <c r="HT38" i="1"/>
  <c r="HV38" i="1" s="1"/>
  <c r="HS38" i="1"/>
  <c r="HN38" i="1"/>
  <c r="HP38" i="1" s="1"/>
  <c r="HM38" i="1"/>
  <c r="HH38" i="1"/>
  <c r="HJ38" i="1" s="1"/>
  <c r="HG38" i="1"/>
  <c r="HB38" i="1"/>
  <c r="HD38" i="1" s="1"/>
  <c r="HA38" i="1"/>
  <c r="GX38" i="1"/>
  <c r="GV38" i="1"/>
  <c r="GU38" i="1"/>
  <c r="GQ38" i="1"/>
  <c r="GN38" i="1"/>
  <c r="GO38" i="1" s="1"/>
  <c r="GJ38" i="1"/>
  <c r="GL38" i="1" s="1"/>
  <c r="GI38" i="1"/>
  <c r="GB38" i="1"/>
  <c r="FZ38" i="1"/>
  <c r="FX38" i="1"/>
  <c r="FW38" i="1"/>
  <c r="FS38" i="1"/>
  <c r="FP38" i="1"/>
  <c r="FK38" i="1"/>
  <c r="FH38" i="1"/>
  <c r="FG38" i="1"/>
  <c r="FJ38" i="1" s="1"/>
  <c r="FL38" i="1" s="1"/>
  <c r="EY38" i="1"/>
  <c r="EX38" i="1"/>
  <c r="EQ38" i="1"/>
  <c r="EP38" i="1"/>
  <c r="EI38" i="1"/>
  <c r="EH38" i="1"/>
  <c r="DZ38" i="1"/>
  <c r="DV38" i="1"/>
  <c r="DX38" i="1" s="1"/>
  <c r="DU38" i="1"/>
  <c r="DO38" i="1"/>
  <c r="DK38" i="1"/>
  <c r="DJ38" i="1"/>
  <c r="DG38" i="1"/>
  <c r="DC38" i="1"/>
  <c r="DB38" i="1"/>
  <c r="DF38" i="1" s="1"/>
  <c r="DH38" i="1" s="1"/>
  <c r="CY38" i="1"/>
  <c r="CT38" i="1"/>
  <c r="CX38" i="1" s="1"/>
  <c r="CM38" i="1"/>
  <c r="CI38" i="1"/>
  <c r="CE38" i="1"/>
  <c r="CD38" i="1"/>
  <c r="CA38" i="1"/>
  <c r="BW38" i="1"/>
  <c r="BV38" i="1"/>
  <c r="BS38" i="1"/>
  <c r="BO38" i="1"/>
  <c r="BN38" i="1"/>
  <c r="BK38" i="1"/>
  <c r="BG38" i="1"/>
  <c r="BF38" i="1"/>
  <c r="BC38" i="1"/>
  <c r="AY38" i="1"/>
  <c r="AX38" i="1"/>
  <c r="AU38" i="1"/>
  <c r="AQ38" i="1"/>
  <c r="AP38" i="1"/>
  <c r="AM38" i="1"/>
  <c r="AI38" i="1"/>
  <c r="AH38" i="1"/>
  <c r="AE38" i="1"/>
  <c r="AA38" i="1"/>
  <c r="AD38" i="1" s="1"/>
  <c r="AF38" i="1" s="1"/>
  <c r="Z38" i="1"/>
  <c r="W38" i="1"/>
  <c r="V38" i="1"/>
  <c r="X38" i="1" s="1"/>
  <c r="U38" i="1"/>
  <c r="S38" i="1"/>
  <c r="R38" i="1"/>
  <c r="O38" i="1"/>
  <c r="K38" i="1"/>
  <c r="J38" i="1"/>
  <c r="G38" i="1"/>
  <c r="F38" i="1"/>
  <c r="E38" i="1"/>
  <c r="D38" i="1"/>
  <c r="C38" i="1"/>
  <c r="A38" i="1"/>
  <c r="JV37" i="1"/>
  <c r="JX37" i="1" s="1"/>
  <c r="JU37" i="1"/>
  <c r="JR37" i="1"/>
  <c r="JO37" i="1"/>
  <c r="JK37" i="1"/>
  <c r="JH37" i="1"/>
  <c r="JB37" i="1"/>
  <c r="JC37" i="1" s="1"/>
  <c r="IY37" i="1"/>
  <c r="IV37" i="1"/>
  <c r="IP37" i="1"/>
  <c r="IR37" i="1" s="1"/>
  <c r="IT37" i="1" s="1"/>
  <c r="IJ37" i="1"/>
  <c r="IK37" i="1" s="1"/>
  <c r="IG37" i="1"/>
  <c r="IF37" i="1"/>
  <c r="IH37" i="1" s="1"/>
  <c r="IE37" i="1"/>
  <c r="ID37" i="1"/>
  <c r="IA37" i="1"/>
  <c r="HX37" i="1"/>
  <c r="HY37" i="1" s="1"/>
  <c r="HT37" i="1"/>
  <c r="HV37" i="1" s="1"/>
  <c r="HS37" i="1"/>
  <c r="HN37" i="1"/>
  <c r="HP37" i="1" s="1"/>
  <c r="HM37" i="1"/>
  <c r="HH37" i="1"/>
  <c r="HJ37" i="1" s="1"/>
  <c r="HG37" i="1"/>
  <c r="HB37" i="1"/>
  <c r="HD37" i="1" s="1"/>
  <c r="HA37" i="1"/>
  <c r="GX37" i="1"/>
  <c r="GV37" i="1"/>
  <c r="GU37" i="1"/>
  <c r="GQ37" i="1"/>
  <c r="GN37" i="1"/>
  <c r="GJ37" i="1"/>
  <c r="GL37" i="1" s="1"/>
  <c r="GI37" i="1"/>
  <c r="GB37" i="1"/>
  <c r="FX37" i="1"/>
  <c r="FZ37" i="1" s="1"/>
  <c r="FW37" i="1"/>
  <c r="FS37" i="1"/>
  <c r="FK37" i="1"/>
  <c r="FH37" i="1"/>
  <c r="FG37" i="1"/>
  <c r="EY37" i="1"/>
  <c r="EX37" i="1"/>
  <c r="EQ37" i="1"/>
  <c r="ES37" i="1" s="1"/>
  <c r="EP37" i="1"/>
  <c r="EI37" i="1"/>
  <c r="EH37" i="1"/>
  <c r="EK37" i="1" s="1"/>
  <c r="DZ37" i="1"/>
  <c r="DV37" i="1"/>
  <c r="DX37" i="1" s="1"/>
  <c r="DU37" i="1"/>
  <c r="DO37" i="1"/>
  <c r="DK37" i="1"/>
  <c r="DJ37" i="1"/>
  <c r="DG37" i="1"/>
  <c r="DC37" i="1"/>
  <c r="DB37" i="1"/>
  <c r="CY37" i="1"/>
  <c r="CT37" i="1"/>
  <c r="CW37" i="1" s="1"/>
  <c r="CQ37" i="1"/>
  <c r="CM37" i="1"/>
  <c r="CI37" i="1"/>
  <c r="CE37" i="1"/>
  <c r="CD37" i="1"/>
  <c r="CH37" i="1" s="1"/>
  <c r="CA37" i="1"/>
  <c r="BW37" i="1"/>
  <c r="BV37" i="1"/>
  <c r="BS37" i="1"/>
  <c r="BO37" i="1"/>
  <c r="BN37" i="1"/>
  <c r="BK37" i="1"/>
  <c r="BJ37" i="1"/>
  <c r="BL37" i="1" s="1"/>
  <c r="BG37" i="1"/>
  <c r="BF37" i="1"/>
  <c r="BI37" i="1" s="1"/>
  <c r="BC37" i="1"/>
  <c r="AY37" i="1"/>
  <c r="AX37" i="1"/>
  <c r="AU37" i="1"/>
  <c r="AQ37" i="1"/>
  <c r="AP37" i="1"/>
  <c r="AM37" i="1"/>
  <c r="AI37" i="1"/>
  <c r="AH37" i="1"/>
  <c r="AE37" i="1"/>
  <c r="AA37" i="1"/>
  <c r="Z37" i="1"/>
  <c r="AC37" i="1" s="1"/>
  <c r="W37" i="1"/>
  <c r="S37" i="1"/>
  <c r="R37" i="1"/>
  <c r="O37" i="1"/>
  <c r="K37" i="1"/>
  <c r="J37" i="1"/>
  <c r="G37" i="1"/>
  <c r="F37" i="1"/>
  <c r="E37" i="1"/>
  <c r="D37" i="1"/>
  <c r="C37" i="1"/>
  <c r="A37" i="1"/>
  <c r="JV36" i="1"/>
  <c r="JX36" i="1" s="1"/>
  <c r="JU36" i="1"/>
  <c r="JR36" i="1"/>
  <c r="JO36" i="1"/>
  <c r="JK36" i="1"/>
  <c r="JH36" i="1"/>
  <c r="JE36" i="1"/>
  <c r="JB36" i="1"/>
  <c r="IY36" i="1"/>
  <c r="IV36" i="1"/>
  <c r="IW36" i="1" s="1"/>
  <c r="IR36" i="1"/>
  <c r="IT36" i="1" s="1"/>
  <c r="IP36" i="1"/>
  <c r="IQ36" i="1" s="1"/>
  <c r="IJ36" i="1"/>
  <c r="IG36" i="1"/>
  <c r="ID36" i="1"/>
  <c r="IE36" i="1" s="1"/>
  <c r="IA36" i="1"/>
  <c r="HX36" i="1"/>
  <c r="HT36" i="1"/>
  <c r="HV36" i="1" s="1"/>
  <c r="HS36" i="1"/>
  <c r="HN36" i="1"/>
  <c r="HP36" i="1" s="1"/>
  <c r="HM36" i="1"/>
  <c r="HH36" i="1"/>
  <c r="HJ36" i="1" s="1"/>
  <c r="HG36" i="1"/>
  <c r="HB36" i="1"/>
  <c r="HD36" i="1" s="1"/>
  <c r="HA36" i="1"/>
  <c r="GV36" i="1"/>
  <c r="GX36" i="1" s="1"/>
  <c r="GU36" i="1"/>
  <c r="GQ36" i="1"/>
  <c r="GN36" i="1"/>
  <c r="GJ36" i="1"/>
  <c r="GL36" i="1" s="1"/>
  <c r="GI36" i="1"/>
  <c r="GB36" i="1"/>
  <c r="GC36" i="1" s="1"/>
  <c r="FX36" i="1"/>
  <c r="FZ36" i="1" s="1"/>
  <c r="FW36" i="1"/>
  <c r="FS36" i="1"/>
  <c r="FK36" i="1"/>
  <c r="FH36" i="1"/>
  <c r="FG36" i="1"/>
  <c r="EY36" i="1"/>
  <c r="EX36" i="1"/>
  <c r="EQ36" i="1"/>
  <c r="EP36" i="1"/>
  <c r="EI36" i="1"/>
  <c r="EH36" i="1"/>
  <c r="DZ36" i="1"/>
  <c r="DX36" i="1"/>
  <c r="DV36" i="1"/>
  <c r="DU36" i="1"/>
  <c r="DO36" i="1"/>
  <c r="DK36" i="1"/>
  <c r="DJ36" i="1"/>
  <c r="DG36" i="1"/>
  <c r="DC36" i="1"/>
  <c r="DB36" i="1"/>
  <c r="CY36" i="1"/>
  <c r="CT36" i="1"/>
  <c r="CW36" i="1" s="1"/>
  <c r="CM36" i="1"/>
  <c r="CP36" i="1" s="1"/>
  <c r="CR36" i="1" s="1"/>
  <c r="CI36" i="1"/>
  <c r="CE36" i="1"/>
  <c r="CD36" i="1"/>
  <c r="CA36" i="1"/>
  <c r="BW36" i="1"/>
  <c r="BV36" i="1"/>
  <c r="BS36" i="1"/>
  <c r="BO36" i="1"/>
  <c r="BR36" i="1" s="1"/>
  <c r="BN36" i="1"/>
  <c r="BK36" i="1"/>
  <c r="BG36" i="1"/>
  <c r="BF36" i="1"/>
  <c r="BI36" i="1" s="1"/>
  <c r="BC36" i="1"/>
  <c r="AY36" i="1"/>
  <c r="AX36" i="1"/>
  <c r="AU36" i="1"/>
  <c r="AQ36" i="1"/>
  <c r="AP36" i="1"/>
  <c r="AM36" i="1"/>
  <c r="AI36" i="1"/>
  <c r="AH36" i="1"/>
  <c r="AE36" i="1"/>
  <c r="AA36" i="1"/>
  <c r="Z36" i="1"/>
  <c r="W36" i="1"/>
  <c r="S36" i="1"/>
  <c r="V36" i="1" s="1"/>
  <c r="X36" i="1" s="1"/>
  <c r="R36" i="1"/>
  <c r="O36" i="1"/>
  <c r="N36" i="1"/>
  <c r="P36" i="1" s="1"/>
  <c r="M36" i="1"/>
  <c r="K36" i="1"/>
  <c r="J36" i="1"/>
  <c r="G36" i="1"/>
  <c r="F36" i="1"/>
  <c r="E36" i="1"/>
  <c r="D36" i="1"/>
  <c r="C36" i="1"/>
  <c r="A36" i="1"/>
  <c r="JV35" i="1"/>
  <c r="JX35" i="1" s="1"/>
  <c r="JU35" i="1"/>
  <c r="JR35" i="1"/>
  <c r="JO35" i="1"/>
  <c r="JK35" i="1"/>
  <c r="JH35" i="1"/>
  <c r="JJ35" i="1" s="1"/>
  <c r="JL35" i="1" s="1"/>
  <c r="JE35" i="1"/>
  <c r="JB35" i="1"/>
  <c r="IY35" i="1"/>
  <c r="IV35" i="1"/>
  <c r="IW35" i="1" s="1"/>
  <c r="IP35" i="1"/>
  <c r="IR35" i="1" s="1"/>
  <c r="IT35" i="1" s="1"/>
  <c r="IJ35" i="1"/>
  <c r="IG35" i="1"/>
  <c r="IF35" i="1"/>
  <c r="IH35" i="1" s="1"/>
  <c r="IE35" i="1"/>
  <c r="ID35" i="1"/>
  <c r="IA35" i="1"/>
  <c r="HX35" i="1"/>
  <c r="HZ35" i="1" s="1"/>
  <c r="IB35" i="1" s="1"/>
  <c r="HT35" i="1"/>
  <c r="HV35" i="1" s="1"/>
  <c r="HS35" i="1"/>
  <c r="HN35" i="1"/>
  <c r="HP35" i="1" s="1"/>
  <c r="HM35" i="1"/>
  <c r="HH35" i="1"/>
  <c r="HJ35" i="1" s="1"/>
  <c r="HG35" i="1"/>
  <c r="HB35" i="1"/>
  <c r="HD35" i="1" s="1"/>
  <c r="HA35" i="1"/>
  <c r="GV35" i="1"/>
  <c r="GX35" i="1" s="1"/>
  <c r="GU35" i="1"/>
  <c r="GQ35" i="1"/>
  <c r="GN35" i="1"/>
  <c r="GO35" i="1" s="1"/>
  <c r="GJ35" i="1"/>
  <c r="GL35" i="1" s="1"/>
  <c r="GI35" i="1"/>
  <c r="GB35" i="1"/>
  <c r="GD35" i="1" s="1"/>
  <c r="GF35" i="1" s="1"/>
  <c r="FX35" i="1"/>
  <c r="FZ35" i="1" s="1"/>
  <c r="FW35" i="1"/>
  <c r="FS35" i="1"/>
  <c r="FK35" i="1"/>
  <c r="FH35" i="1"/>
  <c r="FG35" i="1"/>
  <c r="EY35" i="1"/>
  <c r="EX35" i="1"/>
  <c r="EQ35" i="1"/>
  <c r="EP35" i="1"/>
  <c r="EI35" i="1"/>
  <c r="EH35" i="1"/>
  <c r="ED35" i="1"/>
  <c r="EF35" i="1" s="1"/>
  <c r="DZ35" i="1"/>
  <c r="EE35" i="1" s="1"/>
  <c r="DV35" i="1"/>
  <c r="DX35" i="1" s="1"/>
  <c r="DU35" i="1"/>
  <c r="DO35" i="1"/>
  <c r="DK35" i="1"/>
  <c r="DJ35" i="1"/>
  <c r="DG35" i="1"/>
  <c r="DC35" i="1"/>
  <c r="DB35" i="1"/>
  <c r="DE35" i="1" s="1"/>
  <c r="CY35" i="1"/>
  <c r="CT35" i="1"/>
  <c r="CW35" i="1" s="1"/>
  <c r="CQ35" i="1"/>
  <c r="CM35" i="1"/>
  <c r="CI35" i="1"/>
  <c r="CE35" i="1"/>
  <c r="CD35" i="1"/>
  <c r="CA35" i="1"/>
  <c r="BW35" i="1"/>
  <c r="BV35" i="1"/>
  <c r="BY35" i="1" s="1"/>
  <c r="BS35" i="1"/>
  <c r="BO35" i="1"/>
  <c r="BN35" i="1"/>
  <c r="BK35" i="1"/>
  <c r="BG35" i="1"/>
  <c r="BF35" i="1"/>
  <c r="BC35" i="1"/>
  <c r="AY35" i="1"/>
  <c r="AX35" i="1"/>
  <c r="AU35" i="1"/>
  <c r="AQ35" i="1"/>
  <c r="AP35" i="1"/>
  <c r="AM35" i="1"/>
  <c r="AI35" i="1"/>
  <c r="AH35" i="1"/>
  <c r="AE35" i="1"/>
  <c r="AA35" i="1"/>
  <c r="Z35" i="1"/>
  <c r="W35" i="1"/>
  <c r="V35" i="1"/>
  <c r="X35" i="1" s="1"/>
  <c r="S35" i="1"/>
  <c r="R35" i="1"/>
  <c r="U35" i="1" s="1"/>
  <c r="O35" i="1"/>
  <c r="K35" i="1"/>
  <c r="J35" i="1"/>
  <c r="G35" i="1"/>
  <c r="F35" i="1"/>
  <c r="E35" i="1"/>
  <c r="D35" i="1"/>
  <c r="C35" i="1"/>
  <c r="FP35" i="1" s="1"/>
  <c r="A35" i="1"/>
  <c r="JV34" i="1"/>
  <c r="JX34" i="1" s="1"/>
  <c r="JU34" i="1"/>
  <c r="JR34" i="1"/>
  <c r="JO34" i="1"/>
  <c r="JK34" i="1"/>
  <c r="JH34" i="1"/>
  <c r="JJ34" i="1" s="1"/>
  <c r="JE34" i="1"/>
  <c r="JB34" i="1"/>
  <c r="JC34" i="1" s="1"/>
  <c r="IY34" i="1"/>
  <c r="IV34" i="1"/>
  <c r="IR34" i="1"/>
  <c r="IT34" i="1" s="1"/>
  <c r="IP34" i="1"/>
  <c r="IQ34" i="1" s="1"/>
  <c r="IJ34" i="1"/>
  <c r="IG34" i="1"/>
  <c r="ID34" i="1"/>
  <c r="IE34" i="1" s="1"/>
  <c r="IA34" i="1"/>
  <c r="HZ34" i="1"/>
  <c r="IB34" i="1" s="1"/>
  <c r="HY34" i="1"/>
  <c r="HX34" i="1"/>
  <c r="HT34" i="1"/>
  <c r="HV34" i="1" s="1"/>
  <c r="HS34" i="1"/>
  <c r="HN34" i="1"/>
  <c r="HP34" i="1" s="1"/>
  <c r="HM34" i="1"/>
  <c r="HH34" i="1"/>
  <c r="HJ34" i="1" s="1"/>
  <c r="HG34" i="1"/>
  <c r="HB34" i="1"/>
  <c r="HD34" i="1" s="1"/>
  <c r="HA34" i="1"/>
  <c r="GV34" i="1"/>
  <c r="GX34" i="1" s="1"/>
  <c r="GU34" i="1"/>
  <c r="GQ34" i="1"/>
  <c r="GN34" i="1"/>
  <c r="GO34" i="1" s="1"/>
  <c r="GJ34" i="1"/>
  <c r="GL34" i="1" s="1"/>
  <c r="GI34" i="1"/>
  <c r="GB34" i="1"/>
  <c r="FX34" i="1"/>
  <c r="FZ34" i="1" s="1"/>
  <c r="FW34" i="1"/>
  <c r="FS34" i="1"/>
  <c r="FK34" i="1"/>
  <c r="FH34" i="1"/>
  <c r="FG34" i="1"/>
  <c r="EY34" i="1"/>
  <c r="EX34" i="1"/>
  <c r="EQ34" i="1"/>
  <c r="EP34" i="1"/>
  <c r="EI34" i="1"/>
  <c r="EH34" i="1"/>
  <c r="EE34" i="1"/>
  <c r="DZ34" i="1"/>
  <c r="ED34" i="1" s="1"/>
  <c r="EF34" i="1" s="1"/>
  <c r="DV34" i="1"/>
  <c r="DX34" i="1" s="1"/>
  <c r="DU34" i="1"/>
  <c r="DO34" i="1"/>
  <c r="DK34" i="1"/>
  <c r="DN34" i="1" s="1"/>
  <c r="DJ34" i="1"/>
  <c r="DG34" i="1"/>
  <c r="DC34" i="1"/>
  <c r="DB34" i="1"/>
  <c r="CY34" i="1"/>
  <c r="CT34" i="1"/>
  <c r="CQ34" i="1"/>
  <c r="CM34" i="1"/>
  <c r="CP34" i="1" s="1"/>
  <c r="CR34" i="1" s="1"/>
  <c r="CI34" i="1"/>
  <c r="CE34" i="1"/>
  <c r="CD34" i="1"/>
  <c r="CA34" i="1"/>
  <c r="BW34" i="1"/>
  <c r="BV34" i="1"/>
  <c r="BZ34" i="1" s="1"/>
  <c r="CB34" i="1" s="1"/>
  <c r="BS34" i="1"/>
  <c r="BO34" i="1"/>
  <c r="BR34" i="1" s="1"/>
  <c r="BN34" i="1"/>
  <c r="BK34" i="1"/>
  <c r="BG34" i="1"/>
  <c r="BF34" i="1"/>
  <c r="BC34" i="1"/>
  <c r="AY34" i="1"/>
  <c r="BB34" i="1" s="1"/>
  <c r="AX34" i="1"/>
  <c r="AU34" i="1"/>
  <c r="AQ34" i="1"/>
  <c r="AP34" i="1"/>
  <c r="AM34" i="1"/>
  <c r="AI34" i="1"/>
  <c r="AH34" i="1"/>
  <c r="AE34" i="1"/>
  <c r="AA34" i="1"/>
  <c r="Z34" i="1"/>
  <c r="W34" i="1"/>
  <c r="S34" i="1"/>
  <c r="R34" i="1"/>
  <c r="O34" i="1"/>
  <c r="K34" i="1"/>
  <c r="N34" i="1" s="1"/>
  <c r="P34" i="1" s="1"/>
  <c r="J34" i="1"/>
  <c r="G34" i="1"/>
  <c r="F34" i="1"/>
  <c r="E34" i="1"/>
  <c r="D34" i="1"/>
  <c r="C34" i="1"/>
  <c r="FN34" i="1" s="1"/>
  <c r="A34" i="1"/>
  <c r="JV33" i="1"/>
  <c r="JX33" i="1" s="1"/>
  <c r="JU33" i="1"/>
  <c r="JR33" i="1"/>
  <c r="JO33" i="1"/>
  <c r="JK33" i="1"/>
  <c r="JH33" i="1"/>
  <c r="JJ33" i="1" s="1"/>
  <c r="JE33" i="1"/>
  <c r="JB33" i="1"/>
  <c r="IY33" i="1"/>
  <c r="IV33" i="1"/>
  <c r="IP33" i="1"/>
  <c r="IJ33" i="1"/>
  <c r="IG33" i="1"/>
  <c r="ID33" i="1"/>
  <c r="IA33" i="1"/>
  <c r="HX33" i="1"/>
  <c r="HY33" i="1" s="1"/>
  <c r="HT33" i="1"/>
  <c r="HV33" i="1" s="1"/>
  <c r="HS33" i="1"/>
  <c r="HN33" i="1"/>
  <c r="HP33" i="1" s="1"/>
  <c r="HM33" i="1"/>
  <c r="HH33" i="1"/>
  <c r="HJ33" i="1" s="1"/>
  <c r="HG33" i="1"/>
  <c r="HB33" i="1"/>
  <c r="HD33" i="1" s="1"/>
  <c r="HA33" i="1"/>
  <c r="GV33" i="1"/>
  <c r="GX33" i="1" s="1"/>
  <c r="GU33" i="1"/>
  <c r="GQ33" i="1"/>
  <c r="GN33" i="1"/>
  <c r="GJ33" i="1"/>
  <c r="GL33" i="1" s="1"/>
  <c r="GI33" i="1"/>
  <c r="GB33" i="1"/>
  <c r="FX33" i="1"/>
  <c r="FZ33" i="1" s="1"/>
  <c r="FW33" i="1"/>
  <c r="FS33" i="1"/>
  <c r="FK33" i="1"/>
  <c r="FH33" i="1"/>
  <c r="FG33" i="1"/>
  <c r="FI33" i="1" s="1"/>
  <c r="EY33" i="1"/>
  <c r="EX33" i="1"/>
  <c r="EQ33" i="1"/>
  <c r="EP33" i="1"/>
  <c r="EI33" i="1"/>
  <c r="EH33" i="1"/>
  <c r="DZ33" i="1"/>
  <c r="DV33" i="1"/>
  <c r="DX33" i="1" s="1"/>
  <c r="DU33" i="1"/>
  <c r="DO33" i="1"/>
  <c r="DK33" i="1"/>
  <c r="DJ33" i="1"/>
  <c r="DG33" i="1"/>
  <c r="DC33" i="1"/>
  <c r="DB33" i="1"/>
  <c r="DF33" i="1" s="1"/>
  <c r="DH33" i="1" s="1"/>
  <c r="CY33" i="1"/>
  <c r="CT33" i="1"/>
  <c r="CM33" i="1"/>
  <c r="CI33" i="1"/>
  <c r="CE33" i="1"/>
  <c r="CD33" i="1"/>
  <c r="CA33" i="1"/>
  <c r="BW33" i="1"/>
  <c r="BV33" i="1"/>
  <c r="BS33" i="1"/>
  <c r="BR33" i="1"/>
  <c r="BT33" i="1" s="1"/>
  <c r="BQ33" i="1"/>
  <c r="BO33" i="1"/>
  <c r="BN33" i="1"/>
  <c r="BK33" i="1"/>
  <c r="BG33" i="1"/>
  <c r="BF33" i="1"/>
  <c r="BC33" i="1"/>
  <c r="AY33" i="1"/>
  <c r="AX33" i="1"/>
  <c r="AU33" i="1"/>
  <c r="AQ33" i="1"/>
  <c r="AP33" i="1"/>
  <c r="AM33" i="1"/>
  <c r="AI33" i="1"/>
  <c r="AH33" i="1"/>
  <c r="AK33" i="1" s="1"/>
  <c r="AE33" i="1"/>
  <c r="AA33" i="1"/>
  <c r="Z33" i="1"/>
  <c r="W33" i="1"/>
  <c r="S33" i="1"/>
  <c r="R33" i="1"/>
  <c r="O33" i="1"/>
  <c r="K33" i="1"/>
  <c r="J33" i="1"/>
  <c r="N33" i="1" s="1"/>
  <c r="P33" i="1" s="1"/>
  <c r="G33" i="1"/>
  <c r="F33" i="1"/>
  <c r="E33" i="1"/>
  <c r="H33" i="1" s="1"/>
  <c r="D33" i="1"/>
  <c r="C33" i="1"/>
  <c r="A33" i="1"/>
  <c r="JV32" i="1"/>
  <c r="JX32" i="1" s="1"/>
  <c r="JU32" i="1"/>
  <c r="JR32" i="1"/>
  <c r="JO32" i="1"/>
  <c r="JK32" i="1"/>
  <c r="JH32" i="1"/>
  <c r="JB32" i="1"/>
  <c r="JD32" i="1" s="1"/>
  <c r="JF32" i="1" s="1"/>
  <c r="IY32" i="1"/>
  <c r="IV32" i="1"/>
  <c r="IP32" i="1"/>
  <c r="IJ32" i="1"/>
  <c r="IL32" i="1" s="1"/>
  <c r="IN32" i="1" s="1"/>
  <c r="IG32" i="1"/>
  <c r="ID32" i="1"/>
  <c r="IA32" i="1"/>
  <c r="HX32" i="1"/>
  <c r="HZ32" i="1" s="1"/>
  <c r="IB32" i="1" s="1"/>
  <c r="HT32" i="1"/>
  <c r="HV32" i="1" s="1"/>
  <c r="HS32" i="1"/>
  <c r="HN32" i="1"/>
  <c r="HP32" i="1" s="1"/>
  <c r="HM32" i="1"/>
  <c r="HH32" i="1"/>
  <c r="HJ32" i="1" s="1"/>
  <c r="HG32" i="1"/>
  <c r="HB32" i="1"/>
  <c r="HD32" i="1" s="1"/>
  <c r="HA32" i="1"/>
  <c r="GV32" i="1"/>
  <c r="GX32" i="1" s="1"/>
  <c r="GU32" i="1"/>
  <c r="GQ32" i="1"/>
  <c r="GN32" i="1"/>
  <c r="GO32" i="1" s="1"/>
  <c r="GJ32" i="1"/>
  <c r="GL32" i="1" s="1"/>
  <c r="GI32" i="1"/>
  <c r="GB32" i="1"/>
  <c r="FX32" i="1"/>
  <c r="FZ32" i="1" s="1"/>
  <c r="FW32" i="1"/>
  <c r="FS32" i="1"/>
  <c r="FK32" i="1"/>
  <c r="FH32" i="1"/>
  <c r="FG32" i="1"/>
  <c r="EY32" i="1"/>
  <c r="EX32" i="1"/>
  <c r="EQ32" i="1"/>
  <c r="EP32" i="1"/>
  <c r="EI32" i="1"/>
  <c r="EH32" i="1"/>
  <c r="DZ32" i="1"/>
  <c r="EC32" i="1" s="1"/>
  <c r="DV32" i="1"/>
  <c r="DX32" i="1" s="1"/>
  <c r="DU32" i="1"/>
  <c r="DO32" i="1"/>
  <c r="DK32" i="1"/>
  <c r="DJ32" i="1"/>
  <c r="DG32" i="1"/>
  <c r="DC32" i="1"/>
  <c r="DB32" i="1"/>
  <c r="CY32" i="1"/>
  <c r="CT32" i="1"/>
  <c r="CM32" i="1"/>
  <c r="CI32" i="1"/>
  <c r="CE32" i="1"/>
  <c r="CD32" i="1"/>
  <c r="CA32" i="1"/>
  <c r="BW32" i="1"/>
  <c r="BV32" i="1"/>
  <c r="BS32" i="1"/>
  <c r="BO32" i="1"/>
  <c r="BN32" i="1"/>
  <c r="BK32" i="1"/>
  <c r="BG32" i="1"/>
  <c r="BF32" i="1"/>
  <c r="BC32" i="1"/>
  <c r="AY32" i="1"/>
  <c r="AX32" i="1"/>
  <c r="AU32" i="1"/>
  <c r="AS32" i="1"/>
  <c r="AQ32" i="1"/>
  <c r="AP32" i="1"/>
  <c r="AM32" i="1"/>
  <c r="AI32" i="1"/>
  <c r="AH32" i="1"/>
  <c r="AE32" i="1"/>
  <c r="AA32" i="1"/>
  <c r="Z32" i="1"/>
  <c r="W32" i="1"/>
  <c r="S32" i="1"/>
  <c r="R32" i="1"/>
  <c r="O32" i="1"/>
  <c r="K32" i="1"/>
  <c r="J32" i="1"/>
  <c r="G32" i="1"/>
  <c r="F32" i="1"/>
  <c r="E32" i="1"/>
  <c r="D32" i="1"/>
  <c r="C32" i="1"/>
  <c r="A32" i="1"/>
  <c r="JV31" i="1"/>
  <c r="JX31" i="1" s="1"/>
  <c r="JU31" i="1"/>
  <c r="JR31" i="1"/>
  <c r="JO31" i="1"/>
  <c r="JK31" i="1"/>
  <c r="JH31" i="1"/>
  <c r="JE31" i="1"/>
  <c r="JB31" i="1"/>
  <c r="IY31" i="1"/>
  <c r="IV31" i="1"/>
  <c r="IX31" i="1" s="1"/>
  <c r="IZ31" i="1" s="1"/>
  <c r="IP31" i="1"/>
  <c r="IJ31" i="1"/>
  <c r="IL31" i="1" s="1"/>
  <c r="IN31" i="1" s="1"/>
  <c r="IG31" i="1"/>
  <c r="ID31" i="1"/>
  <c r="IF31" i="1" s="1"/>
  <c r="IH31" i="1" s="1"/>
  <c r="IA31" i="1"/>
  <c r="HX31" i="1"/>
  <c r="HY31" i="1" s="1"/>
  <c r="HT31" i="1"/>
  <c r="HV31" i="1" s="1"/>
  <c r="HS31" i="1"/>
  <c r="HN31" i="1"/>
  <c r="HP31" i="1" s="1"/>
  <c r="HM31" i="1"/>
  <c r="HH31" i="1"/>
  <c r="HJ31" i="1" s="1"/>
  <c r="HG31" i="1"/>
  <c r="HB31" i="1"/>
  <c r="HD31" i="1" s="1"/>
  <c r="HA31" i="1"/>
  <c r="GV31" i="1"/>
  <c r="GX31" i="1" s="1"/>
  <c r="GU31" i="1"/>
  <c r="GQ31" i="1"/>
  <c r="GN31" i="1"/>
  <c r="GJ31" i="1"/>
  <c r="GL31" i="1" s="1"/>
  <c r="GI31" i="1"/>
  <c r="GB31" i="1"/>
  <c r="FX31" i="1"/>
  <c r="FZ31" i="1" s="1"/>
  <c r="FW31" i="1"/>
  <c r="FS31" i="1"/>
  <c r="FK31" i="1"/>
  <c r="FH31" i="1"/>
  <c r="FG31" i="1"/>
  <c r="EY31" i="1"/>
  <c r="EX31" i="1"/>
  <c r="EQ31" i="1"/>
  <c r="EP31" i="1"/>
  <c r="EI31" i="1"/>
  <c r="EH31" i="1"/>
  <c r="DZ31" i="1"/>
  <c r="DV31" i="1"/>
  <c r="DX31" i="1" s="1"/>
  <c r="DU31" i="1"/>
  <c r="DO31" i="1"/>
  <c r="DK31" i="1"/>
  <c r="DJ31" i="1"/>
  <c r="DG31" i="1"/>
  <c r="DC31" i="1"/>
  <c r="DB31" i="1"/>
  <c r="CY31" i="1"/>
  <c r="CT31" i="1"/>
  <c r="CX31" i="1" s="1"/>
  <c r="CZ31" i="1" s="1"/>
  <c r="CQ31" i="1"/>
  <c r="CM31" i="1"/>
  <c r="CP31" i="1" s="1"/>
  <c r="CI31" i="1"/>
  <c r="CE31" i="1"/>
  <c r="CD31" i="1"/>
  <c r="CG31" i="1" s="1"/>
  <c r="CA31" i="1"/>
  <c r="BW31" i="1"/>
  <c r="BV31" i="1"/>
  <c r="BS31" i="1"/>
  <c r="BO31" i="1"/>
  <c r="BN31" i="1"/>
  <c r="BK31" i="1"/>
  <c r="BG31" i="1"/>
  <c r="BF31" i="1"/>
  <c r="BC31" i="1"/>
  <c r="AY31" i="1"/>
  <c r="AX31" i="1"/>
  <c r="AQ31" i="1"/>
  <c r="AP31" i="1"/>
  <c r="AM31" i="1"/>
  <c r="AI31" i="1"/>
  <c r="AH31" i="1"/>
  <c r="AE31" i="1"/>
  <c r="AA31" i="1"/>
  <c r="Z31" i="1"/>
  <c r="W31" i="1"/>
  <c r="S31" i="1"/>
  <c r="R31" i="1"/>
  <c r="O31" i="1"/>
  <c r="K31" i="1"/>
  <c r="J31" i="1"/>
  <c r="G31" i="1"/>
  <c r="F31" i="1"/>
  <c r="E31" i="1"/>
  <c r="D31" i="1"/>
  <c r="C31" i="1"/>
  <c r="A31" i="1"/>
  <c r="JV30" i="1"/>
  <c r="JX30" i="1" s="1"/>
  <c r="JU30" i="1"/>
  <c r="JR30" i="1"/>
  <c r="JO30" i="1"/>
  <c r="JK30" i="1"/>
  <c r="JJ30" i="1"/>
  <c r="JI30" i="1"/>
  <c r="JH30" i="1"/>
  <c r="JE30" i="1"/>
  <c r="JB30" i="1"/>
  <c r="JC30" i="1" s="1"/>
  <c r="IY30" i="1"/>
  <c r="IV30" i="1"/>
  <c r="IR30" i="1"/>
  <c r="IT30" i="1" s="1"/>
  <c r="IQ30" i="1"/>
  <c r="IP30" i="1"/>
  <c r="IJ30" i="1"/>
  <c r="IG30" i="1"/>
  <c r="IF30" i="1"/>
  <c r="IH30" i="1" s="1"/>
  <c r="ID30" i="1"/>
  <c r="IE30" i="1" s="1"/>
  <c r="IA30" i="1"/>
  <c r="HX30" i="1"/>
  <c r="HT30" i="1"/>
  <c r="HV30" i="1" s="1"/>
  <c r="HS30" i="1"/>
  <c r="HN30" i="1"/>
  <c r="HP30" i="1" s="1"/>
  <c r="HM30" i="1"/>
  <c r="HH30" i="1"/>
  <c r="HJ30" i="1" s="1"/>
  <c r="HG30" i="1"/>
  <c r="HB30" i="1"/>
  <c r="HD30" i="1" s="1"/>
  <c r="HA30" i="1"/>
  <c r="GV30" i="1"/>
  <c r="GX30" i="1" s="1"/>
  <c r="GU30" i="1"/>
  <c r="GQ30" i="1"/>
  <c r="GN30" i="1"/>
  <c r="GJ30" i="1"/>
  <c r="GL30" i="1" s="1"/>
  <c r="GI30" i="1"/>
  <c r="GB30" i="1"/>
  <c r="FX30" i="1"/>
  <c r="FZ30" i="1" s="1"/>
  <c r="FW30" i="1"/>
  <c r="FS30" i="1"/>
  <c r="FK30" i="1"/>
  <c r="FH30" i="1"/>
  <c r="FG30" i="1"/>
  <c r="EY30" i="1"/>
  <c r="EX30" i="1"/>
  <c r="ET30" i="1"/>
  <c r="EV30" i="1" s="1"/>
  <c r="EQ30" i="1"/>
  <c r="EP30" i="1"/>
  <c r="ES30" i="1" s="1"/>
  <c r="EI30" i="1"/>
  <c r="EH30" i="1"/>
  <c r="DZ30" i="1"/>
  <c r="EC30" i="1" s="1"/>
  <c r="DW30" i="1"/>
  <c r="DU30" i="1"/>
  <c r="DS30" i="1"/>
  <c r="DR30" i="1"/>
  <c r="DO30" i="1"/>
  <c r="DK30" i="1"/>
  <c r="DJ30" i="1"/>
  <c r="DG30" i="1"/>
  <c r="DF30" i="1"/>
  <c r="DH30" i="1" s="1"/>
  <c r="DC30" i="1"/>
  <c r="DB30" i="1"/>
  <c r="CY30" i="1"/>
  <c r="CT30" i="1"/>
  <c r="CM30" i="1"/>
  <c r="CI30" i="1"/>
  <c r="CE30" i="1"/>
  <c r="CG30" i="1" s="1"/>
  <c r="CD30" i="1"/>
  <c r="CA30" i="1"/>
  <c r="BW30" i="1"/>
  <c r="BV30" i="1"/>
  <c r="BS30" i="1"/>
  <c r="BO30" i="1"/>
  <c r="BN30" i="1"/>
  <c r="BK30" i="1"/>
  <c r="BG30" i="1"/>
  <c r="BF30" i="1"/>
  <c r="BC30" i="1"/>
  <c r="BB30" i="1"/>
  <c r="BD30" i="1" s="1"/>
  <c r="AY30" i="1"/>
  <c r="AX30" i="1"/>
  <c r="BA30" i="1" s="1"/>
  <c r="AU30" i="1"/>
  <c r="AQ30" i="1"/>
  <c r="AP30" i="1"/>
  <c r="AM30" i="1"/>
  <c r="AI30" i="1"/>
  <c r="AH30" i="1"/>
  <c r="AE30" i="1"/>
  <c r="AA30" i="1"/>
  <c r="Z30" i="1"/>
  <c r="W30" i="1"/>
  <c r="S30" i="1"/>
  <c r="R30" i="1"/>
  <c r="U30" i="1" s="1"/>
  <c r="O30" i="1"/>
  <c r="K30" i="1"/>
  <c r="J30" i="1"/>
  <c r="G30" i="1"/>
  <c r="F30" i="1"/>
  <c r="E30" i="1"/>
  <c r="D30" i="1"/>
  <c r="C30" i="1"/>
  <c r="A30" i="1"/>
  <c r="JV29" i="1"/>
  <c r="JX29" i="1" s="1"/>
  <c r="JU29" i="1"/>
  <c r="JR29" i="1"/>
  <c r="JO29" i="1"/>
  <c r="JK29" i="1"/>
  <c r="JH29" i="1"/>
  <c r="JI29" i="1" s="1"/>
  <c r="JE29" i="1"/>
  <c r="JB29" i="1"/>
  <c r="JC29" i="1" s="1"/>
  <c r="IY29" i="1"/>
  <c r="IV29" i="1"/>
  <c r="IP29" i="1"/>
  <c r="IJ29" i="1"/>
  <c r="IG29" i="1"/>
  <c r="ID29" i="1"/>
  <c r="IA29" i="1"/>
  <c r="HX29" i="1"/>
  <c r="HU29" i="1"/>
  <c r="HR29" i="1"/>
  <c r="HS29" i="1" s="1"/>
  <c r="HN29" i="1"/>
  <c r="HP29" i="1" s="1"/>
  <c r="HM29" i="1"/>
  <c r="HH29" i="1"/>
  <c r="HJ29" i="1" s="1"/>
  <c r="HG29" i="1"/>
  <c r="HB29" i="1"/>
  <c r="HD29" i="1" s="1"/>
  <c r="HA29" i="1"/>
  <c r="GV29" i="1"/>
  <c r="GX29" i="1" s="1"/>
  <c r="GU29" i="1"/>
  <c r="GQ29" i="1"/>
  <c r="GN29" i="1"/>
  <c r="GO29" i="1" s="1"/>
  <c r="GJ29" i="1"/>
  <c r="GL29" i="1" s="1"/>
  <c r="GI29" i="1"/>
  <c r="GB29" i="1"/>
  <c r="FX29" i="1"/>
  <c r="FZ29" i="1" s="1"/>
  <c r="FW29" i="1"/>
  <c r="FS29" i="1"/>
  <c r="FK29" i="1"/>
  <c r="FH29" i="1"/>
  <c r="FG29" i="1"/>
  <c r="FI29" i="1" s="1"/>
  <c r="EY29" i="1"/>
  <c r="EX29" i="1"/>
  <c r="EQ29" i="1"/>
  <c r="EP29" i="1"/>
  <c r="EI29" i="1"/>
  <c r="EH29" i="1"/>
  <c r="DZ29" i="1"/>
  <c r="DV29" i="1"/>
  <c r="DX29" i="1" s="1"/>
  <c r="DU29" i="1"/>
  <c r="DO29" i="1"/>
  <c r="DK29" i="1"/>
  <c r="DJ29" i="1"/>
  <c r="DG29" i="1"/>
  <c r="DC29" i="1"/>
  <c r="DB29" i="1"/>
  <c r="CY29" i="1"/>
  <c r="CT29" i="1"/>
  <c r="CM29" i="1"/>
  <c r="CI29" i="1"/>
  <c r="CE29" i="1"/>
  <c r="CD29" i="1"/>
  <c r="CH29" i="1" s="1"/>
  <c r="CJ29" i="1" s="1"/>
  <c r="CA29" i="1"/>
  <c r="BW29" i="1"/>
  <c r="BV29" i="1"/>
  <c r="BS29" i="1"/>
  <c r="BO29" i="1"/>
  <c r="BN29" i="1"/>
  <c r="BK29" i="1"/>
  <c r="BG29" i="1"/>
  <c r="BF29" i="1"/>
  <c r="BC29" i="1"/>
  <c r="AY29" i="1"/>
  <c r="AX29" i="1"/>
  <c r="BB29" i="1" s="1"/>
  <c r="BD29" i="1" s="1"/>
  <c r="AU29" i="1"/>
  <c r="AQ29" i="1"/>
  <c r="AP29" i="1"/>
  <c r="AM29" i="1"/>
  <c r="AI29" i="1"/>
  <c r="AH29" i="1"/>
  <c r="AE29" i="1"/>
  <c r="AA29" i="1"/>
  <c r="Z29" i="1"/>
  <c r="W29" i="1"/>
  <c r="S29" i="1"/>
  <c r="R29" i="1"/>
  <c r="O29" i="1"/>
  <c r="K29" i="1"/>
  <c r="J29" i="1"/>
  <c r="G29" i="1"/>
  <c r="F29" i="1"/>
  <c r="E29" i="1"/>
  <c r="D29" i="1"/>
  <c r="C29" i="1"/>
  <c r="A29" i="1"/>
  <c r="JV28" i="1"/>
  <c r="JX28" i="1" s="1"/>
  <c r="JU28" i="1"/>
  <c r="JR28" i="1"/>
  <c r="JO28" i="1"/>
  <c r="JK28" i="1"/>
  <c r="JH28" i="1"/>
  <c r="JE28" i="1"/>
  <c r="JD28" i="1"/>
  <c r="JF28" i="1" s="1"/>
  <c r="JC28" i="1"/>
  <c r="JB28" i="1"/>
  <c r="IY28" i="1"/>
  <c r="IV28" i="1"/>
  <c r="IQ28" i="1"/>
  <c r="IP28" i="1"/>
  <c r="IR28" i="1" s="1"/>
  <c r="IT28" i="1" s="1"/>
  <c r="IJ28" i="1"/>
  <c r="IG28" i="1"/>
  <c r="ID28" i="1"/>
  <c r="IF28" i="1" s="1"/>
  <c r="IH28" i="1" s="1"/>
  <c r="IA28" i="1"/>
  <c r="HX28" i="1"/>
  <c r="HT28" i="1"/>
  <c r="HV28" i="1" s="1"/>
  <c r="HS28" i="1"/>
  <c r="HN28" i="1"/>
  <c r="HP28" i="1" s="1"/>
  <c r="HM28" i="1"/>
  <c r="HH28" i="1"/>
  <c r="HJ28" i="1" s="1"/>
  <c r="HG28" i="1"/>
  <c r="HB28" i="1"/>
  <c r="HD28" i="1" s="1"/>
  <c r="HA28" i="1"/>
  <c r="GV28" i="1"/>
  <c r="GX28" i="1" s="1"/>
  <c r="GU28" i="1"/>
  <c r="GQ28" i="1"/>
  <c r="GN28" i="1"/>
  <c r="GP28" i="1" s="1"/>
  <c r="GR28" i="1" s="1"/>
  <c r="GJ28" i="1"/>
  <c r="GL28" i="1" s="1"/>
  <c r="GI28" i="1"/>
  <c r="GB28" i="1"/>
  <c r="GD28" i="1" s="1"/>
  <c r="GF28" i="1" s="1"/>
  <c r="FX28" i="1"/>
  <c r="FZ28" i="1" s="1"/>
  <c r="FW28" i="1"/>
  <c r="FS28" i="1"/>
  <c r="FK28" i="1"/>
  <c r="FH28" i="1"/>
  <c r="FG28" i="1"/>
  <c r="EY28" i="1"/>
  <c r="EX28" i="1"/>
  <c r="EQ28" i="1"/>
  <c r="EP28" i="1"/>
  <c r="ES28" i="1" s="1"/>
  <c r="EI28" i="1"/>
  <c r="EH28" i="1"/>
  <c r="DZ28" i="1"/>
  <c r="DV28" i="1"/>
  <c r="DX28" i="1" s="1"/>
  <c r="DU28" i="1"/>
  <c r="DO28" i="1"/>
  <c r="DK28" i="1"/>
  <c r="DM28" i="1" s="1"/>
  <c r="DJ28" i="1"/>
  <c r="DG28" i="1"/>
  <c r="DC28" i="1"/>
  <c r="DE28" i="1" s="1"/>
  <c r="DB28" i="1"/>
  <c r="CY28" i="1"/>
  <c r="CT28" i="1"/>
  <c r="CM28" i="1"/>
  <c r="CP28" i="1" s="1"/>
  <c r="CR28" i="1" s="1"/>
  <c r="CI28" i="1"/>
  <c r="CE28" i="1"/>
  <c r="CD28" i="1"/>
  <c r="CA28" i="1"/>
  <c r="BW28" i="1"/>
  <c r="BV28" i="1"/>
  <c r="BS28" i="1"/>
  <c r="BQ28" i="1"/>
  <c r="BO28" i="1"/>
  <c r="BN28" i="1"/>
  <c r="BK28" i="1"/>
  <c r="BG28" i="1"/>
  <c r="BF28" i="1"/>
  <c r="BC28" i="1"/>
  <c r="AY28" i="1"/>
  <c r="AX28" i="1"/>
  <c r="AQ28" i="1"/>
  <c r="AP28" i="1"/>
  <c r="AM28" i="1"/>
  <c r="AI28" i="1"/>
  <c r="AH28" i="1"/>
  <c r="AE28" i="1"/>
  <c r="AA28" i="1"/>
  <c r="Z28" i="1"/>
  <c r="W28" i="1"/>
  <c r="S28" i="1"/>
  <c r="R28" i="1"/>
  <c r="O28" i="1"/>
  <c r="K28" i="1"/>
  <c r="J28" i="1"/>
  <c r="G28" i="1"/>
  <c r="F28" i="1"/>
  <c r="E28" i="1"/>
  <c r="D28" i="1"/>
  <c r="C28" i="1"/>
  <c r="A28" i="1"/>
  <c r="JV27" i="1"/>
  <c r="JX27" i="1" s="1"/>
  <c r="JU27" i="1"/>
  <c r="JR27" i="1"/>
  <c r="JO27" i="1"/>
  <c r="JK27" i="1"/>
  <c r="JH27" i="1"/>
  <c r="JE27" i="1"/>
  <c r="JB27" i="1"/>
  <c r="IY27" i="1"/>
  <c r="IV27" i="1"/>
  <c r="IP27" i="1"/>
  <c r="IJ27" i="1"/>
  <c r="IG27" i="1"/>
  <c r="ID27" i="1"/>
  <c r="IF27" i="1" s="1"/>
  <c r="IH27" i="1" s="1"/>
  <c r="IA27" i="1"/>
  <c r="HX27" i="1"/>
  <c r="HT27" i="1"/>
  <c r="HV27" i="1" s="1"/>
  <c r="HS27" i="1"/>
  <c r="HN27" i="1"/>
  <c r="HP27" i="1" s="1"/>
  <c r="HM27" i="1"/>
  <c r="HH27" i="1"/>
  <c r="HJ27" i="1" s="1"/>
  <c r="HG27" i="1"/>
  <c r="HB27" i="1"/>
  <c r="HD27" i="1" s="1"/>
  <c r="HA27" i="1"/>
  <c r="GV27" i="1"/>
  <c r="GX27" i="1" s="1"/>
  <c r="GU27" i="1"/>
  <c r="GQ27" i="1"/>
  <c r="GN27" i="1"/>
  <c r="GO27" i="1" s="1"/>
  <c r="GJ27" i="1"/>
  <c r="GL27" i="1" s="1"/>
  <c r="GI27" i="1"/>
  <c r="GB27" i="1"/>
  <c r="FZ27" i="1"/>
  <c r="FX27" i="1"/>
  <c r="FW27" i="1"/>
  <c r="FS27" i="1"/>
  <c r="FN27" i="1"/>
  <c r="FK27" i="1"/>
  <c r="FH27" i="1"/>
  <c r="FG27" i="1"/>
  <c r="EY27" i="1"/>
  <c r="EX27" i="1"/>
  <c r="EQ27" i="1"/>
  <c r="EP27" i="1"/>
  <c r="EI27" i="1"/>
  <c r="EH27" i="1"/>
  <c r="DZ27" i="1"/>
  <c r="EC27" i="1" s="1"/>
  <c r="DV27" i="1"/>
  <c r="DX27" i="1" s="1"/>
  <c r="DU27" i="1"/>
  <c r="DO27" i="1"/>
  <c r="DK27" i="1"/>
  <c r="DJ27" i="1"/>
  <c r="DN27" i="1" s="1"/>
  <c r="DP27" i="1" s="1"/>
  <c r="DG27" i="1"/>
  <c r="DC27" i="1"/>
  <c r="DB27" i="1"/>
  <c r="CY27" i="1"/>
  <c r="CT27" i="1"/>
  <c r="CM27" i="1"/>
  <c r="CP27" i="1" s="1"/>
  <c r="CR27" i="1" s="1"/>
  <c r="CI27" i="1"/>
  <c r="CE27" i="1"/>
  <c r="CD27" i="1"/>
  <c r="CA27" i="1"/>
  <c r="BW27" i="1"/>
  <c r="BV27" i="1"/>
  <c r="BS27" i="1"/>
  <c r="BO27" i="1"/>
  <c r="BN27" i="1"/>
  <c r="BK27" i="1"/>
  <c r="BG27" i="1"/>
  <c r="BF27" i="1"/>
  <c r="BJ27" i="1" s="1"/>
  <c r="BL27" i="1" s="1"/>
  <c r="BC27" i="1"/>
  <c r="AY27" i="1"/>
  <c r="AX27" i="1"/>
  <c r="BA27" i="1" s="1"/>
  <c r="AU27" i="1"/>
  <c r="AQ27" i="1"/>
  <c r="AP27" i="1"/>
  <c r="AM27" i="1"/>
  <c r="AI27" i="1"/>
  <c r="AH27" i="1"/>
  <c r="AE27" i="1"/>
  <c r="AA27" i="1"/>
  <c r="Z27" i="1"/>
  <c r="W27" i="1"/>
  <c r="S27" i="1"/>
  <c r="R27" i="1"/>
  <c r="O27" i="1"/>
  <c r="K27" i="1"/>
  <c r="J27" i="1"/>
  <c r="G27" i="1"/>
  <c r="F27" i="1"/>
  <c r="E27" i="1"/>
  <c r="D27" i="1"/>
  <c r="C27" i="1"/>
  <c r="A27" i="1"/>
  <c r="JV26" i="1"/>
  <c r="JX26" i="1" s="1"/>
  <c r="JU26" i="1"/>
  <c r="JR26" i="1"/>
  <c r="JO26" i="1"/>
  <c r="JK26" i="1"/>
  <c r="JH26" i="1"/>
  <c r="JI26" i="1" s="1"/>
  <c r="JE26" i="1"/>
  <c r="JB26" i="1"/>
  <c r="IY26" i="1"/>
  <c r="IV26" i="1"/>
  <c r="IP26" i="1"/>
  <c r="IJ26" i="1"/>
  <c r="IG26" i="1"/>
  <c r="ID26" i="1"/>
  <c r="IE26" i="1" s="1"/>
  <c r="IA26" i="1"/>
  <c r="HX26" i="1"/>
  <c r="HT26" i="1"/>
  <c r="HV26" i="1" s="1"/>
  <c r="HS26" i="1"/>
  <c r="HN26" i="1"/>
  <c r="HP26" i="1" s="1"/>
  <c r="HM26" i="1"/>
  <c r="HH26" i="1"/>
  <c r="HJ26" i="1" s="1"/>
  <c r="HG26" i="1"/>
  <c r="HB26" i="1"/>
  <c r="HD26" i="1" s="1"/>
  <c r="HA26" i="1"/>
  <c r="GV26" i="1"/>
  <c r="GX26" i="1" s="1"/>
  <c r="GU26" i="1"/>
  <c r="GQ26" i="1"/>
  <c r="GN26" i="1"/>
  <c r="GJ26" i="1"/>
  <c r="GL26" i="1" s="1"/>
  <c r="GI26" i="1"/>
  <c r="GB26" i="1"/>
  <c r="FX26" i="1"/>
  <c r="FZ26" i="1" s="1"/>
  <c r="FW26" i="1"/>
  <c r="FS26" i="1"/>
  <c r="FK26" i="1"/>
  <c r="FH26" i="1"/>
  <c r="FG26" i="1"/>
  <c r="EY26" i="1"/>
  <c r="EX26" i="1"/>
  <c r="EQ26" i="1"/>
  <c r="EP26" i="1"/>
  <c r="EI26" i="1"/>
  <c r="EH26" i="1"/>
  <c r="DZ26" i="1"/>
  <c r="DV26" i="1"/>
  <c r="DX26" i="1" s="1"/>
  <c r="DU26" i="1"/>
  <c r="DO26" i="1"/>
  <c r="DK26" i="1"/>
  <c r="DJ26" i="1"/>
  <c r="DG26" i="1"/>
  <c r="DC26" i="1"/>
  <c r="DB26" i="1"/>
  <c r="CY26" i="1"/>
  <c r="CT26" i="1"/>
  <c r="CW26" i="1" s="1"/>
  <c r="CQ26" i="1"/>
  <c r="CM26" i="1"/>
  <c r="CO26" i="1" s="1"/>
  <c r="CI26" i="1"/>
  <c r="CE26" i="1"/>
  <c r="CD26" i="1"/>
  <c r="CA26" i="1"/>
  <c r="BW26" i="1"/>
  <c r="BV26" i="1"/>
  <c r="BS26" i="1"/>
  <c r="BO26" i="1"/>
  <c r="BN26" i="1"/>
  <c r="BK26" i="1"/>
  <c r="BG26" i="1"/>
  <c r="BF26" i="1"/>
  <c r="BC26" i="1"/>
  <c r="AY26" i="1"/>
  <c r="AX26" i="1"/>
  <c r="AU26" i="1"/>
  <c r="AQ26" i="1"/>
  <c r="AP26" i="1"/>
  <c r="AM26" i="1"/>
  <c r="AI26" i="1"/>
  <c r="AH26" i="1"/>
  <c r="AE26" i="1"/>
  <c r="AA26" i="1"/>
  <c r="Z26" i="1"/>
  <c r="W26" i="1"/>
  <c r="S26" i="1"/>
  <c r="R26" i="1"/>
  <c r="O26" i="1"/>
  <c r="K26" i="1"/>
  <c r="J26" i="1"/>
  <c r="G26" i="1"/>
  <c r="F26" i="1"/>
  <c r="E26" i="1"/>
  <c r="D26" i="1"/>
  <c r="C26" i="1"/>
  <c r="FN26" i="1" s="1"/>
  <c r="A26" i="1"/>
  <c r="JV25" i="1"/>
  <c r="JX25" i="1" s="1"/>
  <c r="JU25" i="1"/>
  <c r="JR25" i="1"/>
  <c r="JO25" i="1"/>
  <c r="JK25" i="1"/>
  <c r="JH25" i="1"/>
  <c r="JB25" i="1"/>
  <c r="IY25" i="1"/>
  <c r="IV25" i="1"/>
  <c r="IP25" i="1"/>
  <c r="IJ25" i="1"/>
  <c r="IG25" i="1"/>
  <c r="ID25" i="1"/>
  <c r="IA25" i="1"/>
  <c r="HX25" i="1"/>
  <c r="HZ25" i="1" s="1"/>
  <c r="IB25" i="1" s="1"/>
  <c r="HT25" i="1"/>
  <c r="HV25" i="1" s="1"/>
  <c r="HS25" i="1"/>
  <c r="HN25" i="1"/>
  <c r="HP25" i="1" s="1"/>
  <c r="HM25" i="1"/>
  <c r="HH25" i="1"/>
  <c r="HJ25" i="1" s="1"/>
  <c r="HG25" i="1"/>
  <c r="HB25" i="1"/>
  <c r="HD25" i="1" s="1"/>
  <c r="HA25" i="1"/>
  <c r="GV25" i="1"/>
  <c r="GX25" i="1" s="1"/>
  <c r="GU25" i="1"/>
  <c r="GQ25" i="1"/>
  <c r="GN25" i="1"/>
  <c r="GJ25" i="1"/>
  <c r="GL25" i="1" s="1"/>
  <c r="GI25" i="1"/>
  <c r="GB25" i="1"/>
  <c r="GD25" i="1" s="1"/>
  <c r="GF25" i="1" s="1"/>
  <c r="FX25" i="1"/>
  <c r="FZ25" i="1" s="1"/>
  <c r="FW25" i="1"/>
  <c r="FS25" i="1"/>
  <c r="FK25" i="1"/>
  <c r="FH25" i="1"/>
  <c r="FG25" i="1"/>
  <c r="EY25" i="1"/>
  <c r="EX25" i="1"/>
  <c r="EQ25" i="1"/>
  <c r="EP25" i="1"/>
  <c r="EI25" i="1"/>
  <c r="EH25" i="1"/>
  <c r="DZ25" i="1"/>
  <c r="DV25" i="1"/>
  <c r="DX25" i="1" s="1"/>
  <c r="DU25" i="1"/>
  <c r="DO25" i="1"/>
  <c r="DK25" i="1"/>
  <c r="DJ25" i="1"/>
  <c r="DG25" i="1"/>
  <c r="DC25" i="1"/>
  <c r="DB25" i="1"/>
  <c r="CY25" i="1"/>
  <c r="CT25" i="1"/>
  <c r="CR25" i="1"/>
  <c r="CO25" i="1"/>
  <c r="CM25" i="1"/>
  <c r="CP25" i="1" s="1"/>
  <c r="CI25" i="1"/>
  <c r="CE25" i="1"/>
  <c r="CD25" i="1"/>
  <c r="CA25" i="1"/>
  <c r="BW25" i="1"/>
  <c r="BV25" i="1"/>
  <c r="BS25" i="1"/>
  <c r="BO25" i="1"/>
  <c r="BN25" i="1"/>
  <c r="BK25" i="1"/>
  <c r="BG25" i="1"/>
  <c r="BF25" i="1"/>
  <c r="BC25" i="1"/>
  <c r="BB25" i="1"/>
  <c r="BD25" i="1" s="1"/>
  <c r="BA25" i="1"/>
  <c r="AY25" i="1"/>
  <c r="AX25" i="1"/>
  <c r="AU25" i="1"/>
  <c r="AQ25" i="1"/>
  <c r="AP25" i="1"/>
  <c r="AM25" i="1"/>
  <c r="AI25" i="1"/>
  <c r="AH25" i="1"/>
  <c r="AE25" i="1"/>
  <c r="AA25" i="1"/>
  <c r="Z25" i="1"/>
  <c r="AD25" i="1" s="1"/>
  <c r="AF25" i="1" s="1"/>
  <c r="W25" i="1"/>
  <c r="S25" i="1"/>
  <c r="R25" i="1"/>
  <c r="O25" i="1"/>
  <c r="K25" i="1"/>
  <c r="J25" i="1"/>
  <c r="G25" i="1"/>
  <c r="F25" i="1"/>
  <c r="E25" i="1"/>
  <c r="D25" i="1"/>
  <c r="C25" i="1"/>
  <c r="A25" i="1"/>
  <c r="JV24" i="1"/>
  <c r="JX24" i="1" s="1"/>
  <c r="JU24" i="1"/>
  <c r="JR24" i="1"/>
  <c r="JO24" i="1"/>
  <c r="JK24" i="1"/>
  <c r="JH24" i="1"/>
  <c r="JE24" i="1"/>
  <c r="JB24" i="1"/>
  <c r="JD24" i="1" s="1"/>
  <c r="JF24" i="1" s="1"/>
  <c r="IY24" i="1"/>
  <c r="IV24" i="1"/>
  <c r="IP24" i="1"/>
  <c r="IJ24" i="1"/>
  <c r="IL24" i="1" s="1"/>
  <c r="IN24" i="1" s="1"/>
  <c r="IG24" i="1"/>
  <c r="ID24" i="1"/>
  <c r="IA24" i="1"/>
  <c r="HX24" i="1"/>
  <c r="HT24" i="1"/>
  <c r="HV24" i="1" s="1"/>
  <c r="HS24" i="1"/>
  <c r="HN24" i="1"/>
  <c r="HP24" i="1" s="1"/>
  <c r="HM24" i="1"/>
  <c r="HH24" i="1"/>
  <c r="HJ24" i="1" s="1"/>
  <c r="HG24" i="1"/>
  <c r="HB24" i="1"/>
  <c r="HD24" i="1" s="1"/>
  <c r="HA24" i="1"/>
  <c r="GV24" i="1"/>
  <c r="GX24" i="1" s="1"/>
  <c r="GU24" i="1"/>
  <c r="GQ24" i="1"/>
  <c r="GN24" i="1"/>
  <c r="GJ24" i="1"/>
  <c r="GL24" i="1" s="1"/>
  <c r="GI24" i="1"/>
  <c r="GB24" i="1"/>
  <c r="FX24" i="1"/>
  <c r="FZ24" i="1" s="1"/>
  <c r="FW24" i="1"/>
  <c r="FS24" i="1"/>
  <c r="FK24" i="1"/>
  <c r="FH24" i="1"/>
  <c r="FI24" i="1" s="1"/>
  <c r="FG24" i="1"/>
  <c r="EY24" i="1"/>
  <c r="EX24" i="1"/>
  <c r="EQ24" i="1"/>
  <c r="EP24" i="1"/>
  <c r="EI24" i="1"/>
  <c r="EH24" i="1"/>
  <c r="EE24" i="1"/>
  <c r="DZ24" i="1"/>
  <c r="EC24" i="1" s="1"/>
  <c r="DV24" i="1"/>
  <c r="DX24" i="1" s="1"/>
  <c r="DU24" i="1"/>
  <c r="DO24" i="1"/>
  <c r="DK24" i="1"/>
  <c r="DJ24" i="1"/>
  <c r="DM24" i="1" s="1"/>
  <c r="DG24" i="1"/>
  <c r="DC24" i="1"/>
  <c r="DB24" i="1"/>
  <c r="CY24" i="1"/>
  <c r="CT24" i="1"/>
  <c r="CW24" i="1" s="1"/>
  <c r="CM24" i="1"/>
  <c r="CP24" i="1" s="1"/>
  <c r="CR24" i="1" s="1"/>
  <c r="CI24" i="1"/>
  <c r="CE24" i="1"/>
  <c r="CD24" i="1"/>
  <c r="CA24" i="1"/>
  <c r="BY24" i="1"/>
  <c r="BW24" i="1"/>
  <c r="BV24" i="1"/>
  <c r="BS24" i="1"/>
  <c r="BO24" i="1"/>
  <c r="BN24" i="1"/>
  <c r="BK24" i="1"/>
  <c r="BG24" i="1"/>
  <c r="BF24" i="1"/>
  <c r="BC24" i="1"/>
  <c r="AY24" i="1"/>
  <c r="AX24" i="1"/>
  <c r="AU24" i="1"/>
  <c r="AQ24" i="1"/>
  <c r="AP24" i="1"/>
  <c r="AT24" i="1" s="1"/>
  <c r="AV24" i="1" s="1"/>
  <c r="AM24" i="1"/>
  <c r="AI24" i="1"/>
  <c r="AH24" i="1"/>
  <c r="AE24" i="1"/>
  <c r="AA24" i="1"/>
  <c r="Z24" i="1"/>
  <c r="W24" i="1"/>
  <c r="S24" i="1"/>
  <c r="R24" i="1"/>
  <c r="O24" i="1"/>
  <c r="K24" i="1"/>
  <c r="M24" i="1" s="1"/>
  <c r="J24" i="1"/>
  <c r="G24" i="1"/>
  <c r="F24" i="1"/>
  <c r="E24" i="1"/>
  <c r="D24" i="1"/>
  <c r="C24" i="1"/>
  <c r="FN24" i="1" s="1"/>
  <c r="A24" i="1"/>
  <c r="JV23" i="1"/>
  <c r="JX23" i="1" s="1"/>
  <c r="JU23" i="1"/>
  <c r="JR23" i="1"/>
  <c r="JO23" i="1"/>
  <c r="JK23" i="1"/>
  <c r="JH23" i="1"/>
  <c r="JI23" i="1" s="1"/>
  <c r="JE23" i="1"/>
  <c r="JB23" i="1"/>
  <c r="IY23" i="1"/>
  <c r="IV23" i="1"/>
  <c r="IP23" i="1"/>
  <c r="IJ23" i="1"/>
  <c r="IK23" i="1" s="1"/>
  <c r="IG23" i="1"/>
  <c r="ID23" i="1"/>
  <c r="IE23" i="1" s="1"/>
  <c r="IA23" i="1"/>
  <c r="HX23" i="1"/>
  <c r="HT23" i="1"/>
  <c r="HV23" i="1" s="1"/>
  <c r="HS23" i="1"/>
  <c r="HN23" i="1"/>
  <c r="HP23" i="1" s="1"/>
  <c r="HM23" i="1"/>
  <c r="HH23" i="1"/>
  <c r="HJ23" i="1" s="1"/>
  <c r="HG23" i="1"/>
  <c r="HB23" i="1"/>
  <c r="HD23" i="1" s="1"/>
  <c r="HA23" i="1"/>
  <c r="GV23" i="1"/>
  <c r="GX23" i="1" s="1"/>
  <c r="GU23" i="1"/>
  <c r="GQ23" i="1"/>
  <c r="GN23" i="1"/>
  <c r="GJ23" i="1"/>
  <c r="GL23" i="1" s="1"/>
  <c r="GI23" i="1"/>
  <c r="GB23" i="1"/>
  <c r="FX23" i="1"/>
  <c r="FZ23" i="1" s="1"/>
  <c r="FW23" i="1"/>
  <c r="FS23" i="1"/>
  <c r="FK23" i="1"/>
  <c r="FJ23" i="1"/>
  <c r="FL23" i="1" s="1"/>
  <c r="FI23" i="1"/>
  <c r="FH23" i="1"/>
  <c r="FG23" i="1"/>
  <c r="EY23" i="1"/>
  <c r="EX23" i="1"/>
  <c r="EQ23" i="1"/>
  <c r="EP23" i="1"/>
  <c r="EI23" i="1"/>
  <c r="EH23" i="1"/>
  <c r="DZ23" i="1"/>
  <c r="DV23" i="1"/>
  <c r="DX23" i="1" s="1"/>
  <c r="DU23" i="1"/>
  <c r="DO23" i="1"/>
  <c r="DK23" i="1"/>
  <c r="DJ23" i="1"/>
  <c r="DG23" i="1"/>
  <c r="DC23" i="1"/>
  <c r="DB23" i="1"/>
  <c r="CY23" i="1"/>
  <c r="CT23" i="1"/>
  <c r="CM23" i="1"/>
  <c r="CP23" i="1" s="1"/>
  <c r="CR23" i="1" s="1"/>
  <c r="CI23" i="1"/>
  <c r="CE23" i="1"/>
  <c r="CD23" i="1"/>
  <c r="CG23" i="1" s="1"/>
  <c r="CA23" i="1"/>
  <c r="BW23" i="1"/>
  <c r="BV23" i="1"/>
  <c r="BS23" i="1"/>
  <c r="BO23" i="1"/>
  <c r="BN23" i="1"/>
  <c r="BK23" i="1"/>
  <c r="BG23" i="1"/>
  <c r="BF23" i="1"/>
  <c r="BC23" i="1"/>
  <c r="AY23" i="1"/>
  <c r="AX23" i="1"/>
  <c r="AU23" i="1"/>
  <c r="AQ23" i="1"/>
  <c r="AP23" i="1"/>
  <c r="AM23" i="1"/>
  <c r="AI23" i="1"/>
  <c r="AH23" i="1"/>
  <c r="AE23" i="1"/>
  <c r="AA23" i="1"/>
  <c r="Z23" i="1"/>
  <c r="W23" i="1"/>
  <c r="S23" i="1"/>
  <c r="R23" i="1"/>
  <c r="O23" i="1"/>
  <c r="K23" i="1"/>
  <c r="J23" i="1"/>
  <c r="G23" i="1"/>
  <c r="F23" i="1"/>
  <c r="E23" i="1"/>
  <c r="D23" i="1"/>
  <c r="C23" i="1"/>
  <c r="FN23" i="1" s="1"/>
  <c r="A23" i="1"/>
  <c r="JV22" i="1"/>
  <c r="JX22" i="1" s="1"/>
  <c r="JU22" i="1"/>
  <c r="JR22" i="1"/>
  <c r="JO22" i="1"/>
  <c r="JK22" i="1"/>
  <c r="JH22" i="1"/>
  <c r="JE22" i="1"/>
  <c r="JB22" i="1"/>
  <c r="IY22" i="1"/>
  <c r="IX22" i="1"/>
  <c r="IZ22" i="1" s="1"/>
  <c r="IV22" i="1"/>
  <c r="IP22" i="1"/>
  <c r="IJ22" i="1"/>
  <c r="IL22" i="1" s="1"/>
  <c r="IN22" i="1" s="1"/>
  <c r="IG22" i="1"/>
  <c r="ID22" i="1"/>
  <c r="IE22" i="1" s="1"/>
  <c r="IA22" i="1"/>
  <c r="HX22" i="1"/>
  <c r="HT22" i="1"/>
  <c r="HV22" i="1" s="1"/>
  <c r="HS22" i="1"/>
  <c r="HN22" i="1"/>
  <c r="HP22" i="1" s="1"/>
  <c r="HM22" i="1"/>
  <c r="HH22" i="1"/>
  <c r="HJ22" i="1" s="1"/>
  <c r="HG22" i="1"/>
  <c r="HB22" i="1"/>
  <c r="HD22" i="1" s="1"/>
  <c r="HA22" i="1"/>
  <c r="GV22" i="1"/>
  <c r="GX22" i="1" s="1"/>
  <c r="GU22" i="1"/>
  <c r="GQ22" i="1"/>
  <c r="GN22" i="1"/>
  <c r="GJ22" i="1"/>
  <c r="GL22" i="1" s="1"/>
  <c r="GI22" i="1"/>
  <c r="GB22" i="1"/>
  <c r="GD22" i="1" s="1"/>
  <c r="GF22" i="1" s="1"/>
  <c r="FX22" i="1"/>
  <c r="FZ22" i="1" s="1"/>
  <c r="FW22" i="1"/>
  <c r="FS22" i="1"/>
  <c r="FK22" i="1"/>
  <c r="FH22" i="1"/>
  <c r="FG22" i="1"/>
  <c r="EY22" i="1"/>
  <c r="EX22" i="1"/>
  <c r="EQ22" i="1"/>
  <c r="EP22" i="1"/>
  <c r="EI22" i="1"/>
  <c r="EH22" i="1"/>
  <c r="DZ22" i="1"/>
  <c r="EC22" i="1" s="1"/>
  <c r="DX22" i="1"/>
  <c r="DV22" i="1"/>
  <c r="DU22" i="1"/>
  <c r="DO22" i="1"/>
  <c r="DK22" i="1"/>
  <c r="DJ22" i="1"/>
  <c r="DG22" i="1"/>
  <c r="DC22" i="1"/>
  <c r="DB22" i="1"/>
  <c r="CY22" i="1"/>
  <c r="CT22" i="1"/>
  <c r="CW22" i="1" s="1"/>
  <c r="CQ22" i="1"/>
  <c r="CM22" i="1"/>
  <c r="CI22" i="1"/>
  <c r="CH22" i="1"/>
  <c r="CJ22" i="1" s="1"/>
  <c r="CG22" i="1"/>
  <c r="CE22" i="1"/>
  <c r="CD22" i="1"/>
  <c r="CA22" i="1"/>
  <c r="BW22" i="1"/>
  <c r="BV22" i="1"/>
  <c r="BS22" i="1"/>
  <c r="BO22" i="1"/>
  <c r="BN22" i="1"/>
  <c r="BK22" i="1"/>
  <c r="BG22" i="1"/>
  <c r="BF22" i="1"/>
  <c r="BC22" i="1"/>
  <c r="AY22" i="1"/>
  <c r="AX22" i="1"/>
  <c r="AU22" i="1"/>
  <c r="AQ22" i="1"/>
  <c r="AP22" i="1"/>
  <c r="AM22" i="1"/>
  <c r="AI22" i="1"/>
  <c r="AH22" i="1"/>
  <c r="AK22" i="1" s="1"/>
  <c r="AE22" i="1"/>
  <c r="AA22" i="1"/>
  <c r="Z22" i="1"/>
  <c r="W22" i="1"/>
  <c r="S22" i="1"/>
  <c r="R22" i="1"/>
  <c r="O22" i="1"/>
  <c r="K22" i="1"/>
  <c r="J22" i="1"/>
  <c r="G22" i="1"/>
  <c r="F22" i="1"/>
  <c r="E22" i="1"/>
  <c r="D22" i="1"/>
  <c r="C22" i="1"/>
  <c r="A22" i="1"/>
  <c r="JV21" i="1"/>
  <c r="JX21" i="1" s="1"/>
  <c r="JU21" i="1"/>
  <c r="JR21" i="1"/>
  <c r="JO21" i="1"/>
  <c r="JK21" i="1"/>
  <c r="JH21" i="1"/>
  <c r="JE21" i="1"/>
  <c r="JB21" i="1"/>
  <c r="IY21" i="1"/>
  <c r="IV21" i="1"/>
  <c r="IW21" i="1" s="1"/>
  <c r="IP21" i="1"/>
  <c r="IJ21" i="1"/>
  <c r="IL21" i="1" s="1"/>
  <c r="IN21" i="1" s="1"/>
  <c r="IG21" i="1"/>
  <c r="ID21" i="1"/>
  <c r="IE21" i="1" s="1"/>
  <c r="IA21" i="1"/>
  <c r="HX21" i="1"/>
  <c r="HT21" i="1"/>
  <c r="HV21" i="1" s="1"/>
  <c r="HS21" i="1"/>
  <c r="HN21" i="1"/>
  <c r="HP21" i="1" s="1"/>
  <c r="HM21" i="1"/>
  <c r="HH21" i="1"/>
  <c r="HJ21" i="1" s="1"/>
  <c r="HG21" i="1"/>
  <c r="HB21" i="1"/>
  <c r="HD21" i="1" s="1"/>
  <c r="HA21" i="1"/>
  <c r="GX21" i="1"/>
  <c r="GV21" i="1"/>
  <c r="GU21" i="1"/>
  <c r="GQ21" i="1"/>
  <c r="GN21" i="1"/>
  <c r="GJ21" i="1"/>
  <c r="GL21" i="1" s="1"/>
  <c r="GI21" i="1"/>
  <c r="GB21" i="1"/>
  <c r="GD21" i="1" s="1"/>
  <c r="GF21" i="1" s="1"/>
  <c r="FX21" i="1"/>
  <c r="FZ21" i="1" s="1"/>
  <c r="FW21" i="1"/>
  <c r="FS21" i="1"/>
  <c r="FK21" i="1"/>
  <c r="FH21" i="1"/>
  <c r="FG21" i="1"/>
  <c r="EY21" i="1"/>
  <c r="EX21" i="1"/>
  <c r="EQ21" i="1"/>
  <c r="EP21" i="1"/>
  <c r="EI21" i="1"/>
  <c r="EH21" i="1"/>
  <c r="DZ21" i="1"/>
  <c r="DV21" i="1"/>
  <c r="DX21" i="1" s="1"/>
  <c r="DU21" i="1"/>
  <c r="DO21" i="1"/>
  <c r="DK21" i="1"/>
  <c r="DJ21" i="1"/>
  <c r="DG21" i="1"/>
  <c r="DC21" i="1"/>
  <c r="DB21" i="1"/>
  <c r="DE21" i="1" s="1"/>
  <c r="CY21" i="1"/>
  <c r="CT21" i="1"/>
  <c r="CM21" i="1"/>
  <c r="CI21" i="1"/>
  <c r="CE21" i="1"/>
  <c r="CD21" i="1"/>
  <c r="CA21" i="1"/>
  <c r="BW21" i="1"/>
  <c r="BV21" i="1"/>
  <c r="BZ21" i="1" s="1"/>
  <c r="CB21" i="1" s="1"/>
  <c r="BS21" i="1"/>
  <c r="BO21" i="1"/>
  <c r="BN21" i="1"/>
  <c r="BK21" i="1"/>
  <c r="BG21" i="1"/>
  <c r="BF21" i="1"/>
  <c r="BC21" i="1"/>
  <c r="AY21" i="1"/>
  <c r="AX21" i="1"/>
  <c r="AU21" i="1"/>
  <c r="AQ21" i="1"/>
  <c r="AP21" i="1"/>
  <c r="AM21" i="1"/>
  <c r="AI21" i="1"/>
  <c r="AH21" i="1"/>
  <c r="AE21" i="1"/>
  <c r="AA21" i="1"/>
  <c r="Z21" i="1"/>
  <c r="W21" i="1"/>
  <c r="S21" i="1"/>
  <c r="R21" i="1"/>
  <c r="O21" i="1"/>
  <c r="K21" i="1"/>
  <c r="J21" i="1"/>
  <c r="G21" i="1"/>
  <c r="F21" i="1"/>
  <c r="E21" i="1"/>
  <c r="D21" i="1"/>
  <c r="C21" i="1"/>
  <c r="A21" i="1"/>
  <c r="JV20" i="1"/>
  <c r="JX20" i="1" s="1"/>
  <c r="JU20" i="1"/>
  <c r="JR20" i="1"/>
  <c r="JO20" i="1"/>
  <c r="JK20" i="1"/>
  <c r="JH20" i="1"/>
  <c r="JB20" i="1"/>
  <c r="JD20" i="1" s="1"/>
  <c r="JF20" i="1" s="1"/>
  <c r="IY20" i="1"/>
  <c r="IV20" i="1"/>
  <c r="IP20" i="1"/>
  <c r="IJ20" i="1"/>
  <c r="IG20" i="1"/>
  <c r="ID20" i="1"/>
  <c r="IF20" i="1" s="1"/>
  <c r="IH20" i="1" s="1"/>
  <c r="IA20" i="1"/>
  <c r="HX20" i="1"/>
  <c r="HZ20" i="1" s="1"/>
  <c r="IB20" i="1" s="1"/>
  <c r="HT20" i="1"/>
  <c r="HV20" i="1" s="1"/>
  <c r="HS20" i="1"/>
  <c r="HN20" i="1"/>
  <c r="HP20" i="1" s="1"/>
  <c r="HM20" i="1"/>
  <c r="HH20" i="1"/>
  <c r="HJ20" i="1" s="1"/>
  <c r="HG20" i="1"/>
  <c r="HB20" i="1"/>
  <c r="HD20" i="1" s="1"/>
  <c r="HA20" i="1"/>
  <c r="GV20" i="1"/>
  <c r="GX20" i="1" s="1"/>
  <c r="GU20" i="1"/>
  <c r="GN20" i="1"/>
  <c r="GJ20" i="1"/>
  <c r="GL20" i="1" s="1"/>
  <c r="GI20" i="1"/>
  <c r="GB20" i="1"/>
  <c r="GD20" i="1" s="1"/>
  <c r="GF20" i="1" s="1"/>
  <c r="FX20" i="1"/>
  <c r="FZ20" i="1" s="1"/>
  <c r="FW20" i="1"/>
  <c r="FS20" i="1"/>
  <c r="FK20" i="1"/>
  <c r="FH20" i="1"/>
  <c r="FG20" i="1"/>
  <c r="EY20" i="1"/>
  <c r="EX20" i="1"/>
  <c r="EQ20" i="1"/>
  <c r="EP20" i="1"/>
  <c r="EI20" i="1"/>
  <c r="EH20" i="1"/>
  <c r="EK20" i="1" s="1"/>
  <c r="DZ20" i="1"/>
  <c r="EC20" i="1" s="1"/>
  <c r="DW20" i="1"/>
  <c r="DS20" i="1"/>
  <c r="DR20" i="1"/>
  <c r="DU20" i="1" s="1"/>
  <c r="DO20" i="1"/>
  <c r="DK20" i="1"/>
  <c r="DJ20" i="1"/>
  <c r="DG20" i="1"/>
  <c r="DF20" i="1"/>
  <c r="DC20" i="1"/>
  <c r="DB20" i="1"/>
  <c r="CY20" i="1"/>
  <c r="CX20" i="1"/>
  <c r="CT20" i="1"/>
  <c r="CW20" i="1" s="1"/>
  <c r="CQ20" i="1"/>
  <c r="CM20" i="1"/>
  <c r="CO20" i="1" s="1"/>
  <c r="CI20" i="1"/>
  <c r="CE20" i="1"/>
  <c r="CD20" i="1"/>
  <c r="CA20" i="1"/>
  <c r="BW20" i="1"/>
  <c r="BV20" i="1"/>
  <c r="BS20" i="1"/>
  <c r="BO20" i="1"/>
  <c r="BN20" i="1"/>
  <c r="BK20" i="1"/>
  <c r="BG20" i="1"/>
  <c r="BJ20" i="1" s="1"/>
  <c r="BL20" i="1" s="1"/>
  <c r="BF20" i="1"/>
  <c r="BC20" i="1"/>
  <c r="AY20" i="1"/>
  <c r="AX20" i="1"/>
  <c r="AU20" i="1"/>
  <c r="AQ20" i="1"/>
  <c r="AP20" i="1"/>
  <c r="AM20" i="1"/>
  <c r="AI20" i="1"/>
  <c r="AH20" i="1"/>
  <c r="AE20" i="1"/>
  <c r="AD20" i="1"/>
  <c r="AF20" i="1" s="1"/>
  <c r="AA20" i="1"/>
  <c r="Z20" i="1"/>
  <c r="AC20" i="1" s="1"/>
  <c r="W20" i="1"/>
  <c r="S20" i="1"/>
  <c r="R20" i="1"/>
  <c r="V20" i="1" s="1"/>
  <c r="X20" i="1" s="1"/>
  <c r="O20" i="1"/>
  <c r="K20" i="1"/>
  <c r="J20" i="1"/>
  <c r="G20" i="1"/>
  <c r="F20" i="1"/>
  <c r="E20" i="1"/>
  <c r="I20" i="1" s="1"/>
  <c r="D20" i="1"/>
  <c r="C20" i="1"/>
  <c r="A20" i="1"/>
  <c r="JX19" i="1"/>
  <c r="JV19" i="1"/>
  <c r="JU19" i="1"/>
  <c r="JR19" i="1"/>
  <c r="JO19" i="1"/>
  <c r="JK19" i="1"/>
  <c r="JH19" i="1"/>
  <c r="JE19" i="1"/>
  <c r="JB19" i="1"/>
  <c r="JC19" i="1" s="1"/>
  <c r="IY19" i="1"/>
  <c r="IV19" i="1"/>
  <c r="IX19" i="1" s="1"/>
  <c r="IZ19" i="1" s="1"/>
  <c r="IP19" i="1"/>
  <c r="IJ19" i="1"/>
  <c r="IG19" i="1"/>
  <c r="IF19" i="1"/>
  <c r="IH19" i="1" s="1"/>
  <c r="ID19" i="1"/>
  <c r="IE19" i="1" s="1"/>
  <c r="IA19" i="1"/>
  <c r="HX19" i="1"/>
  <c r="HT19" i="1"/>
  <c r="HV19" i="1" s="1"/>
  <c r="HS19" i="1"/>
  <c r="HN19" i="1"/>
  <c r="HP19" i="1" s="1"/>
  <c r="HM19" i="1"/>
  <c r="HH19" i="1"/>
  <c r="HJ19" i="1" s="1"/>
  <c r="HG19" i="1"/>
  <c r="HB19" i="1"/>
  <c r="HD19" i="1" s="1"/>
  <c r="HA19" i="1"/>
  <c r="GV19" i="1"/>
  <c r="GX19" i="1" s="1"/>
  <c r="GU19" i="1"/>
  <c r="GN19" i="1"/>
  <c r="GJ19" i="1"/>
  <c r="GL19" i="1" s="1"/>
  <c r="GI19" i="1"/>
  <c r="GB19" i="1"/>
  <c r="FX19" i="1"/>
  <c r="FZ19" i="1" s="1"/>
  <c r="FW19" i="1"/>
  <c r="FS19" i="1"/>
  <c r="FK19" i="1"/>
  <c r="FH19" i="1"/>
  <c r="FG19" i="1"/>
  <c r="EY19" i="1"/>
  <c r="EX19" i="1"/>
  <c r="EQ19" i="1"/>
  <c r="EP19" i="1"/>
  <c r="EL19" i="1"/>
  <c r="EN19" i="1" s="1"/>
  <c r="EK19" i="1"/>
  <c r="EI19" i="1"/>
  <c r="EH19" i="1"/>
  <c r="DZ19" i="1"/>
  <c r="DV19" i="1"/>
  <c r="DX19" i="1" s="1"/>
  <c r="DU19" i="1"/>
  <c r="DO19" i="1"/>
  <c r="DK19" i="1"/>
  <c r="DJ19" i="1"/>
  <c r="DG19" i="1"/>
  <c r="DC19" i="1"/>
  <c r="DB19" i="1"/>
  <c r="DE19" i="1" s="1"/>
  <c r="CY19" i="1"/>
  <c r="CT19" i="1"/>
  <c r="CQ19" i="1"/>
  <c r="CM19" i="1"/>
  <c r="CO19" i="1" s="1"/>
  <c r="CI19" i="1"/>
  <c r="CE19" i="1"/>
  <c r="CD19" i="1"/>
  <c r="CH19" i="1" s="1"/>
  <c r="CJ19" i="1" s="1"/>
  <c r="CA19" i="1"/>
  <c r="BW19" i="1"/>
  <c r="BV19" i="1"/>
  <c r="BS19" i="1"/>
  <c r="BO19" i="1"/>
  <c r="BN19" i="1"/>
  <c r="BK19" i="1"/>
  <c r="BG19" i="1"/>
  <c r="BF19" i="1"/>
  <c r="BC19" i="1"/>
  <c r="AY19" i="1"/>
  <c r="AX19" i="1"/>
  <c r="AU19" i="1"/>
  <c r="AQ19" i="1"/>
  <c r="AP19" i="1"/>
  <c r="AM19" i="1"/>
  <c r="AI19" i="1"/>
  <c r="AH19" i="1"/>
  <c r="AL19" i="1" s="1"/>
  <c r="AN19" i="1" s="1"/>
  <c r="AE19" i="1"/>
  <c r="AA19" i="1"/>
  <c r="Z19" i="1"/>
  <c r="W19" i="1"/>
  <c r="S19" i="1"/>
  <c r="R19" i="1"/>
  <c r="P19" i="1"/>
  <c r="O19" i="1"/>
  <c r="K19" i="1"/>
  <c r="J19" i="1"/>
  <c r="N19" i="1" s="1"/>
  <c r="G19" i="1"/>
  <c r="F19" i="1"/>
  <c r="E19" i="1"/>
  <c r="D19" i="1"/>
  <c r="C19" i="1"/>
  <c r="FP19" i="1" s="1"/>
  <c r="A19" i="1"/>
  <c r="JV18" i="1"/>
  <c r="JX18" i="1" s="1"/>
  <c r="JU18" i="1"/>
  <c r="JR18" i="1"/>
  <c r="JO18" i="1"/>
  <c r="JK18" i="1"/>
  <c r="JH18" i="1"/>
  <c r="JI18" i="1" s="1"/>
  <c r="JE18" i="1"/>
  <c r="JB18" i="1"/>
  <c r="JD18" i="1" s="1"/>
  <c r="JF18" i="1" s="1"/>
  <c r="IY18" i="1"/>
  <c r="IV18" i="1"/>
  <c r="IX18" i="1" s="1"/>
  <c r="IZ18" i="1" s="1"/>
  <c r="IP18" i="1"/>
  <c r="IJ18" i="1"/>
  <c r="IL18" i="1" s="1"/>
  <c r="IN18" i="1" s="1"/>
  <c r="IG18" i="1"/>
  <c r="ID18" i="1"/>
  <c r="IF18" i="1" s="1"/>
  <c r="IA18" i="1"/>
  <c r="HX18" i="1"/>
  <c r="HY18" i="1" s="1"/>
  <c r="HT18" i="1"/>
  <c r="HV18" i="1" s="1"/>
  <c r="HS18" i="1"/>
  <c r="HN18" i="1"/>
  <c r="HP18" i="1" s="1"/>
  <c r="HM18" i="1"/>
  <c r="HH18" i="1"/>
  <c r="HJ18" i="1" s="1"/>
  <c r="HG18" i="1"/>
  <c r="HB18" i="1"/>
  <c r="HD18" i="1" s="1"/>
  <c r="HA18" i="1"/>
  <c r="GW18" i="1"/>
  <c r="GT18" i="1"/>
  <c r="GU18" i="1" s="1"/>
  <c r="GQ18" i="1"/>
  <c r="GN18" i="1"/>
  <c r="GJ18" i="1"/>
  <c r="GL18" i="1" s="1"/>
  <c r="GI18" i="1"/>
  <c r="GC18" i="1"/>
  <c r="GB18" i="1"/>
  <c r="FX18" i="1"/>
  <c r="FZ18" i="1" s="1"/>
  <c r="FW18" i="1"/>
  <c r="FS18" i="1"/>
  <c r="FH18" i="1"/>
  <c r="FG18" i="1"/>
  <c r="EZ18" i="1"/>
  <c r="EZ83" i="1" s="1"/>
  <c r="EX18" i="1"/>
  <c r="ER18" i="1"/>
  <c r="ER83" i="1" s="1"/>
  <c r="EP18" i="1"/>
  <c r="ES18" i="1" s="1"/>
  <c r="EJ18" i="1"/>
  <c r="EJ83" i="1" s="1"/>
  <c r="EH18" i="1"/>
  <c r="DZ18" i="1"/>
  <c r="ED18" i="1" s="1"/>
  <c r="EF18" i="1" s="1"/>
  <c r="DV18" i="1"/>
  <c r="DX18" i="1" s="1"/>
  <c r="DU18" i="1"/>
  <c r="DO18" i="1"/>
  <c r="DK18" i="1"/>
  <c r="DJ18" i="1"/>
  <c r="DM18" i="1" s="1"/>
  <c r="DG18" i="1"/>
  <c r="DC18" i="1"/>
  <c r="DB18" i="1"/>
  <c r="CY18" i="1"/>
  <c r="CZ18" i="1" s="1"/>
  <c r="CT18" i="1"/>
  <c r="CX18" i="1" s="1"/>
  <c r="CM18" i="1"/>
  <c r="CI18" i="1"/>
  <c r="CF18" i="1"/>
  <c r="CD18" i="1"/>
  <c r="CA18" i="1"/>
  <c r="BX18" i="1"/>
  <c r="BV18" i="1"/>
  <c r="BS18" i="1"/>
  <c r="BP18" i="1"/>
  <c r="BN18" i="1"/>
  <c r="BK18" i="1"/>
  <c r="BH18" i="1"/>
  <c r="BF18" i="1"/>
  <c r="BC18" i="1"/>
  <c r="AZ18" i="1"/>
  <c r="AX18" i="1"/>
  <c r="AU18" i="1"/>
  <c r="AT18" i="1"/>
  <c r="AV18" i="1" s="1"/>
  <c r="AR18" i="1"/>
  <c r="AP18" i="1"/>
  <c r="AM18" i="1"/>
  <c r="AJ18" i="1"/>
  <c r="AH18" i="1"/>
  <c r="AE18" i="1"/>
  <c r="AB18" i="1"/>
  <c r="Z18" i="1"/>
  <c r="W18" i="1"/>
  <c r="S18" i="1"/>
  <c r="R18" i="1"/>
  <c r="O18" i="1"/>
  <c r="L18" i="1"/>
  <c r="J18" i="1"/>
  <c r="G18" i="1"/>
  <c r="F18" i="1"/>
  <c r="E18" i="1"/>
  <c r="D18" i="1"/>
  <c r="C18" i="1"/>
  <c r="FN18" i="1" s="1"/>
  <c r="A18" i="1"/>
  <c r="JV17" i="1"/>
  <c r="JX17" i="1" s="1"/>
  <c r="JU17" i="1"/>
  <c r="JR17" i="1"/>
  <c r="JO17" i="1"/>
  <c r="JK17" i="1"/>
  <c r="JH17" i="1"/>
  <c r="JJ17" i="1" s="1"/>
  <c r="JE17" i="1"/>
  <c r="JB17" i="1"/>
  <c r="JC17" i="1" s="1"/>
  <c r="IY17" i="1"/>
  <c r="IV17" i="1"/>
  <c r="IP17" i="1"/>
  <c r="IJ17" i="1"/>
  <c r="IK17" i="1" s="1"/>
  <c r="IG17" i="1"/>
  <c r="ID17" i="1"/>
  <c r="IF17" i="1" s="1"/>
  <c r="IH17" i="1" s="1"/>
  <c r="IA17" i="1"/>
  <c r="HX17" i="1"/>
  <c r="HT17" i="1"/>
  <c r="HV17" i="1" s="1"/>
  <c r="HS17" i="1"/>
  <c r="HN17" i="1"/>
  <c r="HP17" i="1" s="1"/>
  <c r="HM17" i="1"/>
  <c r="HH17" i="1"/>
  <c r="HJ17" i="1" s="1"/>
  <c r="HG17" i="1"/>
  <c r="HB17" i="1"/>
  <c r="HD17" i="1" s="1"/>
  <c r="HA17" i="1"/>
  <c r="GV17" i="1"/>
  <c r="GX17" i="1" s="1"/>
  <c r="GU17" i="1"/>
  <c r="GQ17" i="1"/>
  <c r="GN17" i="1"/>
  <c r="GL17" i="1"/>
  <c r="GJ17" i="1"/>
  <c r="GI17" i="1"/>
  <c r="GD17" i="1"/>
  <c r="GF17" i="1" s="1"/>
  <c r="GC17" i="1"/>
  <c r="GB17" i="1"/>
  <c r="FX17" i="1"/>
  <c r="FZ17" i="1" s="1"/>
  <c r="FW17" i="1"/>
  <c r="FS17" i="1"/>
  <c r="FK17" i="1"/>
  <c r="FH17" i="1"/>
  <c r="FG17" i="1"/>
  <c r="FJ17" i="1" s="1"/>
  <c r="FL17" i="1" s="1"/>
  <c r="EY17" i="1"/>
  <c r="EX17" i="1"/>
  <c r="FB17" i="1" s="1"/>
  <c r="FD17" i="1" s="1"/>
  <c r="EQ17" i="1"/>
  <c r="EP17" i="1"/>
  <c r="EI17" i="1"/>
  <c r="EH17" i="1"/>
  <c r="DZ17" i="1"/>
  <c r="EE17" i="1" s="1"/>
  <c r="DV17" i="1"/>
  <c r="DX17" i="1" s="1"/>
  <c r="DU17" i="1"/>
  <c r="DO17" i="1"/>
  <c r="DK17" i="1"/>
  <c r="DJ17" i="1"/>
  <c r="DG17" i="1"/>
  <c r="DC17" i="1"/>
  <c r="DB17" i="1"/>
  <c r="CY17" i="1"/>
  <c r="CT17" i="1"/>
  <c r="CX17" i="1" s="1"/>
  <c r="CQ17" i="1"/>
  <c r="CM17" i="1"/>
  <c r="CO17" i="1" s="1"/>
  <c r="CI17" i="1"/>
  <c r="CE17" i="1"/>
  <c r="CD17" i="1"/>
  <c r="CH17" i="1" s="1"/>
  <c r="CJ17" i="1" s="1"/>
  <c r="CA17" i="1"/>
  <c r="BW17" i="1"/>
  <c r="BV17" i="1"/>
  <c r="BS17" i="1"/>
  <c r="BO17" i="1"/>
  <c r="BN17" i="1"/>
  <c r="BK17" i="1"/>
  <c r="BG17" i="1"/>
  <c r="BF17" i="1"/>
  <c r="BC17" i="1"/>
  <c r="AY17" i="1"/>
  <c r="AX17" i="1"/>
  <c r="AU17" i="1"/>
  <c r="AQ17" i="1"/>
  <c r="AP17" i="1"/>
  <c r="AM17" i="1"/>
  <c r="AI17" i="1"/>
  <c r="AH17" i="1"/>
  <c r="AL17" i="1" s="1"/>
  <c r="AN17" i="1" s="1"/>
  <c r="AE17" i="1"/>
  <c r="AA17" i="1"/>
  <c r="Z17" i="1"/>
  <c r="W17" i="1"/>
  <c r="T17" i="1"/>
  <c r="R17" i="1"/>
  <c r="O17" i="1"/>
  <c r="N17" i="1"/>
  <c r="P17" i="1" s="1"/>
  <c r="K17" i="1"/>
  <c r="J17" i="1"/>
  <c r="M17" i="1" s="1"/>
  <c r="G17" i="1"/>
  <c r="F17" i="1"/>
  <c r="E17" i="1"/>
  <c r="D17" i="1"/>
  <c r="C17" i="1"/>
  <c r="FN17" i="1" s="1"/>
  <c r="A17" i="1"/>
  <c r="JV16" i="1"/>
  <c r="JX16" i="1" s="1"/>
  <c r="JU16" i="1"/>
  <c r="JR16" i="1"/>
  <c r="JO16" i="1"/>
  <c r="JK16" i="1"/>
  <c r="JH16" i="1"/>
  <c r="JE16" i="1"/>
  <c r="JB16" i="1"/>
  <c r="IY16" i="1"/>
  <c r="IV16" i="1"/>
  <c r="IW16" i="1" s="1"/>
  <c r="IP16" i="1"/>
  <c r="IJ16" i="1"/>
  <c r="IG16" i="1"/>
  <c r="IF16" i="1"/>
  <c r="ID16" i="1"/>
  <c r="IE16" i="1" s="1"/>
  <c r="IA16" i="1"/>
  <c r="HX16" i="1"/>
  <c r="HT16" i="1"/>
  <c r="HV16" i="1" s="1"/>
  <c r="HS16" i="1"/>
  <c r="HN16" i="1"/>
  <c r="HP16" i="1" s="1"/>
  <c r="HM16" i="1"/>
  <c r="HH16" i="1"/>
  <c r="HJ16" i="1" s="1"/>
  <c r="HG16" i="1"/>
  <c r="HB16" i="1"/>
  <c r="HD16" i="1" s="1"/>
  <c r="HA16" i="1"/>
  <c r="GW16" i="1"/>
  <c r="GT16" i="1"/>
  <c r="GN16" i="1"/>
  <c r="GO16" i="1" s="1"/>
  <c r="GJ16" i="1"/>
  <c r="GL16" i="1" s="1"/>
  <c r="GI16" i="1"/>
  <c r="GD16" i="1"/>
  <c r="GF16" i="1" s="1"/>
  <c r="GC16" i="1"/>
  <c r="GB16" i="1"/>
  <c r="FX16" i="1"/>
  <c r="FZ16" i="1" s="1"/>
  <c r="FW16" i="1"/>
  <c r="FS16" i="1"/>
  <c r="FK16" i="1"/>
  <c r="FH16" i="1"/>
  <c r="FG16" i="1"/>
  <c r="EY16" i="1"/>
  <c r="EX16" i="1"/>
  <c r="ET16" i="1"/>
  <c r="EV16" i="1" s="1"/>
  <c r="EQ16" i="1"/>
  <c r="EP16" i="1"/>
  <c r="ES16" i="1" s="1"/>
  <c r="EI16" i="1"/>
  <c r="EH16" i="1"/>
  <c r="EK16" i="1" s="1"/>
  <c r="DZ16" i="1"/>
  <c r="DV16" i="1"/>
  <c r="DX16" i="1" s="1"/>
  <c r="DU16" i="1"/>
  <c r="DO16" i="1"/>
  <c r="DK16" i="1"/>
  <c r="DJ16" i="1"/>
  <c r="DG16" i="1"/>
  <c r="DC16" i="1"/>
  <c r="DF16" i="1" s="1"/>
  <c r="DH16" i="1" s="1"/>
  <c r="DB16" i="1"/>
  <c r="CY16" i="1"/>
  <c r="CT16" i="1"/>
  <c r="CW16" i="1" s="1"/>
  <c r="CP16" i="1"/>
  <c r="CR16" i="1" s="1"/>
  <c r="CM16" i="1"/>
  <c r="CO16" i="1" s="1"/>
  <c r="CI16" i="1"/>
  <c r="CD16" i="1"/>
  <c r="CA16" i="1"/>
  <c r="BV16" i="1"/>
  <c r="BS16" i="1"/>
  <c r="BN16" i="1"/>
  <c r="BK16" i="1"/>
  <c r="BF16" i="1"/>
  <c r="BC16" i="1"/>
  <c r="AX16" i="1"/>
  <c r="AU16" i="1"/>
  <c r="AP16" i="1"/>
  <c r="AM16" i="1"/>
  <c r="AH16" i="1"/>
  <c r="AE16" i="1"/>
  <c r="Z16" i="1"/>
  <c r="W16" i="1"/>
  <c r="R16" i="1"/>
  <c r="O16" i="1"/>
  <c r="J16" i="1"/>
  <c r="G16" i="1"/>
  <c r="F16" i="1"/>
  <c r="E16" i="1"/>
  <c r="D16" i="1"/>
  <c r="C16" i="1"/>
  <c r="FP16" i="1" s="1"/>
  <c r="A16" i="1"/>
  <c r="JV15" i="1"/>
  <c r="JX15" i="1" s="1"/>
  <c r="JU15" i="1"/>
  <c r="JR15" i="1"/>
  <c r="JO15" i="1"/>
  <c r="JK15" i="1"/>
  <c r="JH15" i="1"/>
  <c r="JJ15" i="1" s="1"/>
  <c r="JE15" i="1"/>
  <c r="JB15" i="1"/>
  <c r="IY15" i="1"/>
  <c r="IV15" i="1"/>
  <c r="IX15" i="1" s="1"/>
  <c r="IZ15" i="1" s="1"/>
  <c r="IP15" i="1"/>
  <c r="IK15" i="1"/>
  <c r="IJ15" i="1"/>
  <c r="IG15" i="1"/>
  <c r="ID15" i="1"/>
  <c r="IF15" i="1" s="1"/>
  <c r="IH15" i="1" s="1"/>
  <c r="IA15" i="1"/>
  <c r="HX15" i="1"/>
  <c r="HT15" i="1"/>
  <c r="HV15" i="1" s="1"/>
  <c r="HS15" i="1"/>
  <c r="HN15" i="1"/>
  <c r="HP15" i="1" s="1"/>
  <c r="HM15" i="1"/>
  <c r="HH15" i="1"/>
  <c r="HJ15" i="1" s="1"/>
  <c r="HG15" i="1"/>
  <c r="HD15" i="1"/>
  <c r="HB15" i="1"/>
  <c r="HA15" i="1"/>
  <c r="GV15" i="1"/>
  <c r="GX15" i="1" s="1"/>
  <c r="GU15" i="1"/>
  <c r="GN15" i="1"/>
  <c r="GP15" i="1" s="1"/>
  <c r="GR15" i="1" s="1"/>
  <c r="GJ15" i="1"/>
  <c r="GL15" i="1" s="1"/>
  <c r="GI15" i="1"/>
  <c r="GB15" i="1"/>
  <c r="GD15" i="1" s="1"/>
  <c r="GF15" i="1" s="1"/>
  <c r="FX15" i="1"/>
  <c r="FZ15" i="1" s="1"/>
  <c r="FW15" i="1"/>
  <c r="FS15" i="1"/>
  <c r="FK15" i="1"/>
  <c r="FH15" i="1"/>
  <c r="FG15" i="1"/>
  <c r="EY15" i="1"/>
  <c r="EX15" i="1"/>
  <c r="ET15" i="1"/>
  <c r="EV15" i="1" s="1"/>
  <c r="EQ15" i="1"/>
  <c r="EP15" i="1"/>
  <c r="EI15" i="1"/>
  <c r="EH15" i="1"/>
  <c r="DZ15" i="1"/>
  <c r="EC15" i="1" s="1"/>
  <c r="DV15" i="1"/>
  <c r="DX15" i="1" s="1"/>
  <c r="DU15" i="1"/>
  <c r="DO15" i="1"/>
  <c r="DK15" i="1"/>
  <c r="DJ15" i="1"/>
  <c r="DN15" i="1" s="1"/>
  <c r="DG15" i="1"/>
  <c r="DC15" i="1"/>
  <c r="DB15" i="1"/>
  <c r="CY15" i="1"/>
  <c r="CT15" i="1"/>
  <c r="CW15" i="1" s="1"/>
  <c r="CQ15" i="1"/>
  <c r="CM15" i="1"/>
  <c r="CI15" i="1"/>
  <c r="CE15" i="1"/>
  <c r="CD15" i="1"/>
  <c r="CA15" i="1"/>
  <c r="BW15" i="1"/>
  <c r="BV15" i="1"/>
  <c r="BS15" i="1"/>
  <c r="BO15" i="1"/>
  <c r="BN15" i="1"/>
  <c r="BK15" i="1"/>
  <c r="BG15" i="1"/>
  <c r="BF15" i="1"/>
  <c r="BC15" i="1"/>
  <c r="AY15" i="1"/>
  <c r="AX15" i="1"/>
  <c r="AU15" i="1"/>
  <c r="AQ15" i="1"/>
  <c r="AS15" i="1" s="1"/>
  <c r="AP15" i="1"/>
  <c r="AM15" i="1"/>
  <c r="AI15" i="1"/>
  <c r="AH15" i="1"/>
  <c r="AE15" i="1"/>
  <c r="AA15" i="1"/>
  <c r="Z15" i="1"/>
  <c r="X15" i="1"/>
  <c r="W15" i="1"/>
  <c r="S15" i="1"/>
  <c r="R15" i="1"/>
  <c r="V15" i="1" s="1"/>
  <c r="O15" i="1"/>
  <c r="K15" i="1"/>
  <c r="J15" i="1"/>
  <c r="N15" i="1" s="1"/>
  <c r="P15" i="1" s="1"/>
  <c r="G15" i="1"/>
  <c r="F15" i="1"/>
  <c r="E15" i="1"/>
  <c r="D15" i="1"/>
  <c r="C15" i="1"/>
  <c r="A15" i="1"/>
  <c r="JV14" i="1"/>
  <c r="JX14" i="1" s="1"/>
  <c r="JU14" i="1"/>
  <c r="JR14" i="1"/>
  <c r="JO14" i="1"/>
  <c r="JK14" i="1"/>
  <c r="JJ14" i="1"/>
  <c r="JL14" i="1" s="1"/>
  <c r="JH14" i="1"/>
  <c r="JI14" i="1" s="1"/>
  <c r="JE14" i="1"/>
  <c r="JB14" i="1"/>
  <c r="JC14" i="1" s="1"/>
  <c r="IY14" i="1"/>
  <c r="IV14" i="1"/>
  <c r="IR14" i="1"/>
  <c r="IT14" i="1" s="1"/>
  <c r="IQ14" i="1"/>
  <c r="IP14" i="1"/>
  <c r="IJ14" i="1"/>
  <c r="IG14" i="1"/>
  <c r="ID14" i="1"/>
  <c r="IF14" i="1" s="1"/>
  <c r="IH14" i="1" s="1"/>
  <c r="IA14" i="1"/>
  <c r="HX14" i="1"/>
  <c r="HY14" i="1" s="1"/>
  <c r="HT14" i="1"/>
  <c r="HV14" i="1" s="1"/>
  <c r="HS14" i="1"/>
  <c r="HN14" i="1"/>
  <c r="HP14" i="1" s="1"/>
  <c r="HM14" i="1"/>
  <c r="HH14" i="1"/>
  <c r="HJ14" i="1" s="1"/>
  <c r="HG14" i="1"/>
  <c r="HB14" i="1"/>
  <c r="HD14" i="1" s="1"/>
  <c r="HA14" i="1"/>
  <c r="GV14" i="1"/>
  <c r="GX14" i="1" s="1"/>
  <c r="GU14" i="1"/>
  <c r="GQ14" i="1"/>
  <c r="GN14" i="1"/>
  <c r="GP14" i="1" s="1"/>
  <c r="GR14" i="1" s="1"/>
  <c r="GJ14" i="1"/>
  <c r="GL14" i="1" s="1"/>
  <c r="GI14" i="1"/>
  <c r="GB14" i="1"/>
  <c r="FZ14" i="1"/>
  <c r="FX14" i="1"/>
  <c r="FW14" i="1"/>
  <c r="FS14" i="1"/>
  <c r="FK14" i="1"/>
  <c r="FH14" i="1"/>
  <c r="FG14" i="1"/>
  <c r="EY14" i="1"/>
  <c r="EX14" i="1"/>
  <c r="EQ14" i="1"/>
  <c r="EP14" i="1"/>
  <c r="EI14" i="1"/>
  <c r="EH14" i="1"/>
  <c r="EK14" i="1" s="1"/>
  <c r="ED14" i="1"/>
  <c r="EF14" i="1" s="1"/>
  <c r="DZ14" i="1"/>
  <c r="DV14" i="1"/>
  <c r="DX14" i="1" s="1"/>
  <c r="DU14" i="1"/>
  <c r="DO14" i="1"/>
  <c r="DK14" i="1"/>
  <c r="DJ14" i="1"/>
  <c r="DG14" i="1"/>
  <c r="DC14" i="1"/>
  <c r="DF14" i="1" s="1"/>
  <c r="DH14" i="1" s="1"/>
  <c r="DB14" i="1"/>
  <c r="CY14" i="1"/>
  <c r="CT14" i="1"/>
  <c r="CW14" i="1" s="1"/>
  <c r="CM14" i="1"/>
  <c r="CI14" i="1"/>
  <c r="CE14" i="1"/>
  <c r="CD14" i="1"/>
  <c r="CH14" i="1" s="1"/>
  <c r="CJ14" i="1" s="1"/>
  <c r="CA14" i="1"/>
  <c r="BW14" i="1"/>
  <c r="BV14" i="1"/>
  <c r="BS14" i="1"/>
  <c r="BO14" i="1"/>
  <c r="BQ14" i="1" s="1"/>
  <c r="BN14" i="1"/>
  <c r="BK14" i="1"/>
  <c r="BG14" i="1"/>
  <c r="BF14" i="1"/>
  <c r="BC14" i="1"/>
  <c r="AY14" i="1"/>
  <c r="AX14" i="1"/>
  <c r="AU14" i="1"/>
  <c r="AQ14" i="1"/>
  <c r="AP14" i="1"/>
  <c r="AM14" i="1"/>
  <c r="AI14" i="1"/>
  <c r="AH14" i="1"/>
  <c r="AE14" i="1"/>
  <c r="AA14" i="1"/>
  <c r="Z14" i="1"/>
  <c r="W14" i="1"/>
  <c r="S14" i="1"/>
  <c r="R14" i="1"/>
  <c r="V14" i="1" s="1"/>
  <c r="X14" i="1" s="1"/>
  <c r="O14" i="1"/>
  <c r="K14" i="1"/>
  <c r="J14" i="1"/>
  <c r="Q14" i="1" s="1"/>
  <c r="G14" i="1"/>
  <c r="F14" i="1"/>
  <c r="E14" i="1"/>
  <c r="D14" i="1"/>
  <c r="C14" i="1"/>
  <c r="FP14" i="1" s="1"/>
  <c r="A14" i="1"/>
  <c r="JV13" i="1"/>
  <c r="JX13" i="1" s="1"/>
  <c r="JU13" i="1"/>
  <c r="JR13" i="1"/>
  <c r="JO13" i="1"/>
  <c r="JK13" i="1"/>
  <c r="JJ13" i="1"/>
  <c r="JL13" i="1" s="1"/>
  <c r="JH13" i="1"/>
  <c r="JE13" i="1"/>
  <c r="JB13" i="1"/>
  <c r="JC13" i="1" s="1"/>
  <c r="IY13" i="1"/>
  <c r="IV13" i="1"/>
  <c r="IP13" i="1"/>
  <c r="IJ13" i="1"/>
  <c r="IG13" i="1"/>
  <c r="ID13" i="1"/>
  <c r="IF13" i="1" s="1"/>
  <c r="IA13" i="1"/>
  <c r="HX13" i="1"/>
  <c r="HY13" i="1" s="1"/>
  <c r="HT13" i="1"/>
  <c r="HV13" i="1" s="1"/>
  <c r="HS13" i="1"/>
  <c r="HN13" i="1"/>
  <c r="HP13" i="1" s="1"/>
  <c r="HM13" i="1"/>
  <c r="HH13" i="1"/>
  <c r="HJ13" i="1" s="1"/>
  <c r="HG13" i="1"/>
  <c r="HB13" i="1"/>
  <c r="HD13" i="1" s="1"/>
  <c r="HA13" i="1"/>
  <c r="GV13" i="1"/>
  <c r="GX13" i="1" s="1"/>
  <c r="GU13" i="1"/>
  <c r="GQ13" i="1"/>
  <c r="GN13" i="1"/>
  <c r="GP13" i="1" s="1"/>
  <c r="GR13" i="1" s="1"/>
  <c r="GJ13" i="1"/>
  <c r="GL13" i="1" s="1"/>
  <c r="GI13" i="1"/>
  <c r="GB13" i="1"/>
  <c r="FX13" i="1"/>
  <c r="FZ13" i="1" s="1"/>
  <c r="FW13" i="1"/>
  <c r="FS13" i="1"/>
  <c r="FK13" i="1"/>
  <c r="FH13" i="1"/>
  <c r="FG13" i="1"/>
  <c r="EY13" i="1"/>
  <c r="EX13" i="1"/>
  <c r="EQ13" i="1"/>
  <c r="EP13" i="1"/>
  <c r="EI13" i="1"/>
  <c r="EH13" i="1"/>
  <c r="DZ13" i="1"/>
  <c r="DS13" i="1"/>
  <c r="DR13" i="1"/>
  <c r="DO13" i="1"/>
  <c r="DK13" i="1"/>
  <c r="DJ13" i="1"/>
  <c r="DG13" i="1"/>
  <c r="DC13" i="1"/>
  <c r="DB13" i="1"/>
  <c r="DF13" i="1" s="1"/>
  <c r="DH13" i="1" s="1"/>
  <c r="CY13" i="1"/>
  <c r="CT13" i="1"/>
  <c r="CW13" i="1" s="1"/>
  <c r="CQ13" i="1"/>
  <c r="CM13" i="1"/>
  <c r="CP13" i="1" s="1"/>
  <c r="CI13" i="1"/>
  <c r="CE13" i="1"/>
  <c r="CD13" i="1"/>
  <c r="CG13" i="1" s="1"/>
  <c r="CA13" i="1"/>
  <c r="BW13" i="1"/>
  <c r="BV13" i="1"/>
  <c r="BS13" i="1"/>
  <c r="BO13" i="1"/>
  <c r="BN13" i="1"/>
  <c r="BK13" i="1"/>
  <c r="BG13" i="1"/>
  <c r="BF13" i="1"/>
  <c r="BC13" i="1"/>
  <c r="AY13" i="1"/>
  <c r="AX13" i="1"/>
  <c r="BB13" i="1" s="1"/>
  <c r="AU13" i="1"/>
  <c r="AQ13" i="1"/>
  <c r="AP13" i="1"/>
  <c r="AS13" i="1" s="1"/>
  <c r="AM13" i="1"/>
  <c r="AI13" i="1"/>
  <c r="AH13" i="1"/>
  <c r="AE13" i="1"/>
  <c r="AA13" i="1"/>
  <c r="Z13" i="1"/>
  <c r="W13" i="1"/>
  <c r="S13" i="1"/>
  <c r="R13" i="1"/>
  <c r="U13" i="1" s="1"/>
  <c r="O13" i="1"/>
  <c r="K13" i="1"/>
  <c r="J13" i="1"/>
  <c r="G13" i="1"/>
  <c r="I13" i="1" s="1"/>
  <c r="F13" i="1"/>
  <c r="E13" i="1"/>
  <c r="D13" i="1"/>
  <c r="C13" i="1"/>
  <c r="A13" i="1"/>
  <c r="JV12" i="1"/>
  <c r="JX12" i="1" s="1"/>
  <c r="JU12" i="1"/>
  <c r="JR12" i="1"/>
  <c r="JO12" i="1"/>
  <c r="JK12" i="1"/>
  <c r="JJ12" i="1"/>
  <c r="JH12" i="1"/>
  <c r="JI12" i="1" s="1"/>
  <c r="JE12" i="1"/>
  <c r="JB12" i="1"/>
  <c r="JD12" i="1" s="1"/>
  <c r="JF12" i="1" s="1"/>
  <c r="IY12" i="1"/>
  <c r="IV12" i="1"/>
  <c r="IP12" i="1"/>
  <c r="IR12" i="1" s="1"/>
  <c r="IT12" i="1" s="1"/>
  <c r="IJ12" i="1"/>
  <c r="IG12" i="1"/>
  <c r="ID12" i="1"/>
  <c r="IA12" i="1"/>
  <c r="HX12" i="1"/>
  <c r="HT12" i="1"/>
  <c r="HV12" i="1" s="1"/>
  <c r="HS12" i="1"/>
  <c r="HN12" i="1"/>
  <c r="HP12" i="1" s="1"/>
  <c r="HM12" i="1"/>
  <c r="HH12" i="1"/>
  <c r="HJ12" i="1" s="1"/>
  <c r="HG12" i="1"/>
  <c r="HB12" i="1"/>
  <c r="HD12" i="1" s="1"/>
  <c r="HA12" i="1"/>
  <c r="GV12" i="1"/>
  <c r="GX12" i="1" s="1"/>
  <c r="GU12" i="1"/>
  <c r="GQ12" i="1"/>
  <c r="GN12" i="1"/>
  <c r="GJ12" i="1"/>
  <c r="GL12" i="1" s="1"/>
  <c r="GI12" i="1"/>
  <c r="GB12" i="1"/>
  <c r="FX12" i="1"/>
  <c r="FZ12" i="1" s="1"/>
  <c r="FW12" i="1"/>
  <c r="FS12" i="1"/>
  <c r="FK12" i="1"/>
  <c r="FH12" i="1"/>
  <c r="FJ12" i="1" s="1"/>
  <c r="FL12" i="1" s="1"/>
  <c r="FG12" i="1"/>
  <c r="EY12" i="1"/>
  <c r="EX12" i="1"/>
  <c r="FB12" i="1" s="1"/>
  <c r="FD12" i="1" s="1"/>
  <c r="EQ12" i="1"/>
  <c r="EP12" i="1"/>
  <c r="EI12" i="1"/>
  <c r="EH12" i="1"/>
  <c r="DZ12" i="1"/>
  <c r="EC12" i="1" s="1"/>
  <c r="DV12" i="1"/>
  <c r="DX12" i="1" s="1"/>
  <c r="DU12" i="1"/>
  <c r="DO12" i="1"/>
  <c r="DK12" i="1"/>
  <c r="DJ12" i="1"/>
  <c r="DG12" i="1"/>
  <c r="DC12" i="1"/>
  <c r="DB12" i="1"/>
  <c r="CY12" i="1"/>
  <c r="CT12" i="1"/>
  <c r="CM12" i="1"/>
  <c r="CO12" i="1" s="1"/>
  <c r="CI12" i="1"/>
  <c r="CE12" i="1"/>
  <c r="CD12" i="1"/>
  <c r="CG12" i="1" s="1"/>
  <c r="CA12" i="1"/>
  <c r="BW12" i="1"/>
  <c r="BV12" i="1"/>
  <c r="BS12" i="1"/>
  <c r="BO12" i="1"/>
  <c r="BN12" i="1"/>
  <c r="BK12" i="1"/>
  <c r="BG12" i="1"/>
  <c r="BF12" i="1"/>
  <c r="BC12" i="1"/>
  <c r="AY12" i="1"/>
  <c r="AX12" i="1"/>
  <c r="BB12" i="1" s="1"/>
  <c r="BD12" i="1" s="1"/>
  <c r="AU12" i="1"/>
  <c r="AQ12" i="1"/>
  <c r="AP12" i="1"/>
  <c r="AS12" i="1" s="1"/>
  <c r="AM12" i="1"/>
  <c r="AI12" i="1"/>
  <c r="AH12" i="1"/>
  <c r="AE12" i="1"/>
  <c r="AA12" i="1"/>
  <c r="Z12" i="1"/>
  <c r="W12" i="1"/>
  <c r="S12" i="1"/>
  <c r="U12" i="1" s="1"/>
  <c r="R12" i="1"/>
  <c r="O12" i="1"/>
  <c r="K12" i="1"/>
  <c r="J12" i="1"/>
  <c r="G12" i="1"/>
  <c r="F12" i="1"/>
  <c r="E12" i="1"/>
  <c r="D12" i="1"/>
  <c r="C12" i="1"/>
  <c r="A12" i="1"/>
  <c r="JV11" i="1"/>
  <c r="JX11" i="1" s="1"/>
  <c r="JU11" i="1"/>
  <c r="JR11" i="1"/>
  <c r="JO11" i="1"/>
  <c r="JK11" i="1"/>
  <c r="JH11" i="1"/>
  <c r="JE11" i="1"/>
  <c r="JB11" i="1"/>
  <c r="IY11" i="1"/>
  <c r="IV11" i="1"/>
  <c r="IP11" i="1"/>
  <c r="IR11" i="1" s="1"/>
  <c r="IT11" i="1" s="1"/>
  <c r="IJ11" i="1"/>
  <c r="IG11" i="1"/>
  <c r="IF11" i="1"/>
  <c r="IH11" i="1" s="1"/>
  <c r="ID11" i="1"/>
  <c r="IE11" i="1" s="1"/>
  <c r="IA11" i="1"/>
  <c r="HX11" i="1"/>
  <c r="HT11" i="1"/>
  <c r="HV11" i="1" s="1"/>
  <c r="HS11" i="1"/>
  <c r="HN11" i="1"/>
  <c r="HP11" i="1" s="1"/>
  <c r="HM11" i="1"/>
  <c r="HH11" i="1"/>
  <c r="HJ11" i="1" s="1"/>
  <c r="HG11" i="1"/>
  <c r="HB11" i="1"/>
  <c r="HD11" i="1" s="1"/>
  <c r="HA11" i="1"/>
  <c r="GV11" i="1"/>
  <c r="GX11" i="1" s="1"/>
  <c r="GU11" i="1"/>
  <c r="GQ11" i="1"/>
  <c r="GO11" i="1"/>
  <c r="GN11" i="1"/>
  <c r="GJ11" i="1"/>
  <c r="GL11" i="1" s="1"/>
  <c r="GI11" i="1"/>
  <c r="GB11" i="1"/>
  <c r="FX11" i="1"/>
  <c r="FZ11" i="1" s="1"/>
  <c r="FW11" i="1"/>
  <c r="FS11" i="1"/>
  <c r="FK11" i="1"/>
  <c r="FH11" i="1"/>
  <c r="FG11" i="1"/>
  <c r="EY11" i="1"/>
  <c r="EX11" i="1"/>
  <c r="EQ11" i="1"/>
  <c r="EP11" i="1"/>
  <c r="EI11" i="1"/>
  <c r="EH11" i="1"/>
  <c r="ED11" i="1"/>
  <c r="EF11" i="1" s="1"/>
  <c r="DZ11" i="1"/>
  <c r="EE11" i="1" s="1"/>
  <c r="DV11" i="1"/>
  <c r="DX11" i="1" s="1"/>
  <c r="DU11" i="1"/>
  <c r="DO11" i="1"/>
  <c r="DK11" i="1"/>
  <c r="DJ11" i="1"/>
  <c r="DC11" i="1"/>
  <c r="DB11" i="1"/>
  <c r="CY11" i="1"/>
  <c r="CX11" i="1"/>
  <c r="CZ11" i="1" s="1"/>
  <c r="CT11" i="1"/>
  <c r="CW11" i="1" s="1"/>
  <c r="CP11" i="1"/>
  <c r="CR11" i="1" s="1"/>
  <c r="CM11" i="1"/>
  <c r="CO11" i="1" s="1"/>
  <c r="CI11" i="1"/>
  <c r="CE11" i="1"/>
  <c r="CD11" i="1"/>
  <c r="CA11" i="1"/>
  <c r="BW11" i="1"/>
  <c r="BV11" i="1"/>
  <c r="BS11" i="1"/>
  <c r="BO11" i="1"/>
  <c r="BN11" i="1"/>
  <c r="BR11" i="1" s="1"/>
  <c r="BT11" i="1" s="1"/>
  <c r="BK11" i="1"/>
  <c r="BG11" i="1"/>
  <c r="BI11" i="1" s="1"/>
  <c r="BF11" i="1"/>
  <c r="BC11" i="1"/>
  <c r="AY11" i="1"/>
  <c r="AX11" i="1"/>
  <c r="AU11" i="1"/>
  <c r="AQ11" i="1"/>
  <c r="AP11" i="1"/>
  <c r="AM11" i="1"/>
  <c r="AI11" i="1"/>
  <c r="AH11" i="1"/>
  <c r="AK11" i="1" s="1"/>
  <c r="AE11" i="1"/>
  <c r="AA11" i="1"/>
  <c r="Z11" i="1"/>
  <c r="W11" i="1"/>
  <c r="S11" i="1"/>
  <c r="R11" i="1"/>
  <c r="O11" i="1"/>
  <c r="K11" i="1"/>
  <c r="J11" i="1"/>
  <c r="G11" i="1"/>
  <c r="F11" i="1"/>
  <c r="E11" i="1"/>
  <c r="D11" i="1"/>
  <c r="C11" i="1"/>
  <c r="A11" i="1"/>
  <c r="JV10" i="1"/>
  <c r="JX10" i="1" s="1"/>
  <c r="JU10" i="1"/>
  <c r="JR10" i="1"/>
  <c r="JO10" i="1"/>
  <c r="JK10" i="1"/>
  <c r="JH10" i="1"/>
  <c r="JI10" i="1" s="1"/>
  <c r="JE10" i="1"/>
  <c r="JB10" i="1"/>
  <c r="JC10" i="1" s="1"/>
  <c r="IY10" i="1"/>
  <c r="IV10" i="1"/>
  <c r="IW10" i="1" s="1"/>
  <c r="IP10" i="1"/>
  <c r="IL10" i="1"/>
  <c r="IN10" i="1" s="1"/>
  <c r="IJ10" i="1"/>
  <c r="IG10" i="1"/>
  <c r="ID10" i="1"/>
  <c r="IA10" i="1"/>
  <c r="HX10" i="1"/>
  <c r="HZ10" i="1" s="1"/>
  <c r="HT10" i="1"/>
  <c r="HV10" i="1" s="1"/>
  <c r="HS10" i="1"/>
  <c r="HN10" i="1"/>
  <c r="HP10" i="1" s="1"/>
  <c r="HM10" i="1"/>
  <c r="HH10" i="1"/>
  <c r="HJ10" i="1" s="1"/>
  <c r="HG10" i="1"/>
  <c r="HB10" i="1"/>
  <c r="HD10" i="1" s="1"/>
  <c r="HA10" i="1"/>
  <c r="GV10" i="1"/>
  <c r="GX10" i="1" s="1"/>
  <c r="GU10" i="1"/>
  <c r="GQ10" i="1"/>
  <c r="GN10" i="1"/>
  <c r="GO10" i="1" s="1"/>
  <c r="GL10" i="1"/>
  <c r="GJ10" i="1"/>
  <c r="GI10" i="1"/>
  <c r="GB10" i="1"/>
  <c r="GC10" i="1" s="1"/>
  <c r="FX10" i="1"/>
  <c r="FZ10" i="1" s="1"/>
  <c r="FW10" i="1"/>
  <c r="FS10" i="1"/>
  <c r="FK10" i="1"/>
  <c r="FH10" i="1"/>
  <c r="FG10" i="1"/>
  <c r="EY10" i="1"/>
  <c r="EX10" i="1"/>
  <c r="EQ10" i="1"/>
  <c r="EP10" i="1"/>
  <c r="EI10" i="1"/>
  <c r="EH10" i="1"/>
  <c r="EL10" i="1" s="1"/>
  <c r="EN10" i="1" s="1"/>
  <c r="EE10" i="1"/>
  <c r="DZ10" i="1"/>
  <c r="EC10" i="1" s="1"/>
  <c r="DS10" i="1"/>
  <c r="DR10" i="1"/>
  <c r="DO10" i="1"/>
  <c r="DK10" i="1"/>
  <c r="DJ10" i="1"/>
  <c r="DG10" i="1"/>
  <c r="DC10" i="1"/>
  <c r="DB10" i="1"/>
  <c r="CY10" i="1"/>
  <c r="CZ10" i="1" s="1"/>
  <c r="CT10" i="1"/>
  <c r="CX10" i="1" s="1"/>
  <c r="CM10" i="1"/>
  <c r="CP10" i="1" s="1"/>
  <c r="CR10" i="1" s="1"/>
  <c r="CI10" i="1"/>
  <c r="CE10" i="1"/>
  <c r="CD10" i="1"/>
  <c r="CA10" i="1"/>
  <c r="BW10" i="1"/>
  <c r="BV10" i="1"/>
  <c r="BY10" i="1" s="1"/>
  <c r="BS10" i="1"/>
  <c r="BO10" i="1"/>
  <c r="BN10" i="1"/>
  <c r="BK10" i="1"/>
  <c r="BG10" i="1"/>
  <c r="BF10" i="1"/>
  <c r="BC10" i="1"/>
  <c r="AY10" i="1"/>
  <c r="AX10" i="1"/>
  <c r="AU10" i="1"/>
  <c r="AQ10" i="1"/>
  <c r="AP10" i="1"/>
  <c r="AM10" i="1"/>
  <c r="AI10" i="1"/>
  <c r="AH10" i="1"/>
  <c r="AE10" i="1"/>
  <c r="AA10" i="1"/>
  <c r="Z10" i="1"/>
  <c r="W10" i="1"/>
  <c r="S10" i="1"/>
  <c r="R10" i="1"/>
  <c r="O10" i="1"/>
  <c r="K10" i="1"/>
  <c r="J10" i="1"/>
  <c r="G10" i="1"/>
  <c r="F10" i="1"/>
  <c r="E10" i="1"/>
  <c r="H10" i="1" s="1"/>
  <c r="D10" i="1"/>
  <c r="C10" i="1"/>
  <c r="A10" i="1"/>
  <c r="JV9" i="1"/>
  <c r="JX9" i="1" s="1"/>
  <c r="JU9" i="1"/>
  <c r="JR9" i="1"/>
  <c r="JO9" i="1"/>
  <c r="JL9" i="1"/>
  <c r="JK9" i="1"/>
  <c r="JH9" i="1"/>
  <c r="JJ9" i="1" s="1"/>
  <c r="JE9" i="1"/>
  <c r="JD9" i="1"/>
  <c r="JF9" i="1" s="1"/>
  <c r="JB9" i="1"/>
  <c r="JC9" i="1" s="1"/>
  <c r="IY9" i="1"/>
  <c r="IV9" i="1"/>
  <c r="IX9" i="1" s="1"/>
  <c r="IZ9" i="1" s="1"/>
  <c r="IP9" i="1"/>
  <c r="IJ9" i="1"/>
  <c r="IK9" i="1" s="1"/>
  <c r="IG9" i="1"/>
  <c r="ID9" i="1"/>
  <c r="IF9" i="1" s="1"/>
  <c r="IH9" i="1" s="1"/>
  <c r="IA9" i="1"/>
  <c r="HX9" i="1"/>
  <c r="HT9" i="1"/>
  <c r="HV9" i="1" s="1"/>
  <c r="HS9" i="1"/>
  <c r="HN9" i="1"/>
  <c r="HP9" i="1" s="1"/>
  <c r="HM9" i="1"/>
  <c r="HH9" i="1"/>
  <c r="HJ9" i="1" s="1"/>
  <c r="HG9" i="1"/>
  <c r="HB9" i="1"/>
  <c r="HD9" i="1" s="1"/>
  <c r="HA9" i="1"/>
  <c r="GV9" i="1"/>
  <c r="GX9" i="1" s="1"/>
  <c r="GU9" i="1"/>
  <c r="GQ9" i="1"/>
  <c r="GN9" i="1"/>
  <c r="GP9" i="1" s="1"/>
  <c r="GR9" i="1" s="1"/>
  <c r="GJ9" i="1"/>
  <c r="GL9" i="1" s="1"/>
  <c r="GI9" i="1"/>
  <c r="GB9" i="1"/>
  <c r="GC9" i="1" s="1"/>
  <c r="FX9" i="1"/>
  <c r="FZ9" i="1" s="1"/>
  <c r="FW9" i="1"/>
  <c r="FS9" i="1"/>
  <c r="FK9" i="1"/>
  <c r="FH9" i="1"/>
  <c r="FG9" i="1"/>
  <c r="EY9" i="1"/>
  <c r="EX9" i="1"/>
  <c r="FB9" i="1" s="1"/>
  <c r="FD9" i="1" s="1"/>
  <c r="EQ9" i="1"/>
  <c r="EP9" i="1"/>
  <c r="EI9" i="1"/>
  <c r="EH9" i="1"/>
  <c r="DZ9" i="1"/>
  <c r="EE9" i="1" s="1"/>
  <c r="DV9" i="1"/>
  <c r="DX9" i="1" s="1"/>
  <c r="DU9" i="1"/>
  <c r="DO9" i="1"/>
  <c r="DK9" i="1"/>
  <c r="DJ9" i="1"/>
  <c r="DG9" i="1"/>
  <c r="DC9" i="1"/>
  <c r="DB9" i="1"/>
  <c r="CY9" i="1"/>
  <c r="CT9" i="1"/>
  <c r="CX9" i="1" s="1"/>
  <c r="CZ9" i="1" s="1"/>
  <c r="CM9" i="1"/>
  <c r="CI9" i="1"/>
  <c r="CE9" i="1"/>
  <c r="CD9" i="1"/>
  <c r="CA9" i="1"/>
  <c r="BW9" i="1"/>
  <c r="BV9" i="1"/>
  <c r="BS9" i="1"/>
  <c r="BO9" i="1"/>
  <c r="BN9" i="1"/>
  <c r="BK9" i="1"/>
  <c r="BG9" i="1"/>
  <c r="BF9" i="1"/>
  <c r="BC9" i="1"/>
  <c r="AY9" i="1"/>
  <c r="AX9" i="1"/>
  <c r="BB9" i="1" s="1"/>
  <c r="BD9" i="1" s="1"/>
  <c r="AU9" i="1"/>
  <c r="AQ9" i="1"/>
  <c r="AP9" i="1"/>
  <c r="AT9" i="1" s="1"/>
  <c r="AV9" i="1" s="1"/>
  <c r="AM9" i="1"/>
  <c r="AI9" i="1"/>
  <c r="AH9" i="1"/>
  <c r="AK9" i="1" s="1"/>
  <c r="AE9" i="1"/>
  <c r="AA9" i="1"/>
  <c r="Z9" i="1"/>
  <c r="W9" i="1"/>
  <c r="S9" i="1"/>
  <c r="R9" i="1"/>
  <c r="O9" i="1"/>
  <c r="K9" i="1"/>
  <c r="J9" i="1"/>
  <c r="M9" i="1" s="1"/>
  <c r="G9" i="1"/>
  <c r="F9" i="1"/>
  <c r="E9" i="1"/>
  <c r="H9" i="1" s="1"/>
  <c r="D9" i="1"/>
  <c r="C9" i="1"/>
  <c r="A9" i="1"/>
  <c r="JV8" i="1"/>
  <c r="JX8" i="1" s="1"/>
  <c r="JU8" i="1"/>
  <c r="JR8" i="1"/>
  <c r="JO8" i="1"/>
  <c r="JK8" i="1"/>
  <c r="JH8" i="1"/>
  <c r="JJ8" i="1" s="1"/>
  <c r="JB8" i="1"/>
  <c r="IY8" i="1"/>
  <c r="IV8" i="1"/>
  <c r="IP8" i="1"/>
  <c r="IR8" i="1" s="1"/>
  <c r="IT8" i="1" s="1"/>
  <c r="IJ8" i="1"/>
  <c r="IK8" i="1" s="1"/>
  <c r="IG8" i="1"/>
  <c r="ID8" i="1"/>
  <c r="IA8" i="1"/>
  <c r="HX8" i="1"/>
  <c r="HW8" i="1"/>
  <c r="HT8" i="1"/>
  <c r="HV8" i="1" s="1"/>
  <c r="HS8" i="1"/>
  <c r="HN8" i="1"/>
  <c r="HP8" i="1" s="1"/>
  <c r="HM8" i="1"/>
  <c r="HH8" i="1"/>
  <c r="HJ8" i="1" s="1"/>
  <c r="HG8" i="1"/>
  <c r="HB8" i="1"/>
  <c r="HD8" i="1" s="1"/>
  <c r="HA8" i="1"/>
  <c r="GV8" i="1"/>
  <c r="GX8" i="1" s="1"/>
  <c r="GU8" i="1"/>
  <c r="GQ8" i="1"/>
  <c r="GN8" i="1"/>
  <c r="GJ8" i="1"/>
  <c r="GL8" i="1" s="1"/>
  <c r="GI8" i="1"/>
  <c r="GB8" i="1"/>
  <c r="GD8" i="1" s="1"/>
  <c r="GF8" i="1" s="1"/>
  <c r="FX8" i="1"/>
  <c r="FZ8" i="1" s="1"/>
  <c r="FW8" i="1"/>
  <c r="FS8" i="1"/>
  <c r="FK8" i="1"/>
  <c r="FH8" i="1"/>
  <c r="FG8" i="1"/>
  <c r="FJ8" i="1" s="1"/>
  <c r="FL8" i="1" s="1"/>
  <c r="EY8" i="1"/>
  <c r="FB8" i="1" s="1"/>
  <c r="FD8" i="1" s="1"/>
  <c r="EX8" i="1"/>
  <c r="EQ8" i="1"/>
  <c r="EP8" i="1"/>
  <c r="ES8" i="1" s="1"/>
  <c r="EI8" i="1"/>
  <c r="EH8" i="1"/>
  <c r="DZ8" i="1"/>
  <c r="EC8" i="1" s="1"/>
  <c r="DV8" i="1"/>
  <c r="DX8" i="1" s="1"/>
  <c r="DU8" i="1"/>
  <c r="DO8" i="1"/>
  <c r="DK8" i="1"/>
  <c r="DJ8" i="1"/>
  <c r="DG8" i="1"/>
  <c r="DC8" i="1"/>
  <c r="DB8" i="1"/>
  <c r="CY8" i="1"/>
  <c r="CT8" i="1"/>
  <c r="CW8" i="1" s="1"/>
  <c r="CQ8" i="1"/>
  <c r="CM8" i="1"/>
  <c r="CP8" i="1" s="1"/>
  <c r="CI8" i="1"/>
  <c r="CE8" i="1"/>
  <c r="CD8" i="1"/>
  <c r="CA8" i="1"/>
  <c r="BW8" i="1"/>
  <c r="BV8" i="1"/>
  <c r="BS8" i="1"/>
  <c r="BO8" i="1"/>
  <c r="BN8" i="1"/>
  <c r="BK8" i="1"/>
  <c r="BG8" i="1"/>
  <c r="BF8" i="1"/>
  <c r="BC8" i="1"/>
  <c r="AY8" i="1"/>
  <c r="AX8" i="1"/>
  <c r="AU8" i="1"/>
  <c r="AQ8" i="1"/>
  <c r="AP8" i="1"/>
  <c r="AM8" i="1"/>
  <c r="AI8" i="1"/>
  <c r="AH8" i="1"/>
  <c r="AE8" i="1"/>
  <c r="AA8" i="1"/>
  <c r="Z8" i="1"/>
  <c r="AC8" i="1" s="1"/>
  <c r="W8" i="1"/>
  <c r="S8" i="1"/>
  <c r="R8" i="1"/>
  <c r="O8" i="1"/>
  <c r="K8" i="1"/>
  <c r="M8" i="1" s="1"/>
  <c r="J8" i="1"/>
  <c r="G8" i="1"/>
  <c r="F8" i="1"/>
  <c r="E8" i="1"/>
  <c r="D8" i="1"/>
  <c r="C8" i="1"/>
  <c r="A8" i="1"/>
  <c r="JV7" i="1"/>
  <c r="JX7" i="1" s="1"/>
  <c r="JU7" i="1"/>
  <c r="JR7" i="1"/>
  <c r="JO7" i="1"/>
  <c r="JK7" i="1"/>
  <c r="JH7" i="1"/>
  <c r="JJ7" i="1" s="1"/>
  <c r="JE7" i="1"/>
  <c r="JB7" i="1"/>
  <c r="JC7" i="1" s="1"/>
  <c r="IY7" i="1"/>
  <c r="IV7" i="1"/>
  <c r="IP7" i="1"/>
  <c r="IJ7" i="1"/>
  <c r="IK7" i="1" s="1"/>
  <c r="IG7" i="1"/>
  <c r="ID7" i="1"/>
  <c r="IF7" i="1" s="1"/>
  <c r="IH7" i="1" s="1"/>
  <c r="IA7" i="1"/>
  <c r="HX7" i="1"/>
  <c r="HY7" i="1" s="1"/>
  <c r="HT7" i="1"/>
  <c r="HV7" i="1" s="1"/>
  <c r="HS7" i="1"/>
  <c r="HN7" i="1"/>
  <c r="HP7" i="1" s="1"/>
  <c r="HM7" i="1"/>
  <c r="HH7" i="1"/>
  <c r="HJ7" i="1" s="1"/>
  <c r="HG7" i="1"/>
  <c r="HB7" i="1"/>
  <c r="HD7" i="1" s="1"/>
  <c r="HA7" i="1"/>
  <c r="GV7" i="1"/>
  <c r="GX7" i="1" s="1"/>
  <c r="GU7" i="1"/>
  <c r="GQ7" i="1"/>
  <c r="GN7" i="1"/>
  <c r="GP7" i="1" s="1"/>
  <c r="GR7" i="1" s="1"/>
  <c r="GJ7" i="1"/>
  <c r="GL7" i="1" s="1"/>
  <c r="GI7" i="1"/>
  <c r="GB7" i="1"/>
  <c r="GD7" i="1" s="1"/>
  <c r="GF7" i="1" s="1"/>
  <c r="FX7" i="1"/>
  <c r="FZ7" i="1" s="1"/>
  <c r="FW7" i="1"/>
  <c r="FS7" i="1"/>
  <c r="FK7" i="1"/>
  <c r="FH7" i="1"/>
  <c r="FG7" i="1"/>
  <c r="FJ7" i="1" s="1"/>
  <c r="FL7" i="1" s="1"/>
  <c r="EY7" i="1"/>
  <c r="EX7" i="1"/>
  <c r="EQ7" i="1"/>
  <c r="ET7" i="1" s="1"/>
  <c r="EV7" i="1" s="1"/>
  <c r="EP7" i="1"/>
  <c r="EI7" i="1"/>
  <c r="EH7" i="1"/>
  <c r="DZ7" i="1"/>
  <c r="EE7" i="1" s="1"/>
  <c r="DW7" i="1"/>
  <c r="DS7" i="1"/>
  <c r="DR7" i="1"/>
  <c r="DO7" i="1"/>
  <c r="DK7" i="1"/>
  <c r="DJ7" i="1"/>
  <c r="DC7" i="1"/>
  <c r="DB7" i="1"/>
  <c r="CY7" i="1"/>
  <c r="CT7" i="1"/>
  <c r="CQ7" i="1"/>
  <c r="CM7" i="1"/>
  <c r="CP7" i="1" s="1"/>
  <c r="CR7" i="1" s="1"/>
  <c r="CI7" i="1"/>
  <c r="CE7" i="1"/>
  <c r="CD7" i="1"/>
  <c r="CA7" i="1"/>
  <c r="BW7" i="1"/>
  <c r="BV7" i="1"/>
  <c r="BS7" i="1"/>
  <c r="BO7" i="1"/>
  <c r="BN7" i="1"/>
  <c r="BK7" i="1"/>
  <c r="BG7" i="1"/>
  <c r="BF7" i="1"/>
  <c r="BI7" i="1" s="1"/>
  <c r="BC7" i="1"/>
  <c r="AY7" i="1"/>
  <c r="AX7" i="1"/>
  <c r="BA7" i="1" s="1"/>
  <c r="AU7" i="1"/>
  <c r="AQ7" i="1"/>
  <c r="AP7" i="1"/>
  <c r="AM7" i="1"/>
  <c r="AI7" i="1"/>
  <c r="AH7" i="1"/>
  <c r="AE7" i="1"/>
  <c r="AA7" i="1"/>
  <c r="Z7" i="1"/>
  <c r="W7" i="1"/>
  <c r="S7" i="1"/>
  <c r="R7" i="1"/>
  <c r="O7" i="1"/>
  <c r="K7" i="1"/>
  <c r="N7" i="1" s="1"/>
  <c r="J7" i="1"/>
  <c r="G7" i="1"/>
  <c r="F7" i="1"/>
  <c r="E7" i="1"/>
  <c r="D7" i="1"/>
  <c r="C7" i="1"/>
  <c r="A7" i="1"/>
  <c r="JV6" i="1"/>
  <c r="JX6" i="1" s="1"/>
  <c r="JU6" i="1"/>
  <c r="JR6" i="1"/>
  <c r="JO6" i="1"/>
  <c r="JK6" i="1"/>
  <c r="JH6" i="1"/>
  <c r="JI6" i="1" s="1"/>
  <c r="JE6" i="1"/>
  <c r="JB6" i="1"/>
  <c r="IY6" i="1"/>
  <c r="IV6" i="1"/>
  <c r="IW6" i="1" s="1"/>
  <c r="IP6" i="1"/>
  <c r="IJ6" i="1"/>
  <c r="IG6" i="1"/>
  <c r="ID6" i="1"/>
  <c r="IF6" i="1" s="1"/>
  <c r="IA6" i="1"/>
  <c r="HX6" i="1"/>
  <c r="HY6" i="1" s="1"/>
  <c r="HT6" i="1"/>
  <c r="HV6" i="1" s="1"/>
  <c r="HS6" i="1"/>
  <c r="HN6" i="1"/>
  <c r="HP6" i="1" s="1"/>
  <c r="HM6" i="1"/>
  <c r="HH6" i="1"/>
  <c r="HJ6" i="1" s="1"/>
  <c r="HG6" i="1"/>
  <c r="HB6" i="1"/>
  <c r="HD6" i="1" s="1"/>
  <c r="HA6" i="1"/>
  <c r="GV6" i="1"/>
  <c r="GX6" i="1" s="1"/>
  <c r="GU6" i="1"/>
  <c r="GQ6" i="1"/>
  <c r="GN6" i="1"/>
  <c r="GO6" i="1" s="1"/>
  <c r="GL6" i="1"/>
  <c r="GJ6" i="1"/>
  <c r="GI6" i="1"/>
  <c r="GB6" i="1"/>
  <c r="GD6" i="1" s="1"/>
  <c r="GF6" i="1" s="1"/>
  <c r="GA6" i="1"/>
  <c r="FX6" i="1"/>
  <c r="FZ6" i="1" s="1"/>
  <c r="FW6" i="1"/>
  <c r="FS6" i="1"/>
  <c r="FK6" i="1"/>
  <c r="FH6" i="1"/>
  <c r="FG6" i="1"/>
  <c r="EY6" i="1"/>
  <c r="EX6" i="1"/>
  <c r="EQ6" i="1"/>
  <c r="EP6" i="1"/>
  <c r="ET6" i="1" s="1"/>
  <c r="EV6" i="1" s="1"/>
  <c r="EI6" i="1"/>
  <c r="EK6" i="1" s="1"/>
  <c r="EH6" i="1"/>
  <c r="DZ6" i="1"/>
  <c r="ED6" i="1" s="1"/>
  <c r="EF6" i="1" s="1"/>
  <c r="DV6" i="1"/>
  <c r="DX6" i="1" s="1"/>
  <c r="DU6" i="1"/>
  <c r="DO6" i="1"/>
  <c r="DN6" i="1"/>
  <c r="DP6" i="1" s="1"/>
  <c r="DK6" i="1"/>
  <c r="DJ6" i="1"/>
  <c r="DC6" i="1"/>
  <c r="DB6" i="1"/>
  <c r="CY6" i="1"/>
  <c r="CT6" i="1"/>
  <c r="CW6" i="1" s="1"/>
  <c r="CP6" i="1"/>
  <c r="CR6" i="1" s="1"/>
  <c r="CM6" i="1"/>
  <c r="CO6" i="1" s="1"/>
  <c r="CI6" i="1"/>
  <c r="CE6" i="1"/>
  <c r="CD6" i="1"/>
  <c r="CA6" i="1"/>
  <c r="BW6" i="1"/>
  <c r="BV6" i="1"/>
  <c r="BS6" i="1"/>
  <c r="BO6" i="1"/>
  <c r="BN6" i="1"/>
  <c r="BK6" i="1"/>
  <c r="BI6" i="1"/>
  <c r="BG6" i="1"/>
  <c r="BF6" i="1"/>
  <c r="BC6" i="1"/>
  <c r="AY6" i="1"/>
  <c r="AX6" i="1"/>
  <c r="AU6" i="1"/>
  <c r="AQ6" i="1"/>
  <c r="AP6" i="1"/>
  <c r="AM6" i="1"/>
  <c r="AI6" i="1"/>
  <c r="AH6" i="1"/>
  <c r="AL6" i="1" s="1"/>
  <c r="AN6" i="1" s="1"/>
  <c r="AE6" i="1"/>
  <c r="AA6" i="1"/>
  <c r="Z6" i="1"/>
  <c r="AD6" i="1" s="1"/>
  <c r="AF6" i="1" s="1"/>
  <c r="W6" i="1"/>
  <c r="S6" i="1"/>
  <c r="R6" i="1"/>
  <c r="V6" i="1" s="1"/>
  <c r="X6" i="1" s="1"/>
  <c r="O6" i="1"/>
  <c r="K6" i="1"/>
  <c r="N6" i="1" s="1"/>
  <c r="P6" i="1" s="1"/>
  <c r="J6" i="1"/>
  <c r="G6" i="1"/>
  <c r="F6" i="1"/>
  <c r="E6" i="1"/>
  <c r="D6" i="1"/>
  <c r="C6" i="1"/>
  <c r="FO6" i="1" s="1"/>
  <c r="A6" i="1"/>
  <c r="JV5" i="1"/>
  <c r="JX5" i="1" s="1"/>
  <c r="JU5" i="1"/>
  <c r="JR5" i="1"/>
  <c r="JO5" i="1"/>
  <c r="JK5" i="1"/>
  <c r="JH5" i="1"/>
  <c r="JE5" i="1"/>
  <c r="JB5" i="1"/>
  <c r="JD5" i="1" s="1"/>
  <c r="JF5" i="1" s="1"/>
  <c r="IY5" i="1"/>
  <c r="IV5" i="1"/>
  <c r="IW5" i="1" s="1"/>
  <c r="IP5" i="1"/>
  <c r="IJ5" i="1"/>
  <c r="IL5" i="1" s="1"/>
  <c r="IN5" i="1" s="1"/>
  <c r="IG5" i="1"/>
  <c r="ID5" i="1"/>
  <c r="IE5" i="1" s="1"/>
  <c r="IA5" i="1"/>
  <c r="HX5" i="1"/>
  <c r="HT5" i="1"/>
  <c r="HV5" i="1" s="1"/>
  <c r="HS5" i="1"/>
  <c r="HN5" i="1"/>
  <c r="HP5" i="1" s="1"/>
  <c r="HM5" i="1"/>
  <c r="HH5" i="1"/>
  <c r="HJ5" i="1" s="1"/>
  <c r="HG5" i="1"/>
  <c r="HB5" i="1"/>
  <c r="HD5" i="1" s="1"/>
  <c r="HA5" i="1"/>
  <c r="GW5" i="1"/>
  <c r="GT5" i="1"/>
  <c r="GQ5" i="1"/>
  <c r="GN5" i="1"/>
  <c r="GJ5" i="1"/>
  <c r="GL5" i="1" s="1"/>
  <c r="GI5" i="1"/>
  <c r="GB5" i="1"/>
  <c r="FX5" i="1"/>
  <c r="FZ5" i="1" s="1"/>
  <c r="FW5" i="1"/>
  <c r="FS5" i="1"/>
  <c r="FK5" i="1"/>
  <c r="FH5" i="1"/>
  <c r="FG5" i="1"/>
  <c r="EY5" i="1"/>
  <c r="EX5" i="1"/>
  <c r="EQ5" i="1"/>
  <c r="EP5" i="1"/>
  <c r="ET5" i="1" s="1"/>
  <c r="EV5" i="1" s="1"/>
  <c r="EI5" i="1"/>
  <c r="EK5" i="1" s="1"/>
  <c r="EH5" i="1"/>
  <c r="DZ5" i="1"/>
  <c r="DV5" i="1"/>
  <c r="DX5" i="1" s="1"/>
  <c r="DU5" i="1"/>
  <c r="DO5" i="1"/>
  <c r="DK5" i="1"/>
  <c r="DJ5" i="1"/>
  <c r="DN5" i="1" s="1"/>
  <c r="DP5" i="1" s="1"/>
  <c r="DG5" i="1"/>
  <c r="DC5" i="1"/>
  <c r="DB5" i="1"/>
  <c r="DF5" i="1" s="1"/>
  <c r="DH5" i="1" s="1"/>
  <c r="CY5" i="1"/>
  <c r="CT5" i="1"/>
  <c r="CW5" i="1" s="1"/>
  <c r="CQ5" i="1"/>
  <c r="CM5" i="1"/>
  <c r="CP5" i="1" s="1"/>
  <c r="CI5" i="1"/>
  <c r="CE5" i="1"/>
  <c r="CD5" i="1"/>
  <c r="CA5" i="1"/>
  <c r="BW5" i="1"/>
  <c r="BV5" i="1"/>
  <c r="BZ5" i="1" s="1"/>
  <c r="CB5" i="1" s="1"/>
  <c r="BS5" i="1"/>
  <c r="BO5" i="1"/>
  <c r="BN5" i="1"/>
  <c r="BK5" i="1"/>
  <c r="BG5" i="1"/>
  <c r="BF5" i="1"/>
  <c r="BC5" i="1"/>
  <c r="AY5" i="1"/>
  <c r="AX5" i="1"/>
  <c r="AU5" i="1"/>
  <c r="AQ5" i="1"/>
  <c r="AP5" i="1"/>
  <c r="AS5" i="1" s="1"/>
  <c r="AM5" i="1"/>
  <c r="AI5" i="1"/>
  <c r="AH5" i="1"/>
  <c r="AE5" i="1"/>
  <c r="AA5" i="1"/>
  <c r="Z5" i="1"/>
  <c r="W5" i="1"/>
  <c r="S5" i="1"/>
  <c r="R5" i="1"/>
  <c r="O5" i="1"/>
  <c r="K5" i="1"/>
  <c r="J5" i="1"/>
  <c r="G5" i="1"/>
  <c r="F5" i="1"/>
  <c r="E5" i="1"/>
  <c r="D5" i="1"/>
  <c r="C5" i="1"/>
  <c r="FP5" i="1" s="1"/>
  <c r="A5" i="1"/>
  <c r="JV4" i="1"/>
  <c r="JX4" i="1" s="1"/>
  <c r="JU4" i="1"/>
  <c r="JR4" i="1"/>
  <c r="JO4" i="1"/>
  <c r="JK4" i="1"/>
  <c r="JJ4" i="1"/>
  <c r="JI4" i="1"/>
  <c r="JH4" i="1"/>
  <c r="JE4" i="1"/>
  <c r="JB4" i="1"/>
  <c r="JD4" i="1" s="1"/>
  <c r="IY4" i="1"/>
  <c r="IV4" i="1"/>
  <c r="IP4" i="1"/>
  <c r="IR4" i="1" s="1"/>
  <c r="IT4" i="1" s="1"/>
  <c r="IJ4" i="1"/>
  <c r="IG4" i="1"/>
  <c r="ID4" i="1"/>
  <c r="IE4" i="1" s="1"/>
  <c r="IA4" i="1"/>
  <c r="HX4" i="1"/>
  <c r="HY4" i="1" s="1"/>
  <c r="HT4" i="1"/>
  <c r="HV4" i="1" s="1"/>
  <c r="HS4" i="1"/>
  <c r="HN4" i="1"/>
  <c r="HM4" i="1"/>
  <c r="HH4" i="1"/>
  <c r="HG4" i="1"/>
  <c r="HB4" i="1"/>
  <c r="HA4" i="1"/>
  <c r="GX4" i="1"/>
  <c r="GV4" i="1"/>
  <c r="GU4" i="1"/>
  <c r="GQ4" i="1"/>
  <c r="GN4" i="1"/>
  <c r="GJ4" i="1"/>
  <c r="GL4" i="1" s="1"/>
  <c r="GI4" i="1"/>
  <c r="GB4" i="1"/>
  <c r="GD4" i="1" s="1"/>
  <c r="FX4" i="1"/>
  <c r="FZ4" i="1" s="1"/>
  <c r="FW4" i="1"/>
  <c r="FS4" i="1"/>
  <c r="FK4" i="1"/>
  <c r="FH4" i="1"/>
  <c r="FG4" i="1"/>
  <c r="EY4" i="1"/>
  <c r="EX4" i="1"/>
  <c r="FB4" i="1" s="1"/>
  <c r="EQ4" i="1"/>
  <c r="EP4" i="1"/>
  <c r="EI4" i="1"/>
  <c r="EH4" i="1"/>
  <c r="DZ4" i="1"/>
  <c r="EC4" i="1" s="1"/>
  <c r="DV4" i="1"/>
  <c r="DX4" i="1" s="1"/>
  <c r="DU4" i="1"/>
  <c r="DO4" i="1"/>
  <c r="DK4" i="1"/>
  <c r="DJ4" i="1"/>
  <c r="DN4" i="1" s="1"/>
  <c r="DG4" i="1"/>
  <c r="DC4" i="1"/>
  <c r="DB4" i="1"/>
  <c r="DE4" i="1" s="1"/>
  <c r="CY4" i="1"/>
  <c r="CT4" i="1"/>
  <c r="CX4" i="1" s="1"/>
  <c r="CQ4" i="1"/>
  <c r="CP4" i="1"/>
  <c r="CO4" i="1"/>
  <c r="CM4" i="1"/>
  <c r="CI4" i="1"/>
  <c r="CE4" i="1"/>
  <c r="CD4" i="1"/>
  <c r="CA4" i="1"/>
  <c r="BW4" i="1"/>
  <c r="BV4" i="1"/>
  <c r="BS4" i="1"/>
  <c r="BO4" i="1"/>
  <c r="BN4" i="1"/>
  <c r="BR4" i="1" s="1"/>
  <c r="BK4" i="1"/>
  <c r="BG4" i="1"/>
  <c r="BF4" i="1"/>
  <c r="BC4" i="1"/>
  <c r="AY4" i="1"/>
  <c r="AX4" i="1"/>
  <c r="BB4" i="1" s="1"/>
  <c r="AU4" i="1"/>
  <c r="AQ4" i="1"/>
  <c r="AP4" i="1"/>
  <c r="AM4" i="1"/>
  <c r="AI4" i="1"/>
  <c r="AH4" i="1"/>
  <c r="AE4" i="1"/>
  <c r="AA4" i="1"/>
  <c r="Z4" i="1"/>
  <c r="W4" i="1"/>
  <c r="S4" i="1"/>
  <c r="R4" i="1"/>
  <c r="O4" i="1"/>
  <c r="K4" i="1"/>
  <c r="J4" i="1"/>
  <c r="G4" i="1"/>
  <c r="F4" i="1"/>
  <c r="E4" i="1"/>
  <c r="D4" i="1"/>
  <c r="C4" i="1"/>
  <c r="FP4" i="1" s="1"/>
  <c r="A4" i="1"/>
  <c r="JT1" i="1"/>
  <c r="JN1" i="1"/>
  <c r="JH1" i="1"/>
  <c r="JM17" i="1" s="1"/>
  <c r="JB1" i="1"/>
  <c r="IV1" i="1"/>
  <c r="IP1" i="1"/>
  <c r="IU14" i="1" s="1"/>
  <c r="IJ1" i="1"/>
  <c r="IO31" i="1" s="1"/>
  <c r="ID1" i="1"/>
  <c r="II14" i="1" s="1"/>
  <c r="HX1" i="1"/>
  <c r="IC8" i="1" s="1"/>
  <c r="HR1" i="1"/>
  <c r="HW16" i="1" s="1"/>
  <c r="HL1" i="1"/>
  <c r="HQ6" i="1" s="1"/>
  <c r="HF1" i="1"/>
  <c r="GZ1" i="1"/>
  <c r="HE5" i="1" s="1"/>
  <c r="GT1" i="1"/>
  <c r="GY22" i="1" s="1"/>
  <c r="GN1" i="1"/>
  <c r="GS35" i="1" s="1"/>
  <c r="GH1" i="1"/>
  <c r="GB1" i="1"/>
  <c r="FV1" i="1"/>
  <c r="FP1" i="1"/>
  <c r="FO1" i="1"/>
  <c r="FN1" i="1"/>
  <c r="FH1" i="1"/>
  <c r="FG1" i="1"/>
  <c r="FF1" i="1"/>
  <c r="EZ1" i="1"/>
  <c r="EY1" i="1"/>
  <c r="EX1" i="1"/>
  <c r="ER1" i="1"/>
  <c r="EQ1" i="1"/>
  <c r="EP1" i="1"/>
  <c r="EW16" i="1" s="1"/>
  <c r="EJ1" i="1"/>
  <c r="EI1" i="1"/>
  <c r="EH1" i="1"/>
  <c r="EB1" i="1"/>
  <c r="EA1" i="1"/>
  <c r="DZ1" i="1"/>
  <c r="DT1" i="1"/>
  <c r="DS1" i="1"/>
  <c r="DR1" i="1"/>
  <c r="DL1" i="1"/>
  <c r="DK1" i="1"/>
  <c r="DJ1" i="1"/>
  <c r="DD1" i="1"/>
  <c r="DC1" i="1"/>
  <c r="DB1" i="1"/>
  <c r="CV1" i="1"/>
  <c r="CU1" i="1"/>
  <c r="CT1" i="1"/>
  <c r="CN1" i="1"/>
  <c r="CM1" i="1"/>
  <c r="CL1" i="1"/>
  <c r="CF1" i="1"/>
  <c r="CE1" i="1"/>
  <c r="CD1" i="1"/>
  <c r="BX1" i="1"/>
  <c r="BW1" i="1"/>
  <c r="BV1" i="1"/>
  <c r="BP1" i="1"/>
  <c r="BO1" i="1"/>
  <c r="BN1" i="1"/>
  <c r="BH1" i="1"/>
  <c r="BG1" i="1"/>
  <c r="BF1" i="1"/>
  <c r="AZ1" i="1"/>
  <c r="AY1" i="1"/>
  <c r="AX1" i="1"/>
  <c r="BE19" i="1" s="1"/>
  <c r="AR1" i="1"/>
  <c r="AQ1" i="1"/>
  <c r="AP1" i="1"/>
  <c r="AJ1" i="1"/>
  <c r="AI1" i="1"/>
  <c r="AH1" i="1"/>
  <c r="AB1" i="1"/>
  <c r="AA1" i="1"/>
  <c r="Z1" i="1"/>
  <c r="T1" i="1"/>
  <c r="S1" i="1"/>
  <c r="R1" i="1"/>
  <c r="Y36" i="1" s="1"/>
  <c r="L1" i="1"/>
  <c r="K1" i="1"/>
  <c r="J1" i="1"/>
  <c r="IO7" i="1" l="1"/>
  <c r="FB20" i="1"/>
  <c r="FD20" i="1" s="1"/>
  <c r="FA20" i="1"/>
  <c r="JD23" i="1"/>
  <c r="JF23" i="1" s="1"/>
  <c r="JC23" i="1"/>
  <c r="EC25" i="1"/>
  <c r="EE25" i="1"/>
  <c r="JD26" i="1"/>
  <c r="JF26" i="1" s="1"/>
  <c r="JC26" i="1"/>
  <c r="JJ27" i="1"/>
  <c r="JL27" i="1" s="1"/>
  <c r="JI27" i="1"/>
  <c r="GD29" i="1"/>
  <c r="GF29" i="1" s="1"/>
  <c r="GC29" i="1"/>
  <c r="BM11" i="1"/>
  <c r="CK5" i="1"/>
  <c r="FM16" i="1"/>
  <c r="CC28" i="1"/>
  <c r="EO30" i="1"/>
  <c r="BU5" i="1"/>
  <c r="EG11" i="1"/>
  <c r="AC4" i="1"/>
  <c r="BM4" i="1"/>
  <c r="CZ4" i="1"/>
  <c r="DF4" i="1"/>
  <c r="DH4" i="1" s="1"/>
  <c r="H5" i="1"/>
  <c r="BQ5" i="1"/>
  <c r="CR5" i="1"/>
  <c r="CX5" i="1"/>
  <c r="IF5" i="1"/>
  <c r="DM6" i="1"/>
  <c r="FI6" i="1"/>
  <c r="HZ6" i="1"/>
  <c r="JJ6" i="1"/>
  <c r="JL6" i="1" s="1"/>
  <c r="AD7" i="1"/>
  <c r="AF7" i="1" s="1"/>
  <c r="JL7" i="1"/>
  <c r="AD8" i="1"/>
  <c r="AF8" i="1" s="1"/>
  <c r="CO8" i="1"/>
  <c r="CX8" i="1"/>
  <c r="IL8" i="1"/>
  <c r="IN8" i="1" s="1"/>
  <c r="DM9" i="1"/>
  <c r="M10" i="1"/>
  <c r="AT10" i="1"/>
  <c r="AV10" i="1" s="1"/>
  <c r="BB10" i="1"/>
  <c r="BD10" i="1" s="1"/>
  <c r="ED10" i="1"/>
  <c r="EF10" i="1" s="1"/>
  <c r="IB10" i="1"/>
  <c r="DF11" i="1"/>
  <c r="DH11" i="1" s="1"/>
  <c r="EC11" i="1"/>
  <c r="AT13" i="1"/>
  <c r="AV13" i="1" s="1"/>
  <c r="ET14" i="1"/>
  <c r="EV14" i="1" s="1"/>
  <c r="FJ14" i="1"/>
  <c r="FL14" i="1" s="1"/>
  <c r="FI14" i="1"/>
  <c r="HZ14" i="1"/>
  <c r="IB14" i="1" s="1"/>
  <c r="BI15" i="1"/>
  <c r="BJ15" i="1"/>
  <c r="BL15" i="1" s="1"/>
  <c r="GD19" i="1"/>
  <c r="GF19" i="1" s="1"/>
  <c r="GC19" i="1"/>
  <c r="IQ19" i="1"/>
  <c r="IR19" i="1"/>
  <c r="IT19" i="1" s="1"/>
  <c r="IR21" i="1"/>
  <c r="IT21" i="1" s="1"/>
  <c r="IQ21" i="1"/>
  <c r="FJ26" i="1"/>
  <c r="FL26" i="1" s="1"/>
  <c r="FI26" i="1"/>
  <c r="GO30" i="1"/>
  <c r="GP30" i="1"/>
  <c r="GR30" i="1" s="1"/>
  <c r="N32" i="1"/>
  <c r="P32" i="1" s="1"/>
  <c r="M32" i="1"/>
  <c r="CX32" i="1"/>
  <c r="CZ32" i="1" s="1"/>
  <c r="CW32" i="1"/>
  <c r="IE32" i="1"/>
  <c r="IF32" i="1"/>
  <c r="IH32" i="1" s="1"/>
  <c r="CP33" i="1"/>
  <c r="CR33" i="1" s="1"/>
  <c r="CO33" i="1"/>
  <c r="IR33" i="1"/>
  <c r="IT33" i="1" s="1"/>
  <c r="IQ33" i="1"/>
  <c r="JM11" i="1"/>
  <c r="ED19" i="1"/>
  <c r="EF19" i="1" s="1"/>
  <c r="EC19" i="1"/>
  <c r="AT21" i="1"/>
  <c r="AV21" i="1" s="1"/>
  <c r="AS21" i="1"/>
  <c r="DN21" i="1"/>
  <c r="DP21" i="1" s="1"/>
  <c r="DM21" i="1"/>
  <c r="JS14" i="1"/>
  <c r="JS15" i="1"/>
  <c r="JS18" i="1"/>
  <c r="DM5" i="1"/>
  <c r="EL5" i="1"/>
  <c r="EN5" i="1" s="1"/>
  <c r="FO5" i="1"/>
  <c r="CH6" i="1"/>
  <c r="EC6" i="1"/>
  <c r="EL6" i="1"/>
  <c r="EN6" i="1" s="1"/>
  <c r="M7" i="1"/>
  <c r="JD7" i="1"/>
  <c r="JF7" i="1" s="1"/>
  <c r="AS8" i="1"/>
  <c r="AS9" i="1"/>
  <c r="IE9" i="1"/>
  <c r="AK10" i="1"/>
  <c r="CP12" i="1"/>
  <c r="CR12" i="1" s="1"/>
  <c r="IC12" i="1"/>
  <c r="HZ13" i="1"/>
  <c r="IB13" i="1" s="1"/>
  <c r="BA14" i="1"/>
  <c r="EL15" i="1"/>
  <c r="EN15" i="1" s="1"/>
  <c r="GO15" i="1"/>
  <c r="JM16" i="1"/>
  <c r="IX17" i="1"/>
  <c r="IZ17" i="1" s="1"/>
  <c r="IW17" i="1"/>
  <c r="BB23" i="1"/>
  <c r="BD23" i="1" s="1"/>
  <c r="BA23" i="1"/>
  <c r="BA24" i="1"/>
  <c r="BB24" i="1"/>
  <c r="BD24" i="1" s="1"/>
  <c r="GP24" i="1"/>
  <c r="GR24" i="1" s="1"/>
  <c r="GO24" i="1"/>
  <c r="IL28" i="1"/>
  <c r="IN28" i="1" s="1"/>
  <c r="IK28" i="1"/>
  <c r="JD31" i="1"/>
  <c r="JF31" i="1" s="1"/>
  <c r="JC31" i="1"/>
  <c r="BZ32" i="1"/>
  <c r="BY32" i="1"/>
  <c r="BZ33" i="1"/>
  <c r="CB33" i="1" s="1"/>
  <c r="BY33" i="1"/>
  <c r="DY17" i="1"/>
  <c r="Q26" i="1"/>
  <c r="AW18" i="1"/>
  <c r="DI56" i="1"/>
  <c r="JY20" i="1"/>
  <c r="JY17" i="1"/>
  <c r="I4" i="1"/>
  <c r="CC4" i="1"/>
  <c r="AC6" i="1"/>
  <c r="BU6" i="1"/>
  <c r="BZ6" i="1"/>
  <c r="GS6" i="1"/>
  <c r="DV7" i="1"/>
  <c r="AK8" i="1"/>
  <c r="DQ8" i="1"/>
  <c r="EE8" i="1"/>
  <c r="EG8" i="1" s="1"/>
  <c r="GG9" i="1"/>
  <c r="FB10" i="1"/>
  <c r="FD10" i="1" s="1"/>
  <c r="HW10" i="1"/>
  <c r="FN11" i="1"/>
  <c r="DA12" i="1"/>
  <c r="GC12" i="1"/>
  <c r="GD12" i="1"/>
  <c r="GF12" i="1" s="1"/>
  <c r="JY12" i="1"/>
  <c r="H13" i="1"/>
  <c r="EK13" i="1"/>
  <c r="IQ13" i="1"/>
  <c r="IR13" i="1"/>
  <c r="IT13" i="1" s="1"/>
  <c r="EL14" i="1"/>
  <c r="EN14" i="1" s="1"/>
  <c r="BR15" i="1"/>
  <c r="BT15" i="1" s="1"/>
  <c r="BQ15" i="1"/>
  <c r="CP21" i="1"/>
  <c r="CR21" i="1" s="1"/>
  <c r="CO21" i="1"/>
  <c r="JD21" i="1"/>
  <c r="JF21" i="1" s="1"/>
  <c r="JC21" i="1"/>
  <c r="V25" i="1"/>
  <c r="X25" i="1" s="1"/>
  <c r="U25" i="1"/>
  <c r="AT26" i="1"/>
  <c r="AV26" i="1" s="1"/>
  <c r="AS26" i="1"/>
  <c r="IL27" i="1"/>
  <c r="IN27" i="1" s="1"/>
  <c r="IK27" i="1"/>
  <c r="AT29" i="1"/>
  <c r="AV29" i="1" s="1"/>
  <c r="AS29" i="1"/>
  <c r="DM33" i="1"/>
  <c r="DN33" i="1"/>
  <c r="DP33" i="1" s="1"/>
  <c r="DP34" i="1"/>
  <c r="GP34" i="1"/>
  <c r="GR34" i="1" s="1"/>
  <c r="BJ35" i="1"/>
  <c r="BL35" i="1" s="1"/>
  <c r="CX35" i="1"/>
  <c r="CZ35" i="1" s="1"/>
  <c r="EC35" i="1"/>
  <c r="ET35" i="1"/>
  <c r="EV35" i="1" s="1"/>
  <c r="FJ35" i="1"/>
  <c r="FL35" i="1" s="1"/>
  <c r="GP35" i="1"/>
  <c r="GR35" i="1" s="1"/>
  <c r="IO35" i="1"/>
  <c r="IF36" i="1"/>
  <c r="IH36" i="1" s="1"/>
  <c r="IX36" i="1"/>
  <c r="IZ36" i="1" s="1"/>
  <c r="AD37" i="1"/>
  <c r="AF37" i="1" s="1"/>
  <c r="BA37" i="1"/>
  <c r="BB38" i="1"/>
  <c r="BD38" i="1" s="1"/>
  <c r="CW38" i="1"/>
  <c r="AS39" i="1"/>
  <c r="BR39" i="1"/>
  <c r="BT39" i="1" s="1"/>
  <c r="EL39" i="1"/>
  <c r="EN39" i="1" s="1"/>
  <c r="JJ39" i="1"/>
  <c r="M41" i="1"/>
  <c r="JJ41" i="1"/>
  <c r="JL41" i="1" s="1"/>
  <c r="M42" i="1"/>
  <c r="AC42" i="1"/>
  <c r="DV42" i="1"/>
  <c r="DX42" i="1" s="1"/>
  <c r="FA42" i="1"/>
  <c r="EK43" i="1"/>
  <c r="BB44" i="1"/>
  <c r="BD44" i="1" s="1"/>
  <c r="BY44" i="1"/>
  <c r="DM44" i="1"/>
  <c r="GP44" i="1"/>
  <c r="GR44" i="1" s="1"/>
  <c r="CH45" i="1"/>
  <c r="FO46" i="1"/>
  <c r="FN46" i="1"/>
  <c r="ED46" i="1"/>
  <c r="EF46" i="1" s="1"/>
  <c r="EC46" i="1"/>
  <c r="EL47" i="1"/>
  <c r="EN47" i="1" s="1"/>
  <c r="EK47" i="1"/>
  <c r="ED50" i="1"/>
  <c r="EF50" i="1" s="1"/>
  <c r="EC50" i="1"/>
  <c r="AC51" i="1"/>
  <c r="IF52" i="1"/>
  <c r="IE52" i="1"/>
  <c r="JD54" i="1"/>
  <c r="JF54" i="1" s="1"/>
  <c r="JC54" i="1"/>
  <c r="JJ56" i="1"/>
  <c r="JL56" i="1" s="1"/>
  <c r="JI56" i="1"/>
  <c r="IR58" i="1"/>
  <c r="IT58" i="1" s="1"/>
  <c r="IQ58" i="1"/>
  <c r="BB65" i="1"/>
  <c r="BD65" i="1" s="1"/>
  <c r="CG66" i="1"/>
  <c r="EK81" i="1"/>
  <c r="EL81" i="1"/>
  <c r="EN81" i="1" s="1"/>
  <c r="HZ82" i="1"/>
  <c r="IB82" i="1" s="1"/>
  <c r="HY82" i="1"/>
  <c r="AD18" i="1"/>
  <c r="AF18" i="1" s="1"/>
  <c r="BA19" i="1"/>
  <c r="CG19" i="1"/>
  <c r="AK21" i="1"/>
  <c r="FA21" i="1"/>
  <c r="FI25" i="1"/>
  <c r="AL26" i="1"/>
  <c r="AN26" i="1" s="1"/>
  <c r="IU26" i="1"/>
  <c r="AC27" i="1"/>
  <c r="FI31" i="1"/>
  <c r="ES32" i="1"/>
  <c r="M33" i="1"/>
  <c r="BA33" i="1"/>
  <c r="ET33" i="1"/>
  <c r="EV33" i="1" s="1"/>
  <c r="M34" i="1"/>
  <c r="FN45" i="1"/>
  <c r="FP45" i="1"/>
  <c r="HZ51" i="1"/>
  <c r="IB51" i="1" s="1"/>
  <c r="HY51" i="1"/>
  <c r="IX53" i="1"/>
  <c r="IZ53" i="1" s="1"/>
  <c r="IW53" i="1"/>
  <c r="GO57" i="1"/>
  <c r="GP57" i="1"/>
  <c r="GR57" i="1" s="1"/>
  <c r="HZ59" i="1"/>
  <c r="IB59" i="1" s="1"/>
  <c r="HY59" i="1"/>
  <c r="BB61" i="1"/>
  <c r="BD61" i="1" s="1"/>
  <c r="BA61" i="1"/>
  <c r="ET64" i="1"/>
  <c r="EV64" i="1" s="1"/>
  <c r="ES64" i="1"/>
  <c r="IE78" i="1"/>
  <c r="IF78" i="1"/>
  <c r="IH78" i="1" s="1"/>
  <c r="M15" i="1"/>
  <c r="DP15" i="1"/>
  <c r="FN16" i="1"/>
  <c r="AC17" i="1"/>
  <c r="IE18" i="1"/>
  <c r="IW18" i="1"/>
  <c r="ED20" i="1"/>
  <c r="CX22" i="1"/>
  <c r="CZ22" i="1" s="1"/>
  <c r="ED22" i="1"/>
  <c r="EF22" i="1" s="1"/>
  <c r="JJ26" i="1"/>
  <c r="BI27" i="1"/>
  <c r="BR27" i="1"/>
  <c r="BT27" i="1" s="1"/>
  <c r="IE28" i="1"/>
  <c r="GP29" i="1"/>
  <c r="GR29" i="1" s="1"/>
  <c r="JJ29" i="1"/>
  <c r="GS30" i="1"/>
  <c r="BR31" i="1"/>
  <c r="BT31" i="1" s="1"/>
  <c r="CW31" i="1"/>
  <c r="BA34" i="1"/>
  <c r="DM34" i="1"/>
  <c r="AS35" i="1"/>
  <c r="BZ35" i="1"/>
  <c r="CB35" i="1" s="1"/>
  <c r="U36" i="1"/>
  <c r="CO36" i="1"/>
  <c r="ES36" i="1"/>
  <c r="IQ37" i="1"/>
  <c r="AC38" i="1"/>
  <c r="ET38" i="1"/>
  <c r="EV38" i="1" s="1"/>
  <c r="FI38" i="1"/>
  <c r="AC39" i="1"/>
  <c r="BI39" i="1"/>
  <c r="CO39" i="1"/>
  <c r="IR39" i="1"/>
  <c r="IT39" i="1" s="1"/>
  <c r="CW40" i="1"/>
  <c r="AF42" i="1"/>
  <c r="BB42" i="1"/>
  <c r="BD42" i="1" s="1"/>
  <c r="CH42" i="1"/>
  <c r="CJ42" i="1" s="1"/>
  <c r="JJ44" i="1"/>
  <c r="JI44" i="1"/>
  <c r="FO50" i="1"/>
  <c r="FP50" i="1"/>
  <c r="JD56" i="1"/>
  <c r="JF56" i="1" s="1"/>
  <c r="JC56" i="1"/>
  <c r="V59" i="1"/>
  <c r="X59" i="1" s="1"/>
  <c r="U59" i="1"/>
  <c r="JJ61" i="1"/>
  <c r="JI61" i="1"/>
  <c r="HZ65" i="1"/>
  <c r="HY65" i="1"/>
  <c r="FA70" i="1"/>
  <c r="FB70" i="1"/>
  <c r="FD70" i="1" s="1"/>
  <c r="GP72" i="1"/>
  <c r="GR72" i="1" s="1"/>
  <c r="GO72" i="1"/>
  <c r="I11" i="1"/>
  <c r="BJ11" i="1"/>
  <c r="BL11" i="1" s="1"/>
  <c r="ES11" i="1"/>
  <c r="FI11" i="1"/>
  <c r="I12" i="1"/>
  <c r="AC13" i="1"/>
  <c r="BU13" i="1"/>
  <c r="ET13" i="1"/>
  <c r="EV13" i="1" s="1"/>
  <c r="FO16" i="1"/>
  <c r="AT17" i="1"/>
  <c r="AV17" i="1" s="1"/>
  <c r="AK18" i="1"/>
  <c r="AS18" i="1"/>
  <c r="BB18" i="1"/>
  <c r="BD18" i="1" s="1"/>
  <c r="ET18" i="1"/>
  <c r="EV18" i="1" s="1"/>
  <c r="IO18" i="1"/>
  <c r="V19" i="1"/>
  <c r="X19" i="1" s="1"/>
  <c r="BJ19" i="1"/>
  <c r="BL19" i="1" s="1"/>
  <c r="EE20" i="1"/>
  <c r="N21" i="1"/>
  <c r="P21" i="1" s="1"/>
  <c r="BZ22" i="1"/>
  <c r="CB22" i="1" s="1"/>
  <c r="EE22" i="1"/>
  <c r="FJ22" i="1"/>
  <c r="FL22" i="1" s="1"/>
  <c r="U23" i="1"/>
  <c r="ES23" i="1"/>
  <c r="GS23" i="1"/>
  <c r="V24" i="1"/>
  <c r="X24" i="1" s="1"/>
  <c r="CX24" i="1"/>
  <c r="CZ24" i="1" s="1"/>
  <c r="ED24" i="1"/>
  <c r="EF24" i="1" s="1"/>
  <c r="I25" i="1"/>
  <c r="DN25" i="1"/>
  <c r="DP25" i="1" s="1"/>
  <c r="CX26" i="1"/>
  <c r="JL26" i="1"/>
  <c r="CO27" i="1"/>
  <c r="M28" i="1"/>
  <c r="DN28" i="1"/>
  <c r="DP28" i="1" s="1"/>
  <c r="FB28" i="1"/>
  <c r="FD28" i="1" s="1"/>
  <c r="I29" i="1"/>
  <c r="JL29" i="1"/>
  <c r="I30" i="1"/>
  <c r="AC31" i="1"/>
  <c r="CR31" i="1"/>
  <c r="IK31" i="1"/>
  <c r="HZ33" i="1"/>
  <c r="IB33" i="1" s="1"/>
  <c r="JL33" i="1"/>
  <c r="CH34" i="1"/>
  <c r="CJ34" i="1" s="1"/>
  <c r="DF35" i="1"/>
  <c r="DH35" i="1" s="1"/>
  <c r="FO35" i="1"/>
  <c r="JI35" i="1"/>
  <c r="FO37" i="1"/>
  <c r="FP37" i="1"/>
  <c r="CG37" i="1"/>
  <c r="FA37" i="1"/>
  <c r="JD37" i="1"/>
  <c r="JF37" i="1" s="1"/>
  <c r="HY38" i="1"/>
  <c r="JJ38" i="1"/>
  <c r="JL38" i="1" s="1"/>
  <c r="CJ41" i="1"/>
  <c r="EE41" i="1"/>
  <c r="IX41" i="1"/>
  <c r="IZ41" i="1" s="1"/>
  <c r="AK43" i="1"/>
  <c r="N44" i="1"/>
  <c r="GC46" i="1"/>
  <c r="GD46" i="1"/>
  <c r="GF46" i="1" s="1"/>
  <c r="EE47" i="1"/>
  <c r="ED47" i="1"/>
  <c r="EF47" i="1" s="1"/>
  <c r="EC47" i="1"/>
  <c r="JI48" i="1"/>
  <c r="JJ48" i="1"/>
  <c r="AL51" i="1"/>
  <c r="AN51" i="1" s="1"/>
  <c r="AK51" i="1"/>
  <c r="JC53" i="1"/>
  <c r="JD53" i="1"/>
  <c r="JF53" i="1" s="1"/>
  <c r="DF56" i="1"/>
  <c r="DH56" i="1" s="1"/>
  <c r="DE56" i="1"/>
  <c r="EE59" i="1"/>
  <c r="EC59" i="1"/>
  <c r="CO66" i="1"/>
  <c r="CP66" i="1"/>
  <c r="FI67" i="1"/>
  <c r="FJ67" i="1"/>
  <c r="FL67" i="1" s="1"/>
  <c r="DM41" i="1"/>
  <c r="EK42" i="1"/>
  <c r="FI42" i="1"/>
  <c r="DN43" i="1"/>
  <c r="DP43" i="1" s="1"/>
  <c r="FJ43" i="1"/>
  <c r="FL43" i="1" s="1"/>
  <c r="ET44" i="1"/>
  <c r="EV44" i="1" s="1"/>
  <c r="FI45" i="1"/>
  <c r="JL47" i="1"/>
  <c r="AC48" i="1"/>
  <c r="CG48" i="1"/>
  <c r="ES48" i="1"/>
  <c r="H49" i="1"/>
  <c r="CG49" i="1"/>
  <c r="EE49" i="1"/>
  <c r="V51" i="1"/>
  <c r="X51" i="1" s="1"/>
  <c r="BY51" i="1"/>
  <c r="DE51" i="1"/>
  <c r="EE52" i="1"/>
  <c r="BJ53" i="1"/>
  <c r="BL53" i="1" s="1"/>
  <c r="FI54" i="1"/>
  <c r="IB55" i="1"/>
  <c r="AT56" i="1"/>
  <c r="AV56" i="1" s="1"/>
  <c r="FJ56" i="1"/>
  <c r="FL56" i="1" s="1"/>
  <c r="I58" i="1"/>
  <c r="AS58" i="1"/>
  <c r="M59" i="1"/>
  <c r="CZ60" i="1"/>
  <c r="AS61" i="1"/>
  <c r="AD62" i="1"/>
  <c r="AF62" i="1" s="1"/>
  <c r="BB62" i="1"/>
  <c r="BD62" i="1" s="1"/>
  <c r="BJ62" i="1"/>
  <c r="BL62" i="1" s="1"/>
  <c r="DE63" i="1"/>
  <c r="FN64" i="1"/>
  <c r="AD64" i="1"/>
  <c r="AF64" i="1" s="1"/>
  <c r="CG67" i="1"/>
  <c r="FA67" i="1"/>
  <c r="FB67" i="1"/>
  <c r="FD67" i="1" s="1"/>
  <c r="IL69" i="1"/>
  <c r="IN69" i="1" s="1"/>
  <c r="IK69" i="1"/>
  <c r="BZ70" i="1"/>
  <c r="CB70" i="1" s="1"/>
  <c r="GC72" i="1"/>
  <c r="GD72" i="1"/>
  <c r="GF72" i="1" s="1"/>
  <c r="EL73" i="1"/>
  <c r="EN73" i="1" s="1"/>
  <c r="FA73" i="1"/>
  <c r="FB73" i="1"/>
  <c r="FD73" i="1" s="1"/>
  <c r="FI74" i="1"/>
  <c r="JD75" i="1"/>
  <c r="JF75" i="1" s="1"/>
  <c r="JC75" i="1"/>
  <c r="I76" i="1"/>
  <c r="HY79" i="1"/>
  <c r="HZ79" i="1"/>
  <c r="IB79" i="1" s="1"/>
  <c r="DN80" i="1"/>
  <c r="DP80" i="1" s="1"/>
  <c r="JI80" i="1"/>
  <c r="JJ80" i="1"/>
  <c r="JL80" i="1" s="1"/>
  <c r="IE81" i="1"/>
  <c r="IF81" i="1"/>
  <c r="IH81" i="1" s="1"/>
  <c r="DX54" i="1"/>
  <c r="BT56" i="1"/>
  <c r="FO56" i="1"/>
  <c r="FQ56" i="1" s="1"/>
  <c r="CG62" i="1"/>
  <c r="CZ63" i="1"/>
  <c r="BQ65" i="1"/>
  <c r="I67" i="1"/>
  <c r="IR68" i="1"/>
  <c r="IT68" i="1" s="1"/>
  <c r="IQ68" i="1"/>
  <c r="CX73" i="1"/>
  <c r="CZ73" i="1" s="1"/>
  <c r="CW73" i="1"/>
  <c r="FJ75" i="1"/>
  <c r="FL75" i="1" s="1"/>
  <c r="FI75" i="1"/>
  <c r="H81" i="1"/>
  <c r="IF82" i="1"/>
  <c r="IH82" i="1" s="1"/>
  <c r="IE82" i="1"/>
  <c r="V45" i="1"/>
  <c r="X45" i="1" s="1"/>
  <c r="AS45" i="1"/>
  <c r="CJ45" i="1"/>
  <c r="BB46" i="1"/>
  <c r="U47" i="1"/>
  <c r="EK48" i="1"/>
  <c r="FB48" i="1"/>
  <c r="FD48" i="1" s="1"/>
  <c r="IQ48" i="1"/>
  <c r="U49" i="1"/>
  <c r="BA49" i="1"/>
  <c r="FJ50" i="1"/>
  <c r="FL50" i="1" s="1"/>
  <c r="JD50" i="1"/>
  <c r="JF50" i="1" s="1"/>
  <c r="BI51" i="1"/>
  <c r="FB51" i="1"/>
  <c r="FD51" i="1" s="1"/>
  <c r="CG52" i="1"/>
  <c r="CP54" i="1"/>
  <c r="CR54" i="1" s="1"/>
  <c r="DU54" i="1"/>
  <c r="BQ55" i="1"/>
  <c r="DN55" i="1"/>
  <c r="DP55" i="1" s="1"/>
  <c r="U56" i="1"/>
  <c r="BZ56" i="1"/>
  <c r="CB56" i="1" s="1"/>
  <c r="FP56" i="1"/>
  <c r="V57" i="1"/>
  <c r="X57" i="1" s="1"/>
  <c r="BB57" i="1"/>
  <c r="BD57" i="1" s="1"/>
  <c r="AD58" i="1"/>
  <c r="AF58" i="1" s="1"/>
  <c r="H59" i="1"/>
  <c r="AD60" i="1"/>
  <c r="AF60" i="1" s="1"/>
  <c r="BY64" i="1"/>
  <c r="AD65" i="1"/>
  <c r="CR65" i="1"/>
  <c r="FN65" i="1"/>
  <c r="HY66" i="1"/>
  <c r="DF72" i="1"/>
  <c r="DH72" i="1" s="1"/>
  <c r="DE72" i="1"/>
  <c r="DN73" i="1"/>
  <c r="DP73" i="1" s="1"/>
  <c r="N75" i="1"/>
  <c r="P75" i="1" s="1"/>
  <c r="DN76" i="1"/>
  <c r="DP76" i="1" s="1"/>
  <c r="ET78" i="1"/>
  <c r="EV78" i="1" s="1"/>
  <c r="IR79" i="1"/>
  <c r="IT79" i="1" s="1"/>
  <c r="IQ79" i="1"/>
  <c r="JD80" i="1"/>
  <c r="JF80" i="1" s="1"/>
  <c r="JC80" i="1"/>
  <c r="AL82" i="1"/>
  <c r="AN82" i="1" s="1"/>
  <c r="V67" i="1"/>
  <c r="X67" i="1" s="1"/>
  <c r="BI67" i="1"/>
  <c r="DE69" i="1"/>
  <c r="DN69" i="1"/>
  <c r="DP69" i="1" s="1"/>
  <c r="BY70" i="1"/>
  <c r="JL70" i="1"/>
  <c r="FB71" i="1"/>
  <c r="FD71" i="1" s="1"/>
  <c r="V72" i="1"/>
  <c r="X72" i="1" s="1"/>
  <c r="BZ72" i="1"/>
  <c r="CB72" i="1" s="1"/>
  <c r="DM73" i="1"/>
  <c r="FO74" i="1"/>
  <c r="EL74" i="1"/>
  <c r="EN74" i="1" s="1"/>
  <c r="DE76" i="1"/>
  <c r="FI77" i="1"/>
  <c r="JL77" i="1"/>
  <c r="BR78" i="1"/>
  <c r="BZ78" i="1"/>
  <c r="CB78" i="1" s="1"/>
  <c r="DF78" i="1"/>
  <c r="DH78" i="1" s="1"/>
  <c r="DM78" i="1"/>
  <c r="ES78" i="1"/>
  <c r="FP78" i="1"/>
  <c r="FQ78" i="1" s="1"/>
  <c r="AC79" i="1"/>
  <c r="AK79" i="1"/>
  <c r="BI81" i="1"/>
  <c r="H82" i="1"/>
  <c r="FO82" i="1"/>
  <c r="AT68" i="1"/>
  <c r="AV68" i="1" s="1"/>
  <c r="FN69" i="1"/>
  <c r="U70" i="1"/>
  <c r="BJ71" i="1"/>
  <c r="BL71" i="1" s="1"/>
  <c r="FN71" i="1"/>
  <c r="FN73" i="1"/>
  <c r="AK74" i="1"/>
  <c r="DN74" i="1"/>
  <c r="DP74" i="1" s="1"/>
  <c r="IZ74" i="1"/>
  <c r="H76" i="1"/>
  <c r="AL76" i="1"/>
  <c r="AN76" i="1" s="1"/>
  <c r="BJ78" i="1"/>
  <c r="BL78" i="1" s="1"/>
  <c r="N79" i="1"/>
  <c r="P79" i="1" s="1"/>
  <c r="AT80" i="1"/>
  <c r="AV80" i="1" s="1"/>
  <c r="I81" i="1"/>
  <c r="M81" i="1"/>
  <c r="BA81" i="1"/>
  <c r="I68" i="1"/>
  <c r="CZ69" i="1"/>
  <c r="JL69" i="1"/>
  <c r="AS70" i="1"/>
  <c r="CZ70" i="1"/>
  <c r="IH70" i="1"/>
  <c r="DE71" i="1"/>
  <c r="ES71" i="1"/>
  <c r="FO71" i="1"/>
  <c r="EL72" i="1"/>
  <c r="EN72" i="1" s="1"/>
  <c r="FB72" i="1"/>
  <c r="FD72" i="1" s="1"/>
  <c r="DE74" i="1"/>
  <c r="FJ74" i="1"/>
  <c r="FL74" i="1" s="1"/>
  <c r="V75" i="1"/>
  <c r="X75" i="1" s="1"/>
  <c r="CR78" i="1"/>
  <c r="CZ78" i="1"/>
  <c r="H80" i="1"/>
  <c r="DE80" i="1"/>
  <c r="ES55" i="1"/>
  <c r="ET55" i="1"/>
  <c r="EV55" i="1" s="1"/>
  <c r="JA35" i="1"/>
  <c r="JA32" i="1"/>
  <c r="JA15" i="1"/>
  <c r="JA4" i="1"/>
  <c r="FI8" i="1"/>
  <c r="FA10" i="1"/>
  <c r="JA12" i="1"/>
  <c r="DI18" i="1"/>
  <c r="AL21" i="1"/>
  <c r="AN21" i="1" s="1"/>
  <c r="BA22" i="1"/>
  <c r="BB22" i="1"/>
  <c r="BD22" i="1" s="1"/>
  <c r="FJ24" i="1"/>
  <c r="FL24" i="1" s="1"/>
  <c r="DF34" i="1"/>
  <c r="DE34" i="1"/>
  <c r="BB40" i="1"/>
  <c r="BD40" i="1" s="1"/>
  <c r="ET47" i="1"/>
  <c r="EV47" i="1" s="1"/>
  <c r="ES47" i="1"/>
  <c r="AW51" i="1"/>
  <c r="HK17" i="1"/>
  <c r="HK18" i="1"/>
  <c r="HK20" i="1"/>
  <c r="HK12" i="1"/>
  <c r="Y4" i="1"/>
  <c r="IX6" i="1"/>
  <c r="IZ6" i="1" s="1"/>
  <c r="CK7" i="1"/>
  <c r="JA7" i="1"/>
  <c r="CP9" i="1"/>
  <c r="CR9" i="1" s="1"/>
  <c r="CO9" i="1"/>
  <c r="FI10" i="1"/>
  <c r="FJ10" i="1"/>
  <c r="FL10" i="1" s="1"/>
  <c r="GS12" i="1"/>
  <c r="GP12" i="1"/>
  <c r="GR12" i="1" s="1"/>
  <c r="DM15" i="1"/>
  <c r="HY15" i="1"/>
  <c r="IC15" i="1"/>
  <c r="IX16" i="1"/>
  <c r="IZ16" i="1" s="1"/>
  <c r="AK26" i="1"/>
  <c r="CP26" i="1"/>
  <c r="CR26" i="1" s="1"/>
  <c r="ET27" i="1"/>
  <c r="EV27" i="1" s="1"/>
  <c r="ES27" i="1"/>
  <c r="AG36" i="1"/>
  <c r="CS17" i="1"/>
  <c r="CS22" i="1"/>
  <c r="CS25" i="1"/>
  <c r="HK7" i="1"/>
  <c r="AL9" i="1"/>
  <c r="AN9" i="1" s="1"/>
  <c r="JM9" i="1"/>
  <c r="AL10" i="1"/>
  <c r="AN10" i="1" s="1"/>
  <c r="IU10" i="1"/>
  <c r="BY15" i="1"/>
  <c r="BZ15" i="1"/>
  <c r="CB15" i="1" s="1"/>
  <c r="FA17" i="1"/>
  <c r="FA28" i="1"/>
  <c r="DE33" i="1"/>
  <c r="JP82" i="1"/>
  <c r="JR82" i="1" s="1"/>
  <c r="AG35" i="1"/>
  <c r="BM51" i="1"/>
  <c r="BM19" i="1"/>
  <c r="BM22" i="1"/>
  <c r="BM18" i="1"/>
  <c r="DY47" i="1"/>
  <c r="DY24" i="1"/>
  <c r="DY22" i="1"/>
  <c r="DY31" i="1"/>
  <c r="DY19" i="1"/>
  <c r="DY11" i="1"/>
  <c r="DY6" i="1"/>
  <c r="DY27" i="1"/>
  <c r="DY18" i="1"/>
  <c r="DY37" i="1"/>
  <c r="DY15" i="1"/>
  <c r="IO17" i="1"/>
  <c r="IO27" i="1"/>
  <c r="I5" i="1"/>
  <c r="CZ5" i="1"/>
  <c r="FN5" i="1"/>
  <c r="GP5" i="1"/>
  <c r="GR5" i="1" s="1"/>
  <c r="GS5" i="1"/>
  <c r="FP7" i="1"/>
  <c r="FO7" i="1"/>
  <c r="P7" i="1"/>
  <c r="BY7" i="1"/>
  <c r="BZ7" i="1"/>
  <c r="CB7" i="1" s="1"/>
  <c r="FN7" i="1"/>
  <c r="AL8" i="1"/>
  <c r="AN8" i="1" s="1"/>
  <c r="BB8" i="1"/>
  <c r="BD8" i="1" s="1"/>
  <c r="IO8" i="1"/>
  <c r="DI9" i="1"/>
  <c r="CK10" i="1"/>
  <c r="AW11" i="1"/>
  <c r="BM13" i="1"/>
  <c r="EO13" i="1"/>
  <c r="BZ14" i="1"/>
  <c r="CB14" i="1" s="1"/>
  <c r="CC14" i="1"/>
  <c r="DM14" i="1"/>
  <c r="DN14" i="1"/>
  <c r="DP14" i="1" s="1"/>
  <c r="IO16" i="1"/>
  <c r="IL16" i="1"/>
  <c r="IN16" i="1" s="1"/>
  <c r="IK16" i="1"/>
  <c r="GY17" i="1"/>
  <c r="U18" i="1"/>
  <c r="AL18" i="1"/>
  <c r="AN18" i="1" s="1"/>
  <c r="JI19" i="1"/>
  <c r="JJ19" i="1"/>
  <c r="JL19" i="1" s="1"/>
  <c r="GY20" i="1"/>
  <c r="DI22" i="1"/>
  <c r="IX25" i="1"/>
  <c r="IZ25" i="1" s="1"/>
  <c r="IW25" i="1"/>
  <c r="EC26" i="1"/>
  <c r="EE26" i="1"/>
  <c r="EG26" i="1" s="1"/>
  <c r="ED26" i="1"/>
  <c r="EF26" i="1" s="1"/>
  <c r="DI27" i="1"/>
  <c r="IO29" i="1"/>
  <c r="AC35" i="1"/>
  <c r="AD35" i="1"/>
  <c r="AF35" i="1" s="1"/>
  <c r="ES38" i="1"/>
  <c r="GO40" i="1"/>
  <c r="IO41" i="1"/>
  <c r="IL41" i="1"/>
  <c r="IN41" i="1" s="1"/>
  <c r="IK41" i="1"/>
  <c r="BI45" i="1"/>
  <c r="JG45" i="1"/>
  <c r="U48" i="1"/>
  <c r="V48" i="1"/>
  <c r="X48" i="1" s="1"/>
  <c r="GO53" i="1"/>
  <c r="GP53" i="1"/>
  <c r="GR53" i="1" s="1"/>
  <c r="GY67" i="1"/>
  <c r="GY49" i="1"/>
  <c r="GY64" i="1"/>
  <c r="GY51" i="1"/>
  <c r="GY35" i="1"/>
  <c r="GY25" i="1"/>
  <c r="GY41" i="1"/>
  <c r="GY10" i="1"/>
  <c r="GY7" i="1"/>
  <c r="GY23" i="1"/>
  <c r="JD8" i="1"/>
  <c r="JF8" i="1" s="1"/>
  <c r="JC8" i="1"/>
  <c r="IU12" i="1"/>
  <c r="BR21" i="1"/>
  <c r="BT21" i="1" s="1"/>
  <c r="BQ21" i="1"/>
  <c r="HR83" i="1"/>
  <c r="HT29" i="1"/>
  <c r="HV29" i="1" s="1"/>
  <c r="ET31" i="1"/>
  <c r="EV31" i="1" s="1"/>
  <c r="ES31" i="1"/>
  <c r="V39" i="1"/>
  <c r="X39" i="1" s="1"/>
  <c r="U39" i="1"/>
  <c r="BQ40" i="1"/>
  <c r="BR40" i="1"/>
  <c r="BT40" i="1" s="1"/>
  <c r="BM9" i="1"/>
  <c r="IR29" i="1"/>
  <c r="IT29" i="1" s="1"/>
  <c r="IU29" i="1"/>
  <c r="IQ29" i="1"/>
  <c r="CG59" i="1"/>
  <c r="CH59" i="1"/>
  <c r="CJ59" i="1" s="1"/>
  <c r="V7" i="1"/>
  <c r="X7" i="1" s="1"/>
  <c r="Y7" i="1"/>
  <c r="GY8" i="1"/>
  <c r="GY9" i="1"/>
  <c r="H11" i="1"/>
  <c r="FN15" i="1"/>
  <c r="FO15" i="1"/>
  <c r="HE16" i="1"/>
  <c r="HZ16" i="1"/>
  <c r="IB16" i="1" s="1"/>
  <c r="HY16" i="1"/>
  <c r="FM17" i="1"/>
  <c r="BU34" i="1"/>
  <c r="BU39" i="1"/>
  <c r="JG60" i="1"/>
  <c r="JG26" i="1"/>
  <c r="EL4" i="1"/>
  <c r="EN4" i="1" s="1"/>
  <c r="EO4" i="1"/>
  <c r="JG5" i="1"/>
  <c r="H8" i="1"/>
  <c r="I8" i="1"/>
  <c r="BB11" i="1"/>
  <c r="BD11" i="1" s="1"/>
  <c r="BA11" i="1"/>
  <c r="EL13" i="1"/>
  <c r="EN13" i="1" s="1"/>
  <c r="IX13" i="1"/>
  <c r="IZ13" i="1" s="1"/>
  <c r="JA13" i="1"/>
  <c r="EK15" i="1"/>
  <c r="ES65" i="1"/>
  <c r="ET65" i="1"/>
  <c r="EV65" i="1" s="1"/>
  <c r="IK66" i="1"/>
  <c r="IL66" i="1"/>
  <c r="IN66" i="1" s="1"/>
  <c r="JM41" i="1"/>
  <c r="JM26" i="1"/>
  <c r="HQ4" i="1"/>
  <c r="JA6" i="1"/>
  <c r="JM8" i="1"/>
  <c r="IL11" i="1"/>
  <c r="IN11" i="1" s="1"/>
  <c r="IK11" i="1"/>
  <c r="IO11" i="1"/>
  <c r="ES12" i="1"/>
  <c r="DE14" i="1"/>
  <c r="IX14" i="1"/>
  <c r="IZ14" i="1" s="1"/>
  <c r="JA14" i="1"/>
  <c r="IF39" i="1"/>
  <c r="IH39" i="1" s="1"/>
  <c r="IE39" i="1"/>
  <c r="IX80" i="1"/>
  <c r="IZ80" i="1" s="1"/>
  <c r="IW80" i="1"/>
  <c r="U81" i="1"/>
  <c r="V81" i="1"/>
  <c r="X81" i="1" s="1"/>
  <c r="GA45" i="1"/>
  <c r="GA54" i="1"/>
  <c r="GA23" i="1"/>
  <c r="GA30" i="1"/>
  <c r="GA36" i="1"/>
  <c r="GA20" i="1"/>
  <c r="GA25" i="1"/>
  <c r="GA4" i="1"/>
  <c r="HW17" i="1"/>
  <c r="HW9" i="1"/>
  <c r="HW11" i="1"/>
  <c r="HW27" i="1"/>
  <c r="EW4" i="1"/>
  <c r="FN4" i="1"/>
  <c r="AK5" i="1"/>
  <c r="BJ5" i="1"/>
  <c r="BL5" i="1" s="1"/>
  <c r="BI5" i="1"/>
  <c r="IO5" i="1"/>
  <c r="U6" i="1"/>
  <c r="IE6" i="1"/>
  <c r="BU7" i="1"/>
  <c r="CH7" i="1"/>
  <c r="CJ7" i="1" s="1"/>
  <c r="DM7" i="1"/>
  <c r="DN7" i="1"/>
  <c r="DP7" i="1" s="1"/>
  <c r="GC7" i="1"/>
  <c r="CZ8" i="1"/>
  <c r="JA8" i="1"/>
  <c r="FE9" i="1"/>
  <c r="IQ10" i="1"/>
  <c r="JD10" i="1"/>
  <c r="JF10" i="1" s="1"/>
  <c r="FB11" i="1"/>
  <c r="FD11" i="1" s="1"/>
  <c r="GY11" i="1"/>
  <c r="JJ11" i="1"/>
  <c r="JL11" i="1" s="1"/>
  <c r="AD12" i="1"/>
  <c r="AF12" i="1" s="1"/>
  <c r="AT12" i="1"/>
  <c r="AV12" i="1" s="1"/>
  <c r="IO12" i="1"/>
  <c r="JC12" i="1"/>
  <c r="BD13" i="1"/>
  <c r="CX13" i="1"/>
  <c r="GS13" i="1"/>
  <c r="IC13" i="1"/>
  <c r="DY16" i="1"/>
  <c r="CG17" i="1"/>
  <c r="CH20" i="1"/>
  <c r="CJ20" i="1" s="1"/>
  <c r="U31" i="1"/>
  <c r="V31" i="1"/>
  <c r="X31" i="1" s="1"/>
  <c r="FO33" i="1"/>
  <c r="FN33" i="1"/>
  <c r="FU33" i="1" s="1"/>
  <c r="FP33" i="1"/>
  <c r="JD33" i="1"/>
  <c r="JF33" i="1" s="1"/>
  <c r="JC33" i="1"/>
  <c r="IX37" i="1"/>
  <c r="IZ37" i="1" s="1"/>
  <c r="IW37" i="1"/>
  <c r="FJ49" i="1"/>
  <c r="FL49" i="1" s="1"/>
  <c r="FI49" i="1"/>
  <c r="JJ54" i="1"/>
  <c r="JL54" i="1" s="1"/>
  <c r="JI54" i="1"/>
  <c r="CH75" i="1"/>
  <c r="CG75" i="1"/>
  <c r="IU48" i="1"/>
  <c r="IU56" i="1"/>
  <c r="IU42" i="1"/>
  <c r="IU72" i="1"/>
  <c r="IU34" i="1"/>
  <c r="IU21" i="1"/>
  <c r="IU51" i="1"/>
  <c r="IU19" i="1"/>
  <c r="IU28" i="1"/>
  <c r="IU13" i="1"/>
  <c r="IU60" i="1"/>
  <c r="IU8" i="1"/>
  <c r="BI4" i="1"/>
  <c r="BJ4" i="1"/>
  <c r="BL4" i="1" s="1"/>
  <c r="BM10" i="1"/>
  <c r="BM14" i="1"/>
  <c r="ET34" i="1"/>
  <c r="EV34" i="1" s="1"/>
  <c r="ES34" i="1"/>
  <c r="AW6" i="1"/>
  <c r="CG6" i="1"/>
  <c r="FJ13" i="1"/>
  <c r="FL13" i="1" s="1"/>
  <c r="JC18" i="1"/>
  <c r="HY19" i="1"/>
  <c r="HZ19" i="1"/>
  <c r="IB19" i="1" s="1"/>
  <c r="EW42" i="1"/>
  <c r="IR44" i="1"/>
  <c r="IT44" i="1" s="1"/>
  <c r="IQ44" i="1"/>
  <c r="U45" i="1"/>
  <c r="AT53" i="1"/>
  <c r="AV53" i="1" s="1"/>
  <c r="AS53" i="1"/>
  <c r="AW60" i="1"/>
  <c r="DY7" i="1"/>
  <c r="Y10" i="1"/>
  <c r="AC11" i="1"/>
  <c r="HE14" i="1"/>
  <c r="HE19" i="1"/>
  <c r="BU23" i="1"/>
  <c r="DN26" i="1"/>
  <c r="DP26" i="1" s="1"/>
  <c r="DM26" i="1"/>
  <c r="GP27" i="1"/>
  <c r="GR27" i="1" s="1"/>
  <c r="BB41" i="1"/>
  <c r="BD41" i="1" s="1"/>
  <c r="BA41" i="1"/>
  <c r="IU44" i="1"/>
  <c r="CH47" i="1"/>
  <c r="CJ47" i="1" s="1"/>
  <c r="CG47" i="1"/>
  <c r="HQ35" i="1"/>
  <c r="HQ14" i="1"/>
  <c r="HQ42" i="1"/>
  <c r="HQ38" i="1"/>
  <c r="HQ19" i="1"/>
  <c r="HQ15" i="1"/>
  <c r="GY4" i="1"/>
  <c r="CG7" i="1"/>
  <c r="DI11" i="1"/>
  <c r="JI11" i="1"/>
  <c r="CX15" i="1"/>
  <c r="CZ15" i="1" s="1"/>
  <c r="FA23" i="1"/>
  <c r="FB23" i="1"/>
  <c r="FD23" i="1" s="1"/>
  <c r="JI24" i="1"/>
  <c r="JJ24" i="1"/>
  <c r="AW32" i="1"/>
  <c r="CS28" i="1"/>
  <c r="FO4" i="1"/>
  <c r="Y5" i="1"/>
  <c r="IU5" i="1"/>
  <c r="AT8" i="1"/>
  <c r="AV8" i="1" s="1"/>
  <c r="IW8" i="1"/>
  <c r="AD9" i="1"/>
  <c r="AF9" i="1" s="1"/>
  <c r="AC9" i="1"/>
  <c r="IR10" i="1"/>
  <c r="IT10" i="1" s="1"/>
  <c r="FJ11" i="1"/>
  <c r="FL11" i="1" s="1"/>
  <c r="IU11" i="1"/>
  <c r="DY12" i="1"/>
  <c r="FA12" i="1"/>
  <c r="IK12" i="1"/>
  <c r="BJ13" i="1"/>
  <c r="BL13" i="1" s="1"/>
  <c r="CZ13" i="1"/>
  <c r="IH13" i="1"/>
  <c r="M14" i="1"/>
  <c r="N14" i="1"/>
  <c r="P14" i="1" s="1"/>
  <c r="BR14" i="1"/>
  <c r="BT14" i="1" s="1"/>
  <c r="GS14" i="1"/>
  <c r="CH15" i="1"/>
  <c r="AD17" i="1"/>
  <c r="AF17" i="1" s="1"/>
  <c r="AW17" i="1"/>
  <c r="AW20" i="1"/>
  <c r="BR20" i="1"/>
  <c r="BT20" i="1" s="1"/>
  <c r="BQ20" i="1"/>
  <c r="V22" i="1"/>
  <c r="X22" i="1" s="1"/>
  <c r="U22" i="1"/>
  <c r="H23" i="1"/>
  <c r="I23" i="1"/>
  <c r="EC23" i="1"/>
  <c r="EE23" i="1"/>
  <c r="IU23" i="1"/>
  <c r="IO24" i="1"/>
  <c r="AT28" i="1"/>
  <c r="AV28" i="1" s="1"/>
  <c r="AS28" i="1"/>
  <c r="CX30" i="1"/>
  <c r="CZ30" i="1" s="1"/>
  <c r="CW30" i="1"/>
  <c r="IU30" i="1"/>
  <c r="CH32" i="1"/>
  <c r="CG32" i="1"/>
  <c r="FP34" i="1"/>
  <c r="FO34" i="1"/>
  <c r="FR34" i="1" s="1"/>
  <c r="FT34" i="1" s="1"/>
  <c r="CH35" i="1"/>
  <c r="CJ35" i="1" s="1"/>
  <c r="CG35" i="1"/>
  <c r="GP37" i="1"/>
  <c r="GR37" i="1" s="1"/>
  <c r="GO37" i="1"/>
  <c r="AC49" i="1"/>
  <c r="AD49" i="1"/>
  <c r="AF49" i="1" s="1"/>
  <c r="I71" i="1"/>
  <c r="H71" i="1"/>
  <c r="GO75" i="1"/>
  <c r="EW47" i="1"/>
  <c r="EW37" i="1"/>
  <c r="JD11" i="1"/>
  <c r="JF11" i="1" s="1"/>
  <c r="JC11" i="1"/>
  <c r="U17" i="1"/>
  <c r="V17" i="1"/>
  <c r="X17" i="1" s="1"/>
  <c r="DN23" i="1"/>
  <c r="DP23" i="1" s="1"/>
  <c r="DM23" i="1"/>
  <c r="HE62" i="1"/>
  <c r="HE53" i="1"/>
  <c r="HE45" i="1"/>
  <c r="HE44" i="1"/>
  <c r="HE38" i="1"/>
  <c r="HE32" i="1"/>
  <c r="HE13" i="1"/>
  <c r="HE27" i="1"/>
  <c r="HE15" i="1"/>
  <c r="HE6" i="1"/>
  <c r="AS4" i="1"/>
  <c r="AT4" i="1"/>
  <c r="BR5" i="1"/>
  <c r="BT5" i="1" s="1"/>
  <c r="FB7" i="1"/>
  <c r="FD7" i="1" s="1"/>
  <c r="FA7" i="1"/>
  <c r="CX12" i="1"/>
  <c r="CZ12" i="1" s="1"/>
  <c r="CW12" i="1"/>
  <c r="FN13" i="1"/>
  <c r="FP13" i="1"/>
  <c r="IU15" i="1"/>
  <c r="IR15" i="1"/>
  <c r="IT15" i="1" s="1"/>
  <c r="IQ15" i="1"/>
  <c r="FP21" i="1"/>
  <c r="FU21" i="1" s="1"/>
  <c r="FO21" i="1"/>
  <c r="FN21" i="1"/>
  <c r="AW21" i="1"/>
  <c r="DI25" i="1"/>
  <c r="CK59" i="1"/>
  <c r="EW18" i="1"/>
  <c r="H4" i="1"/>
  <c r="IH5" i="1"/>
  <c r="IB6" i="1"/>
  <c r="U7" i="1"/>
  <c r="EG10" i="1"/>
  <c r="H12" i="1"/>
  <c r="BJ12" i="1"/>
  <c r="BL12" i="1" s="1"/>
  <c r="BM12" i="1"/>
  <c r="CO23" i="1"/>
  <c r="JG36" i="1"/>
  <c r="BI38" i="1"/>
  <c r="BJ38" i="1"/>
  <c r="BL38" i="1" s="1"/>
  <c r="IU40" i="1"/>
  <c r="IX64" i="1"/>
  <c r="IZ64" i="1" s="1"/>
  <c r="AD70" i="1"/>
  <c r="AF70" i="1" s="1"/>
  <c r="AC70" i="1"/>
  <c r="FE16" i="1"/>
  <c r="FE30" i="1"/>
  <c r="DE5" i="1"/>
  <c r="IX7" i="1"/>
  <c r="IZ7" i="1" s="1"/>
  <c r="CO10" i="1"/>
  <c r="FP15" i="1"/>
  <c r="FR15" i="1" s="1"/>
  <c r="FT15" i="1" s="1"/>
  <c r="HZ15" i="1"/>
  <c r="IB15" i="1" s="1"/>
  <c r="JA16" i="1"/>
  <c r="GP17" i="1"/>
  <c r="GR17" i="1" s="1"/>
  <c r="GO17" i="1"/>
  <c r="FI19" i="1"/>
  <c r="CK20" i="1"/>
  <c r="I26" i="1"/>
  <c r="H26" i="1"/>
  <c r="EE30" i="1"/>
  <c r="ED30" i="1"/>
  <c r="EF30" i="1" s="1"/>
  <c r="HE35" i="1"/>
  <c r="FP55" i="1"/>
  <c r="FQ55" i="1" s="1"/>
  <c r="FO55" i="1"/>
  <c r="FN55" i="1"/>
  <c r="Q53" i="1"/>
  <c r="Q28" i="1"/>
  <c r="Q24" i="1"/>
  <c r="AO26" i="1"/>
  <c r="AO37" i="1"/>
  <c r="DA24" i="1"/>
  <c r="DA17" i="1"/>
  <c r="DA18" i="1"/>
  <c r="FM11" i="1"/>
  <c r="GM22" i="1"/>
  <c r="GM13" i="1"/>
  <c r="GM8" i="1"/>
  <c r="HE4" i="1"/>
  <c r="IU4" i="1"/>
  <c r="DY8" i="1"/>
  <c r="IX8" i="1"/>
  <c r="IZ8" i="1" s="1"/>
  <c r="I9" i="1"/>
  <c r="DY9" i="1"/>
  <c r="FA9" i="1"/>
  <c r="HK9" i="1"/>
  <c r="I10" i="1"/>
  <c r="JA11" i="1"/>
  <c r="EE12" i="1"/>
  <c r="ED12" i="1"/>
  <c r="GY12" i="1"/>
  <c r="IL12" i="1"/>
  <c r="IN12" i="1" s="1"/>
  <c r="ED13" i="1"/>
  <c r="EF13" i="1" s="1"/>
  <c r="EC13" i="1"/>
  <c r="EE13" i="1"/>
  <c r="EG13" i="1" s="1"/>
  <c r="HQ13" i="1"/>
  <c r="GA14" i="1"/>
  <c r="GS15" i="1"/>
  <c r="CP18" i="1"/>
  <c r="CR18" i="1" s="1"/>
  <c r="CO18" i="1"/>
  <c r="GY18" i="1"/>
  <c r="JA18" i="1"/>
  <c r="GY21" i="1"/>
  <c r="IK21" i="1"/>
  <c r="ED23" i="1"/>
  <c r="EF23" i="1" s="1"/>
  <c r="JA23" i="1"/>
  <c r="GC24" i="1"/>
  <c r="GD24" i="1"/>
  <c r="GF24" i="1" s="1"/>
  <c r="IU25" i="1"/>
  <c r="GY26" i="1"/>
  <c r="JM27" i="1"/>
  <c r="FP30" i="1"/>
  <c r="FO30" i="1"/>
  <c r="FN30" i="1"/>
  <c r="IX30" i="1"/>
  <c r="IZ30" i="1" s="1"/>
  <c r="IW30" i="1"/>
  <c r="GP31" i="1"/>
  <c r="GR31" i="1" s="1"/>
  <c r="GO31" i="1"/>
  <c r="GS33" i="1"/>
  <c r="DM36" i="1"/>
  <c r="DN36" i="1"/>
  <c r="DP36" i="1" s="1"/>
  <c r="JA43" i="1"/>
  <c r="N46" i="1"/>
  <c r="P46" i="1" s="1"/>
  <c r="M46" i="1"/>
  <c r="IF53" i="1"/>
  <c r="IH53" i="1" s="1"/>
  <c r="AK54" i="1"/>
  <c r="AL54" i="1"/>
  <c r="AN54" i="1" s="1"/>
  <c r="ET70" i="1"/>
  <c r="EV70" i="1" s="1"/>
  <c r="ES70" i="1"/>
  <c r="HZ4" i="1"/>
  <c r="IB4" i="1" s="1"/>
  <c r="JY4" i="1"/>
  <c r="N5" i="1"/>
  <c r="P5" i="1" s="1"/>
  <c r="BM5" i="1"/>
  <c r="JA5" i="1"/>
  <c r="CB6" i="1"/>
  <c r="GP6" i="1"/>
  <c r="GR6" i="1" s="1"/>
  <c r="GS7" i="1"/>
  <c r="IL7" i="1"/>
  <c r="IN7" i="1" s="1"/>
  <c r="BM8" i="1"/>
  <c r="ED8" i="1"/>
  <c r="EF8" i="1" s="1"/>
  <c r="JL8" i="1"/>
  <c r="FJ9" i="1"/>
  <c r="FL9" i="1" s="1"/>
  <c r="GD9" i="1"/>
  <c r="GF9" i="1" s="1"/>
  <c r="IO9" i="1"/>
  <c r="IO10" i="1"/>
  <c r="BA12" i="1"/>
  <c r="FI12" i="1"/>
  <c r="CR13" i="1"/>
  <c r="EW14" i="1"/>
  <c r="H15" i="1"/>
  <c r="Y15" i="1"/>
  <c r="ES15" i="1"/>
  <c r="GY16" i="1"/>
  <c r="BM17" i="1"/>
  <c r="CZ17" i="1"/>
  <c r="IH18" i="1"/>
  <c r="BB19" i="1"/>
  <c r="BD19" i="1" s="1"/>
  <c r="IO20" i="1"/>
  <c r="FB21" i="1"/>
  <c r="FD21" i="1" s="1"/>
  <c r="FE21" i="1"/>
  <c r="AS22" i="1"/>
  <c r="AT22" i="1"/>
  <c r="AV22" i="1" s="1"/>
  <c r="FI22" i="1"/>
  <c r="FA26" i="1"/>
  <c r="FB26" i="1"/>
  <c r="FD26" i="1" s="1"/>
  <c r="GS26" i="1"/>
  <c r="Y27" i="1"/>
  <c r="ES29" i="1"/>
  <c r="ET29" i="1"/>
  <c r="EV29" i="1" s="1"/>
  <c r="ED31" i="1"/>
  <c r="EF31" i="1" s="1"/>
  <c r="EE31" i="1"/>
  <c r="ET32" i="1"/>
  <c r="EV32" i="1" s="1"/>
  <c r="GP32" i="1"/>
  <c r="GR32" i="1" s="1"/>
  <c r="HY32" i="1"/>
  <c r="IX32" i="1"/>
  <c r="IZ32" i="1" s="1"/>
  <c r="IW32" i="1"/>
  <c r="ES33" i="1"/>
  <c r="EW33" i="1"/>
  <c r="BY34" i="1"/>
  <c r="IF34" i="1"/>
  <c r="IH34" i="1" s="1"/>
  <c r="IX34" i="1"/>
  <c r="IZ34" i="1" s="1"/>
  <c r="IW34" i="1"/>
  <c r="BI35" i="1"/>
  <c r="CG36" i="1"/>
  <c r="CH36" i="1"/>
  <c r="CJ36" i="1" s="1"/>
  <c r="ET36" i="1"/>
  <c r="EV36" i="1" s="1"/>
  <c r="GP36" i="1"/>
  <c r="GR36" i="1" s="1"/>
  <c r="GO36" i="1"/>
  <c r="FB37" i="1"/>
  <c r="FD37" i="1" s="1"/>
  <c r="HZ37" i="1"/>
  <c r="IB37" i="1" s="1"/>
  <c r="IL37" i="1"/>
  <c r="IN37" i="1" s="1"/>
  <c r="JD38" i="1"/>
  <c r="JF38" i="1" s="1"/>
  <c r="DF39" i="1"/>
  <c r="DH39" i="1" s="1"/>
  <c r="BZ43" i="1"/>
  <c r="CB43" i="1" s="1"/>
  <c r="IF44" i="1"/>
  <c r="IH44" i="1" s="1"/>
  <c r="JC44" i="1"/>
  <c r="EL48" i="1"/>
  <c r="EN48" i="1" s="1"/>
  <c r="IK48" i="1"/>
  <c r="IL48" i="1"/>
  <c r="IN48" i="1" s="1"/>
  <c r="BI49" i="1"/>
  <c r="BM49" i="1"/>
  <c r="BJ49" i="1"/>
  <c r="BL49" i="1" s="1"/>
  <c r="I51" i="1"/>
  <c r="U51" i="1"/>
  <c r="JC52" i="1"/>
  <c r="JD52" i="1"/>
  <c r="JF52" i="1" s="1"/>
  <c r="CO56" i="1"/>
  <c r="EC56" i="1"/>
  <c r="DE57" i="1"/>
  <c r="EE57" i="1"/>
  <c r="EG57" i="1" s="1"/>
  <c r="ED57" i="1"/>
  <c r="EF57" i="1" s="1"/>
  <c r="JI60" i="1"/>
  <c r="JJ60" i="1"/>
  <c r="JL60" i="1" s="1"/>
  <c r="DF62" i="1"/>
  <c r="DH62" i="1" s="1"/>
  <c r="FB64" i="1"/>
  <c r="FD64" i="1" s="1"/>
  <c r="FA64" i="1"/>
  <c r="FP28" i="1"/>
  <c r="FN28" i="1"/>
  <c r="FO28" i="1"/>
  <c r="GD37" i="1"/>
  <c r="GF37" i="1" s="1"/>
  <c r="GC37" i="1"/>
  <c r="EC40" i="1"/>
  <c r="EE40" i="1"/>
  <c r="FI40" i="1"/>
  <c r="FJ40" i="1"/>
  <c r="FL40" i="1" s="1"/>
  <c r="DE43" i="1"/>
  <c r="DF43" i="1"/>
  <c r="DH43" i="1" s="1"/>
  <c r="JC47" i="1"/>
  <c r="JD47" i="1"/>
  <c r="JF47" i="1" s="1"/>
  <c r="FB49" i="1"/>
  <c r="FD49" i="1" s="1"/>
  <c r="FA49" i="1"/>
  <c r="H50" i="1"/>
  <c r="I50" i="1"/>
  <c r="EK55" i="1"/>
  <c r="EL55" i="1"/>
  <c r="EN55" i="1" s="1"/>
  <c r="GO55" i="1"/>
  <c r="GS55" i="1"/>
  <c r="GP55" i="1"/>
  <c r="GR55" i="1" s="1"/>
  <c r="CP62" i="1"/>
  <c r="CR62" i="1" s="1"/>
  <c r="CO62" i="1"/>
  <c r="BI79" i="1"/>
  <c r="BJ79" i="1"/>
  <c r="BL79" i="1" s="1"/>
  <c r="JM13" i="1"/>
  <c r="AG15" i="1"/>
  <c r="IH16" i="1"/>
  <c r="JL17" i="1"/>
  <c r="CG18" i="1"/>
  <c r="DN19" i="1"/>
  <c r="DP19" i="1" s="1"/>
  <c r="DM19" i="1"/>
  <c r="CZ20" i="1"/>
  <c r="ES22" i="1"/>
  <c r="ET22" i="1"/>
  <c r="EV22" i="1" s="1"/>
  <c r="IK22" i="1"/>
  <c r="IO22" i="1"/>
  <c r="JI22" i="1"/>
  <c r="JJ22" i="1"/>
  <c r="JL22" i="1" s="1"/>
  <c r="IU24" i="1"/>
  <c r="ED25" i="1"/>
  <c r="FJ25" i="1"/>
  <c r="FL25" i="1" s="1"/>
  <c r="IL25" i="1"/>
  <c r="IN25" i="1" s="1"/>
  <c r="IK25" i="1"/>
  <c r="IO25" i="1"/>
  <c r="IO26" i="1"/>
  <c r="AD27" i="1"/>
  <c r="AF27" i="1" s="1"/>
  <c r="CX27" i="1"/>
  <c r="CZ27" i="1" s="1"/>
  <c r="CW27" i="1"/>
  <c r="N31" i="1"/>
  <c r="P31" i="1" s="1"/>
  <c r="BY31" i="1"/>
  <c r="BZ31" i="1"/>
  <c r="CB31" i="1" s="1"/>
  <c r="AC36" i="1"/>
  <c r="AD36" i="1"/>
  <c r="AF36" i="1" s="1"/>
  <c r="DF37" i="1"/>
  <c r="DH37" i="1" s="1"/>
  <c r="GC38" i="1"/>
  <c r="GD38" i="1"/>
  <c r="GF38" i="1" s="1"/>
  <c r="AC40" i="1"/>
  <c r="CG40" i="1"/>
  <c r="ED40" i="1"/>
  <c r="EF40" i="1" s="1"/>
  <c r="ED41" i="1"/>
  <c r="EF41" i="1" s="1"/>
  <c r="FB41" i="1"/>
  <c r="FD41" i="1" s="1"/>
  <c r="BJ44" i="1"/>
  <c r="BL44" i="1" s="1"/>
  <c r="BI44" i="1"/>
  <c r="DN45" i="1"/>
  <c r="DP45" i="1" s="1"/>
  <c r="JA49" i="1"/>
  <c r="BA55" i="1"/>
  <c r="AD56" i="1"/>
  <c r="AF56" i="1" s="1"/>
  <c r="AC57" i="1"/>
  <c r="AD57" i="1"/>
  <c r="AF57" i="1" s="1"/>
  <c r="BQ57" i="1"/>
  <c r="BR57" i="1"/>
  <c r="BT57" i="1" s="1"/>
  <c r="EL60" i="1"/>
  <c r="EN60" i="1" s="1"/>
  <c r="EK60" i="1"/>
  <c r="CZ75" i="1"/>
  <c r="ET75" i="1"/>
  <c r="EV75" i="1" s="1"/>
  <c r="DI15" i="1"/>
  <c r="H18" i="1"/>
  <c r="I18" i="1"/>
  <c r="AL22" i="1"/>
  <c r="AN22" i="1" s="1"/>
  <c r="HZ22" i="1"/>
  <c r="IB22" i="1" s="1"/>
  <c r="HY22" i="1"/>
  <c r="H25" i="1"/>
  <c r="BI25" i="1"/>
  <c r="BM25" i="1"/>
  <c r="JA26" i="1"/>
  <c r="IX26" i="1"/>
  <c r="IZ26" i="1" s="1"/>
  <c r="BR32" i="1"/>
  <c r="BT32" i="1" s="1"/>
  <c r="GD33" i="1"/>
  <c r="GF33" i="1" s="1"/>
  <c r="GG33" i="1"/>
  <c r="GC33" i="1"/>
  <c r="CP40" i="1"/>
  <c r="CR40" i="1" s="1"/>
  <c r="CO40" i="1"/>
  <c r="BU41" i="1"/>
  <c r="FO42" i="1"/>
  <c r="HZ42" i="1"/>
  <c r="IB42" i="1" s="1"/>
  <c r="HY42" i="1"/>
  <c r="IC42" i="1"/>
  <c r="CX45" i="1"/>
  <c r="CZ45" i="1" s="1"/>
  <c r="CW45" i="1"/>
  <c r="FI51" i="1"/>
  <c r="FJ51" i="1"/>
  <c r="FL51" i="1" s="1"/>
  <c r="EL58" i="1"/>
  <c r="EN58" i="1" s="1"/>
  <c r="EK58" i="1"/>
  <c r="IF62" i="1"/>
  <c r="IH62" i="1" s="1"/>
  <c r="IE62" i="1"/>
  <c r="GP63" i="1"/>
  <c r="GR63" i="1" s="1"/>
  <c r="GO63" i="1"/>
  <c r="BZ65" i="1"/>
  <c r="CB65" i="1" s="1"/>
  <c r="BY65" i="1"/>
  <c r="JD67" i="1"/>
  <c r="JF67" i="1" s="1"/>
  <c r="JC67" i="1"/>
  <c r="AD71" i="1"/>
  <c r="AF71" i="1" s="1"/>
  <c r="AC71" i="1"/>
  <c r="EK71" i="1"/>
  <c r="BZ82" i="1"/>
  <c r="CB82" i="1" s="1"/>
  <c r="BY82" i="1"/>
  <c r="JS55" i="1"/>
  <c r="JS42" i="1"/>
  <c r="CJ6" i="1"/>
  <c r="DI6" i="1"/>
  <c r="BM7" i="1"/>
  <c r="EG7" i="1"/>
  <c r="AD10" i="1"/>
  <c r="AF10" i="1" s="1"/>
  <c r="DM10" i="1"/>
  <c r="AL13" i="1"/>
  <c r="AN13" i="1" s="1"/>
  <c r="FO14" i="1"/>
  <c r="BJ14" i="1"/>
  <c r="BL14" i="1" s="1"/>
  <c r="BY14" i="1"/>
  <c r="CK15" i="1"/>
  <c r="DE15" i="1"/>
  <c r="JI15" i="1"/>
  <c r="GP16" i="1"/>
  <c r="GR16" i="1" s="1"/>
  <c r="JC16" i="1"/>
  <c r="JD16" i="1"/>
  <c r="JF16" i="1" s="1"/>
  <c r="AK17" i="1"/>
  <c r="BZ17" i="1"/>
  <c r="CB17" i="1" s="1"/>
  <c r="BY17" i="1"/>
  <c r="IE17" i="1"/>
  <c r="GS19" i="1"/>
  <c r="GP19" i="1"/>
  <c r="GR19" i="1" s="1"/>
  <c r="GO19" i="1"/>
  <c r="JA19" i="1"/>
  <c r="GS20" i="1"/>
  <c r="H21" i="1"/>
  <c r="I21" i="1"/>
  <c r="HZ21" i="1"/>
  <c r="IB21" i="1" s="1"/>
  <c r="HY21" i="1"/>
  <c r="BE24" i="1"/>
  <c r="CH24" i="1"/>
  <c r="CJ24" i="1" s="1"/>
  <c r="CK24" i="1"/>
  <c r="JC24" i="1"/>
  <c r="AT25" i="1"/>
  <c r="AV25" i="1" s="1"/>
  <c r="CW25" i="1"/>
  <c r="CX25" i="1"/>
  <c r="CZ25" i="1" s="1"/>
  <c r="IW26" i="1"/>
  <c r="CO28" i="1"/>
  <c r="CG29" i="1"/>
  <c r="BJ30" i="1"/>
  <c r="BL30" i="1" s="1"/>
  <c r="BI30" i="1"/>
  <c r="IE31" i="1"/>
  <c r="IW31" i="1"/>
  <c r="FJ32" i="1"/>
  <c r="FL32" i="1" s="1"/>
  <c r="IK32" i="1"/>
  <c r="FJ33" i="1"/>
  <c r="FL33" i="1" s="1"/>
  <c r="JI34" i="1"/>
  <c r="GC35" i="1"/>
  <c r="BY36" i="1"/>
  <c r="U37" i="1"/>
  <c r="V37" i="1"/>
  <c r="X37" i="1" s="1"/>
  <c r="EE38" i="1"/>
  <c r="ED38" i="1"/>
  <c r="EF38" i="1" s="1"/>
  <c r="AK42" i="1"/>
  <c r="AL42" i="1"/>
  <c r="AN42" i="1" s="1"/>
  <c r="DM43" i="1"/>
  <c r="JC43" i="1"/>
  <c r="JD43" i="1"/>
  <c r="JF43" i="1" s="1"/>
  <c r="BR44" i="1"/>
  <c r="BT44" i="1" s="1"/>
  <c r="BQ44" i="1"/>
  <c r="DM47" i="1"/>
  <c r="DN47" i="1"/>
  <c r="DP47" i="1" s="1"/>
  <c r="JS52" i="1"/>
  <c r="H53" i="1"/>
  <c r="GC57" i="1"/>
  <c r="GD57" i="1"/>
  <c r="GF57" i="1" s="1"/>
  <c r="JC57" i="1"/>
  <c r="BA58" i="1"/>
  <c r="BB58" i="1"/>
  <c r="BD58" i="1" s="1"/>
  <c r="CO58" i="1"/>
  <c r="CP58" i="1"/>
  <c r="CR58" i="1" s="1"/>
  <c r="DN71" i="1"/>
  <c r="DP71" i="1" s="1"/>
  <c r="DM71" i="1"/>
  <c r="IX5" i="1"/>
  <c r="IZ5" i="1" s="1"/>
  <c r="ES6" i="1"/>
  <c r="IH6" i="1"/>
  <c r="BY8" i="1"/>
  <c r="CR8" i="1"/>
  <c r="GS8" i="1"/>
  <c r="IL9" i="1"/>
  <c r="IN9" i="1" s="1"/>
  <c r="AS10" i="1"/>
  <c r="JJ10" i="1"/>
  <c r="JL10" i="1" s="1"/>
  <c r="AK12" i="1"/>
  <c r="BA13" i="1"/>
  <c r="JS13" i="1"/>
  <c r="DF15" i="1"/>
  <c r="DH15" i="1" s="1"/>
  <c r="GS16" i="1"/>
  <c r="EW19" i="1"/>
  <c r="IW19" i="1"/>
  <c r="U20" i="1"/>
  <c r="CW23" i="1"/>
  <c r="CX23" i="1"/>
  <c r="CZ23" i="1" s="1"/>
  <c r="JJ23" i="1"/>
  <c r="JL23" i="1" s="1"/>
  <c r="JY24" i="1"/>
  <c r="BJ25" i="1"/>
  <c r="BL25" i="1" s="1"/>
  <c r="AC26" i="1"/>
  <c r="AD26" i="1"/>
  <c r="AF26" i="1" s="1"/>
  <c r="EE27" i="1"/>
  <c r="ED27" i="1"/>
  <c r="EF27" i="1" s="1"/>
  <c r="H30" i="1"/>
  <c r="AT30" i="1"/>
  <c r="AV30" i="1" s="1"/>
  <c r="HZ30" i="1"/>
  <c r="IB30" i="1" s="1"/>
  <c r="HY30" i="1"/>
  <c r="BQ31" i="1"/>
  <c r="U32" i="1"/>
  <c r="V32" i="1"/>
  <c r="X32" i="1" s="1"/>
  <c r="IU32" i="1"/>
  <c r="EL33" i="1"/>
  <c r="EN33" i="1" s="1"/>
  <c r="CO34" i="1"/>
  <c r="GG34" i="1"/>
  <c r="EC38" i="1"/>
  <c r="GC40" i="1"/>
  <c r="GD40" i="1"/>
  <c r="GF40" i="1" s="1"/>
  <c r="GG40" i="1"/>
  <c r="JJ40" i="1"/>
  <c r="JL40" i="1" s="1"/>
  <c r="AK41" i="1"/>
  <c r="H42" i="1"/>
  <c r="I42" i="1"/>
  <c r="BA42" i="1"/>
  <c r="CX43" i="1"/>
  <c r="CZ43" i="1" s="1"/>
  <c r="N45" i="1"/>
  <c r="P45" i="1" s="1"/>
  <c r="M45" i="1"/>
  <c r="GD48" i="1"/>
  <c r="GF48" i="1" s="1"/>
  <c r="GC48" i="1"/>
  <c r="CX49" i="1"/>
  <c r="CZ49" i="1" s="1"/>
  <c r="CW49" i="1"/>
  <c r="AL50" i="1"/>
  <c r="AN50" i="1" s="1"/>
  <c r="AK50" i="1"/>
  <c r="DN51" i="1"/>
  <c r="DP51" i="1" s="1"/>
  <c r="DM51" i="1"/>
  <c r="N53" i="1"/>
  <c r="P53" i="1" s="1"/>
  <c r="M53" i="1"/>
  <c r="EE53" i="1"/>
  <c r="ED53" i="1"/>
  <c r="EF53" i="1" s="1"/>
  <c r="IW56" i="1"/>
  <c r="IX56" i="1"/>
  <c r="IZ56" i="1" s="1"/>
  <c r="IL62" i="1"/>
  <c r="IN62" i="1" s="1"/>
  <c r="IK62" i="1"/>
  <c r="JI66" i="1"/>
  <c r="JJ66" i="1"/>
  <c r="JL66" i="1" s="1"/>
  <c r="EW17" i="1"/>
  <c r="GV18" i="1"/>
  <c r="GX18" i="1" s="1"/>
  <c r="BZ20" i="1"/>
  <c r="CB20" i="1" s="1"/>
  <c r="EL21" i="1"/>
  <c r="EN21" i="1" s="1"/>
  <c r="GS22" i="1"/>
  <c r="AW24" i="1"/>
  <c r="CZ26" i="1"/>
  <c r="DF29" i="1"/>
  <c r="DH29" i="1" s="1"/>
  <c r="BM30" i="1"/>
  <c r="DE30" i="1"/>
  <c r="CJ32" i="1"/>
  <c r="BT34" i="1"/>
  <c r="FA35" i="1"/>
  <c r="IX35" i="1"/>
  <c r="IZ35" i="1" s="1"/>
  <c r="BB36" i="1"/>
  <c r="BD36" i="1" s="1"/>
  <c r="BT36" i="1"/>
  <c r="CX36" i="1"/>
  <c r="CZ36" i="1" s="1"/>
  <c r="GD36" i="1"/>
  <c r="GF36" i="1" s="1"/>
  <c r="CC37" i="1"/>
  <c r="CO37" i="1"/>
  <c r="CP37" i="1"/>
  <c r="CR37" i="1" s="1"/>
  <c r="BY38" i="1"/>
  <c r="GP38" i="1"/>
  <c r="GR38" i="1" s="1"/>
  <c r="AD39" i="1"/>
  <c r="AF39" i="1" s="1"/>
  <c r="AT39" i="1"/>
  <c r="AV39" i="1" s="1"/>
  <c r="BJ39" i="1"/>
  <c r="BL39" i="1" s="1"/>
  <c r="ED39" i="1"/>
  <c r="EF39" i="1" s="1"/>
  <c r="FA39" i="1"/>
  <c r="FB39" i="1"/>
  <c r="FD39" i="1" s="1"/>
  <c r="IF40" i="1"/>
  <c r="IH40" i="1" s="1"/>
  <c r="JC40" i="1"/>
  <c r="JD40" i="1"/>
  <c r="JF40" i="1" s="1"/>
  <c r="N43" i="1"/>
  <c r="P43" i="1" s="1"/>
  <c r="M43" i="1"/>
  <c r="EL43" i="1"/>
  <c r="EN43" i="1" s="1"/>
  <c r="ES44" i="1"/>
  <c r="BA46" i="1"/>
  <c r="CO46" i="1"/>
  <c r="CP46" i="1"/>
  <c r="CR46" i="1" s="1"/>
  <c r="FN54" i="1"/>
  <c r="FO54" i="1"/>
  <c r="AC55" i="1"/>
  <c r="BR55" i="1"/>
  <c r="BT55" i="1" s="1"/>
  <c r="FP57" i="1"/>
  <c r="FN57" i="1"/>
  <c r="FO57" i="1"/>
  <c r="M61" i="1"/>
  <c r="BR63" i="1"/>
  <c r="BT63" i="1" s="1"/>
  <c r="BQ63" i="1"/>
  <c r="EE63" i="1"/>
  <c r="EG63" i="1" s="1"/>
  <c r="ED63" i="1"/>
  <c r="EF63" i="1" s="1"/>
  <c r="EC63" i="1"/>
  <c r="H64" i="1"/>
  <c r="FJ68" i="1"/>
  <c r="FL68" i="1" s="1"/>
  <c r="FI68" i="1"/>
  <c r="H72" i="1"/>
  <c r="I72" i="1"/>
  <c r="CH72" i="1"/>
  <c r="CJ72" i="1" s="1"/>
  <c r="CG72" i="1"/>
  <c r="JJ76" i="1"/>
  <c r="JL76" i="1" s="1"/>
  <c r="JI76" i="1"/>
  <c r="GO77" i="1"/>
  <c r="GP77" i="1"/>
  <c r="GR77" i="1" s="1"/>
  <c r="I78" i="1"/>
  <c r="AS78" i="1"/>
  <c r="AT78" i="1"/>
  <c r="AV78" i="1" s="1"/>
  <c r="DM79" i="1"/>
  <c r="DN79" i="1"/>
  <c r="DP79" i="1" s="1"/>
  <c r="AW19" i="1"/>
  <c r="JA20" i="1"/>
  <c r="AD23" i="1"/>
  <c r="AF23" i="1" s="1"/>
  <c r="N24" i="1"/>
  <c r="P24" i="1" s="1"/>
  <c r="AS24" i="1"/>
  <c r="GS27" i="1"/>
  <c r="DH34" i="1"/>
  <c r="FA38" i="1"/>
  <c r="FB38" i="1"/>
  <c r="FD38" i="1" s="1"/>
  <c r="IO38" i="1"/>
  <c r="DF44" i="1"/>
  <c r="DH44" i="1" s="1"/>
  <c r="DE44" i="1"/>
  <c r="BD46" i="1"/>
  <c r="IF49" i="1"/>
  <c r="IH49" i="1" s="1"/>
  <c r="IE49" i="1"/>
  <c r="ES50" i="1"/>
  <c r="ET50" i="1"/>
  <c r="EV50" i="1" s="1"/>
  <c r="IW50" i="1"/>
  <c r="IX50" i="1"/>
  <c r="IZ50" i="1" s="1"/>
  <c r="IL51" i="1"/>
  <c r="IN51" i="1" s="1"/>
  <c r="IK51" i="1"/>
  <c r="IW54" i="1"/>
  <c r="IX54" i="1"/>
  <c r="IZ54" i="1" s="1"/>
  <c r="FI57" i="1"/>
  <c r="CO60" i="1"/>
  <c r="CP60" i="1"/>
  <c r="CR60" i="1" s="1"/>
  <c r="EK62" i="1"/>
  <c r="EL62" i="1"/>
  <c r="EN62" i="1" s="1"/>
  <c r="CG63" i="1"/>
  <c r="CH63" i="1"/>
  <c r="CJ63" i="1" s="1"/>
  <c r="DM67" i="1"/>
  <c r="BR69" i="1"/>
  <c r="BT69" i="1" s="1"/>
  <c r="BQ69" i="1"/>
  <c r="V80" i="1"/>
  <c r="X80" i="1" s="1"/>
  <c r="U80" i="1"/>
  <c r="DM16" i="1"/>
  <c r="EL16" i="1"/>
  <c r="EN16" i="1" s="1"/>
  <c r="FB16" i="1"/>
  <c r="FD16" i="1" s="1"/>
  <c r="CP17" i="1"/>
  <c r="CR17" i="1" s="1"/>
  <c r="DM17" i="1"/>
  <c r="IL17" i="1"/>
  <c r="IN17" i="1" s="1"/>
  <c r="JD17" i="1"/>
  <c r="JF17" i="1" s="1"/>
  <c r="AG18" i="1"/>
  <c r="BM20" i="1"/>
  <c r="DE20" i="1"/>
  <c r="FJ20" i="1"/>
  <c r="FL20" i="1" s="1"/>
  <c r="HY20" i="1"/>
  <c r="BZ24" i="1"/>
  <c r="CB24" i="1" s="1"/>
  <c r="FB24" i="1"/>
  <c r="FD24" i="1" s="1"/>
  <c r="JA24" i="1"/>
  <c r="JL24" i="1"/>
  <c r="CK25" i="1"/>
  <c r="BB27" i="1"/>
  <c r="BD27" i="1" s="1"/>
  <c r="AC28" i="1"/>
  <c r="H29" i="1"/>
  <c r="V29" i="1"/>
  <c r="X29" i="1" s="1"/>
  <c r="DN31" i="1"/>
  <c r="DP31" i="1" s="1"/>
  <c r="BB35" i="1"/>
  <c r="BD35" i="1" s="1"/>
  <c r="FO38" i="1"/>
  <c r="FN38" i="1"/>
  <c r="IQ38" i="1"/>
  <c r="IU38" i="1"/>
  <c r="JC41" i="1"/>
  <c r="AT42" i="1"/>
  <c r="BY42" i="1"/>
  <c r="BR43" i="1"/>
  <c r="BT43" i="1" s="1"/>
  <c r="BQ43" i="1"/>
  <c r="AK44" i="1"/>
  <c r="HZ44" i="1"/>
  <c r="IB44" i="1" s="1"/>
  <c r="FQ45" i="1"/>
  <c r="U46" i="1"/>
  <c r="IK46" i="1"/>
  <c r="V50" i="1"/>
  <c r="X50" i="1" s="1"/>
  <c r="GP50" i="1"/>
  <c r="GR50" i="1" s="1"/>
  <c r="IF50" i="1"/>
  <c r="IH50" i="1" s="1"/>
  <c r="BJ52" i="1"/>
  <c r="BL52" i="1" s="1"/>
  <c r="BI52" i="1"/>
  <c r="FB52" i="1"/>
  <c r="FD52" i="1" s="1"/>
  <c r="FA52" i="1"/>
  <c r="HY55" i="1"/>
  <c r="BA57" i="1"/>
  <c r="CJ57" i="1"/>
  <c r="EL57" i="1"/>
  <c r="EN57" i="1" s="1"/>
  <c r="EK57" i="1"/>
  <c r="IL59" i="1"/>
  <c r="IN59" i="1" s="1"/>
  <c r="JG59" i="1"/>
  <c r="FB60" i="1"/>
  <c r="FD60" i="1" s="1"/>
  <c r="FA60" i="1"/>
  <c r="AC63" i="1"/>
  <c r="AS64" i="1"/>
  <c r="AT64" i="1"/>
  <c r="AV64" i="1" s="1"/>
  <c r="BL66" i="1"/>
  <c r="CR66" i="1"/>
  <c r="H67" i="1"/>
  <c r="U67" i="1"/>
  <c r="AS67" i="1"/>
  <c r="BY68" i="1"/>
  <c r="BZ68" i="1"/>
  <c r="CB68" i="1" s="1"/>
  <c r="GC68" i="1"/>
  <c r="JI73" i="1"/>
  <c r="JJ73" i="1"/>
  <c r="JL73" i="1" s="1"/>
  <c r="FN76" i="1"/>
  <c r="CZ38" i="1"/>
  <c r="M39" i="1"/>
  <c r="CX41" i="1"/>
  <c r="CZ41" i="1" s="1"/>
  <c r="IF41" i="1"/>
  <c r="IH41" i="1" s="1"/>
  <c r="FO43" i="1"/>
  <c r="IX45" i="1"/>
  <c r="IZ45" i="1" s="1"/>
  <c r="JJ45" i="1"/>
  <c r="JL45" i="1" s="1"/>
  <c r="CH46" i="1"/>
  <c r="CJ46" i="1" s="1"/>
  <c r="FI46" i="1"/>
  <c r="GP46" i="1"/>
  <c r="GR46" i="1" s="1"/>
  <c r="IW46" i="1"/>
  <c r="IX46" i="1"/>
  <c r="IZ46" i="1" s="1"/>
  <c r="V47" i="1"/>
  <c r="X47" i="1" s="1"/>
  <c r="BJ48" i="1"/>
  <c r="BL48" i="1" s="1"/>
  <c r="DF48" i="1"/>
  <c r="DH48" i="1" s="1"/>
  <c r="FA48" i="1"/>
  <c r="CP49" i="1"/>
  <c r="CR49" i="1" s="1"/>
  <c r="FI50" i="1"/>
  <c r="JD51" i="1"/>
  <c r="JF51" i="1" s="1"/>
  <c r="JC51" i="1"/>
  <c r="DN52" i="1"/>
  <c r="DP52" i="1" s="1"/>
  <c r="EK52" i="1"/>
  <c r="EL52" i="1"/>
  <c r="EN52" i="1" s="1"/>
  <c r="FI53" i="1"/>
  <c r="AS54" i="1"/>
  <c r="EL54" i="1"/>
  <c r="EN54" i="1" s="1"/>
  <c r="CJ56" i="1"/>
  <c r="U57" i="1"/>
  <c r="H58" i="1"/>
  <c r="IL61" i="1"/>
  <c r="IN61" i="1" s="1"/>
  <c r="BI62" i="1"/>
  <c r="GO62" i="1"/>
  <c r="IR62" i="1"/>
  <c r="IT62" i="1" s="1"/>
  <c r="FA63" i="1"/>
  <c r="FB63" i="1"/>
  <c r="FD63" i="1" s="1"/>
  <c r="M64" i="1"/>
  <c r="ET68" i="1"/>
  <c r="EV68" i="1" s="1"/>
  <c r="ES68" i="1"/>
  <c r="IR72" i="1"/>
  <c r="IT72" i="1" s="1"/>
  <c r="IQ72" i="1"/>
  <c r="JC78" i="1"/>
  <c r="JD78" i="1"/>
  <c r="JF78" i="1" s="1"/>
  <c r="DM42" i="1"/>
  <c r="BQ45" i="1"/>
  <c r="BY46" i="1"/>
  <c r="DM46" i="1"/>
  <c r="H48" i="1"/>
  <c r="I48" i="1"/>
  <c r="H52" i="1"/>
  <c r="I52" i="1"/>
  <c r="V55" i="1"/>
  <c r="X55" i="1" s="1"/>
  <c r="U55" i="1"/>
  <c r="DM59" i="1"/>
  <c r="DN59" i="1"/>
  <c r="DP59" i="1" s="1"/>
  <c r="IX60" i="1"/>
  <c r="IZ60" i="1" s="1"/>
  <c r="IW60" i="1"/>
  <c r="AD66" i="1"/>
  <c r="AF66" i="1" s="1"/>
  <c r="GD73" i="1"/>
  <c r="GF73" i="1" s="1"/>
  <c r="GC73" i="1"/>
  <c r="BR75" i="1"/>
  <c r="BQ75" i="1"/>
  <c r="AS79" i="1"/>
  <c r="AT79" i="1"/>
  <c r="AV79" i="1" s="1"/>
  <c r="GD80" i="1"/>
  <c r="GF80" i="1" s="1"/>
  <c r="GC80" i="1"/>
  <c r="BJ82" i="1"/>
  <c r="BL82" i="1" s="1"/>
  <c r="BI82" i="1"/>
  <c r="AK40" i="1"/>
  <c r="AV42" i="1"/>
  <c r="CX42" i="1"/>
  <c r="CZ42" i="1" s="1"/>
  <c r="BA43" i="1"/>
  <c r="FN43" i="1"/>
  <c r="FI44" i="1"/>
  <c r="IX44" i="1"/>
  <c r="GP47" i="1"/>
  <c r="GR47" i="1" s="1"/>
  <c r="IF47" i="1"/>
  <c r="IH47" i="1" s="1"/>
  <c r="BB52" i="1"/>
  <c r="BD52" i="1" s="1"/>
  <c r="BA52" i="1"/>
  <c r="IH52" i="1"/>
  <c r="IL53" i="1"/>
  <c r="IN53" i="1" s="1"/>
  <c r="IK53" i="1"/>
  <c r="IE60" i="1"/>
  <c r="CO61" i="1"/>
  <c r="CX62" i="1"/>
  <c r="CZ62" i="1" s="1"/>
  <c r="CW62" i="1"/>
  <c r="HY62" i="1"/>
  <c r="HZ62" i="1"/>
  <c r="IB62" i="1" s="1"/>
  <c r="FP63" i="1"/>
  <c r="V63" i="1"/>
  <c r="X63" i="1" s="1"/>
  <c r="U63" i="1"/>
  <c r="JD63" i="1"/>
  <c r="JF63" i="1" s="1"/>
  <c r="JC63" i="1"/>
  <c r="M66" i="1"/>
  <c r="N66" i="1"/>
  <c r="P66" i="1" s="1"/>
  <c r="FI69" i="1"/>
  <c r="FJ69" i="1"/>
  <c r="FL69" i="1" s="1"/>
  <c r="JD72" i="1"/>
  <c r="JF72" i="1" s="1"/>
  <c r="JC72" i="1"/>
  <c r="JJ74" i="1"/>
  <c r="JL74" i="1" s="1"/>
  <c r="JI74" i="1"/>
  <c r="BQ77" i="1"/>
  <c r="BR77" i="1"/>
  <c r="BT77" i="1" s="1"/>
  <c r="DE77" i="1"/>
  <c r="DF77" i="1"/>
  <c r="DH77" i="1" s="1"/>
  <c r="CO78" i="1"/>
  <c r="JQ83" i="1"/>
  <c r="JL48" i="1"/>
  <c r="IQ49" i="1"/>
  <c r="DN50" i="1"/>
  <c r="DP50" i="1" s="1"/>
  <c r="FP51" i="1"/>
  <c r="FO51" i="1"/>
  <c r="FQ51" i="1" s="1"/>
  <c r="ES51" i="1"/>
  <c r="GS51" i="1"/>
  <c r="GP51" i="1"/>
  <c r="GR51" i="1" s="1"/>
  <c r="GO51" i="1"/>
  <c r="DH52" i="1"/>
  <c r="U53" i="1"/>
  <c r="DM54" i="1"/>
  <c r="CH55" i="1"/>
  <c r="CJ55" i="1" s="1"/>
  <c r="IL55" i="1"/>
  <c r="IN55" i="1" s="1"/>
  <c r="IO55" i="1"/>
  <c r="I56" i="1"/>
  <c r="EL56" i="1"/>
  <c r="EN56" i="1" s="1"/>
  <c r="M57" i="1"/>
  <c r="CX57" i="1"/>
  <c r="CZ57" i="1" s="1"/>
  <c r="CW57" i="1"/>
  <c r="IT57" i="1"/>
  <c r="M58" i="1"/>
  <c r="IX58" i="1"/>
  <c r="IZ58" i="1" s="1"/>
  <c r="EK59" i="1"/>
  <c r="BJ60" i="1"/>
  <c r="BL60" i="1" s="1"/>
  <c r="CW60" i="1"/>
  <c r="IK60" i="1"/>
  <c r="IL60" i="1"/>
  <c r="IN60" i="1" s="1"/>
  <c r="JL61" i="1"/>
  <c r="AL62" i="1"/>
  <c r="AN62" i="1" s="1"/>
  <c r="BQ62" i="1"/>
  <c r="BR62" i="1"/>
  <c r="BT62" i="1" s="1"/>
  <c r="FO62" i="1"/>
  <c r="FQ62" i="1" s="1"/>
  <c r="EK63" i="1"/>
  <c r="EL63" i="1"/>
  <c r="EN63" i="1" s="1"/>
  <c r="DN65" i="1"/>
  <c r="DP65" i="1" s="1"/>
  <c r="AL66" i="1"/>
  <c r="AN66" i="1" s="1"/>
  <c r="AK66" i="1"/>
  <c r="EK66" i="1"/>
  <c r="IE67" i="1"/>
  <c r="DE68" i="1"/>
  <c r="DF68" i="1"/>
  <c r="DH68" i="1" s="1"/>
  <c r="HY69" i="1"/>
  <c r="I73" i="1"/>
  <c r="AS73" i="1"/>
  <c r="ES73" i="1"/>
  <c r="AT76" i="1"/>
  <c r="AV76" i="1" s="1"/>
  <c r="AS76" i="1"/>
  <c r="AD77" i="1"/>
  <c r="AF77" i="1" s="1"/>
  <c r="BB77" i="1"/>
  <c r="BD77" i="1" s="1"/>
  <c r="M78" i="1"/>
  <c r="N78" i="1"/>
  <c r="P78" i="1" s="1"/>
  <c r="ED79" i="1"/>
  <c r="EF79" i="1" s="1"/>
  <c r="EE79" i="1"/>
  <c r="EG79" i="1" s="1"/>
  <c r="BZ80" i="1"/>
  <c r="CB80" i="1" s="1"/>
  <c r="BY80" i="1"/>
  <c r="N47" i="1"/>
  <c r="P47" i="1" s="1"/>
  <c r="AK48" i="1"/>
  <c r="AT49" i="1"/>
  <c r="ET49" i="1"/>
  <c r="EV49" i="1" s="1"/>
  <c r="CR51" i="1"/>
  <c r="IU52" i="1"/>
  <c r="CG53" i="1"/>
  <c r="IH55" i="1"/>
  <c r="BQ56" i="1"/>
  <c r="DM56" i="1"/>
  <c r="DN56" i="1"/>
  <c r="DP56" i="1" s="1"/>
  <c r="FI56" i="1"/>
  <c r="IB56" i="1"/>
  <c r="AT58" i="1"/>
  <c r="AV58" i="1" s="1"/>
  <c r="BB59" i="1"/>
  <c r="BD59" i="1" s="1"/>
  <c r="JC65" i="1"/>
  <c r="JD65" i="1"/>
  <c r="JF65" i="1" s="1"/>
  <c r="JJ67" i="1"/>
  <c r="JL67" i="1" s="1"/>
  <c r="JI67" i="1"/>
  <c r="BR72" i="1"/>
  <c r="BT72" i="1" s="1"/>
  <c r="BQ72" i="1"/>
  <c r="JL72" i="1"/>
  <c r="U73" i="1"/>
  <c r="BY73" i="1"/>
  <c r="AK75" i="1"/>
  <c r="AL75" i="1"/>
  <c r="AN75" i="1" s="1"/>
  <c r="CR76" i="1"/>
  <c r="EK76" i="1"/>
  <c r="I77" i="1"/>
  <c r="EK78" i="1"/>
  <c r="EL78" i="1"/>
  <c r="EN78" i="1" s="1"/>
  <c r="AS82" i="1"/>
  <c r="AT82" i="1"/>
  <c r="AV82" i="1" s="1"/>
  <c r="JJ49" i="1"/>
  <c r="JL49" i="1" s="1"/>
  <c r="JI49" i="1"/>
  <c r="HY54" i="1"/>
  <c r="HZ54" i="1"/>
  <c r="IB54" i="1" s="1"/>
  <c r="FJ55" i="1"/>
  <c r="FL55" i="1" s="1"/>
  <c r="FI55" i="1"/>
  <c r="IW62" i="1"/>
  <c r="IX62" i="1"/>
  <c r="IZ62" i="1" s="1"/>
  <c r="FJ63" i="1"/>
  <c r="FL63" i="1" s="1"/>
  <c r="FI63" i="1"/>
  <c r="GC63" i="1"/>
  <c r="GD63" i="1"/>
  <c r="GF63" i="1" s="1"/>
  <c r="EC68" i="1"/>
  <c r="EE68" i="1"/>
  <c r="ED68" i="1"/>
  <c r="EF68" i="1" s="1"/>
  <c r="DM69" i="1"/>
  <c r="CH77" i="1"/>
  <c r="CJ77" i="1" s="1"/>
  <c r="N82" i="1"/>
  <c r="P82" i="1" s="1"/>
  <c r="M82" i="1"/>
  <c r="IZ44" i="1"/>
  <c r="FJ45" i="1"/>
  <c r="FL45" i="1" s="1"/>
  <c r="BQ50" i="1"/>
  <c r="FN50" i="1"/>
  <c r="FA51" i="1"/>
  <c r="DN53" i="1"/>
  <c r="DP53" i="1" s="1"/>
  <c r="AK56" i="1"/>
  <c r="CG56" i="1"/>
  <c r="N59" i="1"/>
  <c r="P59" i="1" s="1"/>
  <c r="DE59" i="1"/>
  <c r="FI61" i="1"/>
  <c r="H62" i="1"/>
  <c r="FI62" i="1"/>
  <c r="BZ64" i="1"/>
  <c r="CB64" i="1" s="1"/>
  <c r="BA65" i="1"/>
  <c r="BR65" i="1"/>
  <c r="BT65" i="1" s="1"/>
  <c r="JD66" i="1"/>
  <c r="JF66" i="1" s="1"/>
  <c r="JC66" i="1"/>
  <c r="BQ68" i="1"/>
  <c r="CR69" i="1"/>
  <c r="V70" i="1"/>
  <c r="X70" i="1" s="1"/>
  <c r="FA72" i="1"/>
  <c r="H75" i="1"/>
  <c r="U75" i="1"/>
  <c r="IF75" i="1"/>
  <c r="IH75" i="1" s="1"/>
  <c r="IE75" i="1"/>
  <c r="FB76" i="1"/>
  <c r="FD76" i="1" s="1"/>
  <c r="FJ77" i="1"/>
  <c r="FL77" i="1" s="1"/>
  <c r="IX79" i="1"/>
  <c r="IZ79" i="1" s="1"/>
  <c r="IW79" i="1"/>
  <c r="IR70" i="1"/>
  <c r="IT70" i="1" s="1"/>
  <c r="IQ70" i="1"/>
  <c r="HY76" i="1"/>
  <c r="HZ76" i="1"/>
  <c r="IB76" i="1" s="1"/>
  <c r="EL80" i="1"/>
  <c r="EN80" i="1" s="1"/>
  <c r="CH81" i="1"/>
  <c r="CJ81" i="1" s="1"/>
  <c r="EL69" i="1"/>
  <c r="EN69" i="1" s="1"/>
  <c r="EK72" i="1"/>
  <c r="CG73" i="1"/>
  <c r="ES77" i="1"/>
  <c r="FR79" i="1"/>
  <c r="FT79" i="1" s="1"/>
  <c r="I64" i="1"/>
  <c r="BA64" i="1"/>
  <c r="FO68" i="1"/>
  <c r="DF69" i="1"/>
  <c r="DH69" i="1" s="1"/>
  <c r="N72" i="1"/>
  <c r="P72" i="1" s="1"/>
  <c r="CW72" i="1"/>
  <c r="U77" i="1"/>
  <c r="EC77" i="1"/>
  <c r="FR78" i="1"/>
  <c r="FT78" i="1" s="1"/>
  <c r="BI80" i="1"/>
  <c r="FI82" i="1"/>
  <c r="AU83" i="1"/>
  <c r="BB5" i="1"/>
  <c r="BD5" i="1" s="1"/>
  <c r="BA5" i="1"/>
  <c r="Y8" i="1"/>
  <c r="V8" i="1"/>
  <c r="X8" i="1" s="1"/>
  <c r="U8" i="1"/>
  <c r="Y9" i="1"/>
  <c r="V9" i="1"/>
  <c r="X9" i="1" s="1"/>
  <c r="U9" i="1"/>
  <c r="Q20" i="1"/>
  <c r="N20" i="1"/>
  <c r="P20" i="1" s="1"/>
  <c r="M20" i="1"/>
  <c r="ET20" i="1"/>
  <c r="EV20" i="1" s="1"/>
  <c r="ES20" i="1"/>
  <c r="EW20" i="1"/>
  <c r="GS21" i="1"/>
  <c r="GP21" i="1"/>
  <c r="GR21" i="1" s="1"/>
  <c r="GO21" i="1"/>
  <c r="AL36" i="1"/>
  <c r="AN36" i="1" s="1"/>
  <c r="AK36" i="1"/>
  <c r="AO36" i="1"/>
  <c r="DI47" i="1"/>
  <c r="DF47" i="1"/>
  <c r="DH47" i="1" s="1"/>
  <c r="DE47" i="1"/>
  <c r="FV85" i="1"/>
  <c r="FV84" i="1"/>
  <c r="GA84" i="1"/>
  <c r="GA86" i="1"/>
  <c r="GA85" i="1"/>
  <c r="GA87" i="1"/>
  <c r="FJ5" i="1"/>
  <c r="FL5" i="1" s="1"/>
  <c r="FI5" i="1"/>
  <c r="CK9" i="1"/>
  <c r="CH9" i="1"/>
  <c r="CJ9" i="1" s="1"/>
  <c r="CG9" i="1"/>
  <c r="AC10" i="1"/>
  <c r="AK13" i="1"/>
  <c r="AC21" i="1"/>
  <c r="AD21" i="1"/>
  <c r="AF21" i="1" s="1"/>
  <c r="EW61" i="1"/>
  <c r="ET61" i="1"/>
  <c r="EV61" i="1" s="1"/>
  <c r="ES61" i="1"/>
  <c r="AH83" i="1"/>
  <c r="AO4" i="1"/>
  <c r="AK4" i="1"/>
  <c r="AL4" i="1"/>
  <c r="IU6" i="1"/>
  <c r="IQ6" i="1"/>
  <c r="IR6" i="1"/>
  <c r="IT6" i="1" s="1"/>
  <c r="IC9" i="1"/>
  <c r="HZ9" i="1"/>
  <c r="IB9" i="1" s="1"/>
  <c r="HY9" i="1"/>
  <c r="FP10" i="1"/>
  <c r="FO10" i="1"/>
  <c r="FN10" i="1"/>
  <c r="GG11" i="1"/>
  <c r="GD11" i="1"/>
  <c r="GF11" i="1" s="1"/>
  <c r="GC11" i="1"/>
  <c r="CC19" i="1"/>
  <c r="BZ19" i="1"/>
  <c r="CB19" i="1" s="1"/>
  <c r="BY19" i="1"/>
  <c r="BI23" i="1"/>
  <c r="BM23" i="1"/>
  <c r="BJ23" i="1"/>
  <c r="BL23" i="1" s="1"/>
  <c r="FA24" i="1"/>
  <c r="BJ31" i="1"/>
  <c r="BL31" i="1" s="1"/>
  <c r="BI31" i="1"/>
  <c r="FU34" i="1"/>
  <c r="JG39" i="1"/>
  <c r="JC39" i="1"/>
  <c r="JD39" i="1"/>
  <c r="JF39" i="1" s="1"/>
  <c r="JA40" i="1"/>
  <c r="IX40" i="1"/>
  <c r="IZ40" i="1" s="1"/>
  <c r="IW40" i="1"/>
  <c r="BB51" i="1"/>
  <c r="BD51" i="1" s="1"/>
  <c r="BA51" i="1"/>
  <c r="BE51" i="1"/>
  <c r="CH60" i="1"/>
  <c r="CJ60" i="1" s="1"/>
  <c r="CG60" i="1"/>
  <c r="GF4" i="1"/>
  <c r="GG5" i="1"/>
  <c r="GD5" i="1"/>
  <c r="GF5" i="1" s="1"/>
  <c r="GC5" i="1"/>
  <c r="BR9" i="1"/>
  <c r="BT9" i="1" s="1"/>
  <c r="BQ9" i="1"/>
  <c r="BU9" i="1"/>
  <c r="BE15" i="1"/>
  <c r="BB15" i="1"/>
  <c r="BD15" i="1" s="1"/>
  <c r="BA15" i="1"/>
  <c r="AS23" i="1"/>
  <c r="AT23" i="1"/>
  <c r="AV23" i="1" s="1"/>
  <c r="AW23" i="1"/>
  <c r="EL29" i="1"/>
  <c r="EN29" i="1" s="1"/>
  <c r="EO29" i="1"/>
  <c r="EK29" i="1"/>
  <c r="IA83" i="1"/>
  <c r="M6" i="1"/>
  <c r="DY10" i="1"/>
  <c r="DV10" i="1"/>
  <c r="DX10" i="1" s="1"/>
  <c r="DU10" i="1"/>
  <c r="II10" i="1"/>
  <c r="IF10" i="1"/>
  <c r="IH10" i="1" s="1"/>
  <c r="GG14" i="1"/>
  <c r="GC14" i="1"/>
  <c r="GD14" i="1"/>
  <c r="GF14" i="1" s="1"/>
  <c r="DE16" i="1"/>
  <c r="BE20" i="1"/>
  <c r="BB20" i="1"/>
  <c r="BD20" i="1" s="1"/>
  <c r="BA20" i="1"/>
  <c r="EW21" i="1"/>
  <c r="ES21" i="1"/>
  <c r="ET21" i="1"/>
  <c r="EV21" i="1" s="1"/>
  <c r="HZ23" i="1"/>
  <c r="IB23" i="1" s="1"/>
  <c r="IC23" i="1"/>
  <c r="HY23" i="1"/>
  <c r="AL24" i="1"/>
  <c r="AN24" i="1" s="1"/>
  <c r="AK24" i="1"/>
  <c r="EL24" i="1"/>
  <c r="EN24" i="1" s="1"/>
  <c r="EK24" i="1"/>
  <c r="EO24" i="1"/>
  <c r="JD27" i="1"/>
  <c r="JF27" i="1" s="1"/>
  <c r="JC27" i="1"/>
  <c r="JG27" i="1"/>
  <c r="AT31" i="1"/>
  <c r="AV31" i="1" s="1"/>
  <c r="AW31" i="1"/>
  <c r="AS31" i="1"/>
  <c r="IO33" i="1"/>
  <c r="IL33" i="1"/>
  <c r="IN33" i="1" s="1"/>
  <c r="IK33" i="1"/>
  <c r="FQ4" i="1"/>
  <c r="JL4" i="1"/>
  <c r="BY6" i="1"/>
  <c r="BR7" i="1"/>
  <c r="BT7" i="1" s="1"/>
  <c r="BQ7" i="1"/>
  <c r="DI7" i="1"/>
  <c r="DF7" i="1"/>
  <c r="DH7" i="1" s="1"/>
  <c r="DE7" i="1"/>
  <c r="IE10" i="1"/>
  <c r="GS11" i="1"/>
  <c r="GP11" i="1"/>
  <c r="GR11" i="1" s="1"/>
  <c r="Q13" i="1"/>
  <c r="CC13" i="1"/>
  <c r="DN13" i="1"/>
  <c r="DP13" i="1" s="1"/>
  <c r="DM13" i="1"/>
  <c r="DQ13" i="1"/>
  <c r="JG13" i="1"/>
  <c r="JD13" i="1"/>
  <c r="JF13" i="1" s="1"/>
  <c r="AW14" i="1"/>
  <c r="AT14" i="1"/>
  <c r="AV14" i="1" s="1"/>
  <c r="AS14" i="1"/>
  <c r="DA14" i="1"/>
  <c r="CX14" i="1"/>
  <c r="CZ14" i="1" s="1"/>
  <c r="AK15" i="1"/>
  <c r="AL15" i="1"/>
  <c r="AN15" i="1" s="1"/>
  <c r="AO15" i="1"/>
  <c r="I16" i="1"/>
  <c r="H16" i="1"/>
  <c r="FQ16" i="1"/>
  <c r="FR16" i="1"/>
  <c r="FT16" i="1" s="1"/>
  <c r="FU16" i="1"/>
  <c r="FP17" i="1"/>
  <c r="FO17" i="1"/>
  <c r="DE17" i="1"/>
  <c r="DF17" i="1"/>
  <c r="DH17" i="1" s="1"/>
  <c r="DI17" i="1"/>
  <c r="Q19" i="1"/>
  <c r="FE19" i="1"/>
  <c r="FB19" i="1"/>
  <c r="FD19" i="1" s="1"/>
  <c r="FA19" i="1"/>
  <c r="DQ22" i="1"/>
  <c r="AC23" i="1"/>
  <c r="II24" i="1"/>
  <c r="IF24" i="1"/>
  <c r="IH24" i="1" s="1"/>
  <c r="IE24" i="1"/>
  <c r="BA26" i="1"/>
  <c r="BE26" i="1"/>
  <c r="BB26" i="1"/>
  <c r="BD26" i="1" s="1"/>
  <c r="CK27" i="1"/>
  <c r="CG27" i="1"/>
  <c r="IU45" i="1"/>
  <c r="IR45" i="1"/>
  <c r="IT45" i="1" s="1"/>
  <c r="IQ45" i="1"/>
  <c r="IJ83" i="1"/>
  <c r="IO4" i="1"/>
  <c r="IL4" i="1"/>
  <c r="I40" i="1"/>
  <c r="H40" i="1"/>
  <c r="IK4" i="1"/>
  <c r="DF12" i="1"/>
  <c r="DH12" i="1" s="1"/>
  <c r="DE12" i="1"/>
  <c r="DI12" i="1"/>
  <c r="IO23" i="1"/>
  <c r="IL23" i="1"/>
  <c r="IN23" i="1" s="1"/>
  <c r="N25" i="1"/>
  <c r="P25" i="1" s="1"/>
  <c r="Q25" i="1"/>
  <c r="M25" i="1"/>
  <c r="CK26" i="1"/>
  <c r="CH26" i="1"/>
  <c r="CJ26" i="1" s="1"/>
  <c r="CG26" i="1"/>
  <c r="AW34" i="1"/>
  <c r="AT34" i="1"/>
  <c r="AV34" i="1" s="1"/>
  <c r="AS34" i="1"/>
  <c r="I38" i="1"/>
  <c r="H38" i="1"/>
  <c r="DF8" i="1"/>
  <c r="DH8" i="1" s="1"/>
  <c r="DE8" i="1"/>
  <c r="DI8" i="1"/>
  <c r="FN12" i="1"/>
  <c r="FP12" i="1"/>
  <c r="FO12" i="1"/>
  <c r="EE15" i="1"/>
  <c r="EG15" i="1" s="1"/>
  <c r="ED15" i="1"/>
  <c r="EF15" i="1" s="1"/>
  <c r="JJ20" i="1"/>
  <c r="JL20" i="1" s="1"/>
  <c r="JI20" i="1"/>
  <c r="JM20" i="1"/>
  <c r="AS11" i="1"/>
  <c r="AT11" i="1"/>
  <c r="AV11" i="1" s="1"/>
  <c r="I14" i="1"/>
  <c r="H14" i="1"/>
  <c r="AS19" i="1"/>
  <c r="FI21" i="1"/>
  <c r="FJ21" i="1"/>
  <c r="FL21" i="1" s="1"/>
  <c r="EW26" i="1"/>
  <c r="ET26" i="1"/>
  <c r="EV26" i="1" s="1"/>
  <c r="ES26" i="1"/>
  <c r="ED28" i="1"/>
  <c r="EF28" i="1" s="1"/>
  <c r="EC28" i="1"/>
  <c r="EE28" i="1"/>
  <c r="EG28" i="1" s="1"/>
  <c r="FN36" i="1"/>
  <c r="FO36" i="1"/>
  <c r="EE36" i="1"/>
  <c r="EG36" i="1" s="1"/>
  <c r="ED36" i="1"/>
  <c r="EF36" i="1" s="1"/>
  <c r="EC36" i="1"/>
  <c r="DZ83" i="1"/>
  <c r="EG4" i="1"/>
  <c r="ED4" i="1"/>
  <c r="BE52" i="1"/>
  <c r="BE35" i="1"/>
  <c r="BE9" i="1"/>
  <c r="BE64" i="1"/>
  <c r="BE8" i="1"/>
  <c r="DQ30" i="1"/>
  <c r="DQ23" i="1"/>
  <c r="DQ59" i="1"/>
  <c r="DQ38" i="1"/>
  <c r="DQ34" i="1"/>
  <c r="DQ28" i="1"/>
  <c r="DQ26" i="1"/>
  <c r="DQ5" i="1"/>
  <c r="JY80" i="1"/>
  <c r="JY82" i="1"/>
  <c r="JY79" i="1"/>
  <c r="JY74" i="1"/>
  <c r="JY81" i="1"/>
  <c r="JY72" i="1"/>
  <c r="JY73" i="1"/>
  <c r="JY71" i="1"/>
  <c r="JY69" i="1"/>
  <c r="JY77" i="1"/>
  <c r="JY64" i="1"/>
  <c r="JY70" i="1"/>
  <c r="JY66" i="1"/>
  <c r="JY68" i="1"/>
  <c r="JY59" i="1"/>
  <c r="JY65" i="1"/>
  <c r="JY62" i="1"/>
  <c r="JY58" i="1"/>
  <c r="JY56" i="1"/>
  <c r="JY67" i="1"/>
  <c r="JY63" i="1"/>
  <c r="JY60" i="1"/>
  <c r="JY54" i="1"/>
  <c r="JY46" i="1"/>
  <c r="JY57" i="1"/>
  <c r="JY76" i="1"/>
  <c r="JY45" i="1"/>
  <c r="JY53" i="1"/>
  <c r="JY52" i="1"/>
  <c r="JY44" i="1"/>
  <c r="JY78" i="1"/>
  <c r="JY51" i="1"/>
  <c r="JY49" i="1"/>
  <c r="JY47" i="1"/>
  <c r="JY61" i="1"/>
  <c r="JY55" i="1"/>
  <c r="JY50" i="1"/>
  <c r="JY43" i="1"/>
  <c r="JY42" i="1"/>
  <c r="JY38" i="1"/>
  <c r="JY41" i="1"/>
  <c r="JY39" i="1"/>
  <c r="JY37" i="1"/>
  <c r="JY36" i="1"/>
  <c r="JY35" i="1"/>
  <c r="JY40" i="1"/>
  <c r="JY34" i="1"/>
  <c r="JY31" i="1"/>
  <c r="JY30" i="1"/>
  <c r="JY19" i="1"/>
  <c r="JY18" i="1"/>
  <c r="JY48" i="1"/>
  <c r="JY27" i="1"/>
  <c r="JY21" i="1"/>
  <c r="JY16" i="1"/>
  <c r="JY28" i="1"/>
  <c r="JY15" i="1"/>
  <c r="JY14" i="1"/>
  <c r="JY13" i="1"/>
  <c r="JY33" i="1"/>
  <c r="JY5" i="1"/>
  <c r="JY32" i="1"/>
  <c r="JY29" i="1"/>
  <c r="JY26" i="1"/>
  <c r="JY23" i="1"/>
  <c r="JY6" i="1"/>
  <c r="JY22" i="1"/>
  <c r="JY11" i="1"/>
  <c r="JY9" i="1"/>
  <c r="JY10" i="1"/>
  <c r="JY25" i="1"/>
  <c r="JY7" i="1"/>
  <c r="JY8" i="1"/>
  <c r="JY75" i="1"/>
  <c r="AG4" i="1"/>
  <c r="JK83" i="1"/>
  <c r="EE5" i="1"/>
  <c r="EG5" i="1" s="1"/>
  <c r="ED5" i="1"/>
  <c r="EF5" i="1" s="1"/>
  <c r="EC5" i="1"/>
  <c r="CK8" i="1"/>
  <c r="CH8" i="1"/>
  <c r="CJ8" i="1" s="1"/>
  <c r="CG8" i="1"/>
  <c r="DE10" i="1"/>
  <c r="DF10" i="1"/>
  <c r="DH10" i="1" s="1"/>
  <c r="DI10" i="1"/>
  <c r="JM12" i="1"/>
  <c r="JL12" i="1"/>
  <c r="FJ15" i="1"/>
  <c r="FL15" i="1" s="1"/>
  <c r="FI15" i="1"/>
  <c r="JG15" i="1"/>
  <c r="JD15" i="1"/>
  <c r="JF15" i="1" s="1"/>
  <c r="JC15" i="1"/>
  <c r="I19" i="1"/>
  <c r="H19" i="1"/>
  <c r="DA19" i="1"/>
  <c r="ET25" i="1"/>
  <c r="EV25" i="1" s="1"/>
  <c r="ES25" i="1"/>
  <c r="FJ27" i="1"/>
  <c r="FL27" i="1" s="1"/>
  <c r="FI27" i="1"/>
  <c r="CK28" i="1"/>
  <c r="CH28" i="1"/>
  <c r="CJ28" i="1" s="1"/>
  <c r="CG28" i="1"/>
  <c r="DQ29" i="1"/>
  <c r="CP30" i="1"/>
  <c r="CR30" i="1" s="1"/>
  <c r="CO30" i="1"/>
  <c r="IX52" i="1"/>
  <c r="IZ52" i="1" s="1"/>
  <c r="IW52" i="1"/>
  <c r="JA52" i="1"/>
  <c r="FQ53" i="1"/>
  <c r="FR53" i="1"/>
  <c r="FT53" i="1" s="1"/>
  <c r="GN83" i="1"/>
  <c r="GP4" i="1"/>
  <c r="GO4" i="1"/>
  <c r="GS4" i="1"/>
  <c r="BR8" i="1"/>
  <c r="BT8" i="1" s="1"/>
  <c r="BQ8" i="1"/>
  <c r="BU8" i="1"/>
  <c r="CC18" i="1"/>
  <c r="BZ18" i="1"/>
  <c r="CB18" i="1" s="1"/>
  <c r="BY18" i="1"/>
  <c r="JF4" i="1"/>
  <c r="GT83" i="1"/>
  <c r="GY5" i="1"/>
  <c r="GV5" i="1"/>
  <c r="GX5" i="1" s="1"/>
  <c r="GU5" i="1"/>
  <c r="IO6" i="1"/>
  <c r="IK6" i="1"/>
  <c r="IL6" i="1"/>
  <c r="IN6" i="1" s="1"/>
  <c r="EW9" i="1"/>
  <c r="ES9" i="1"/>
  <c r="ET9" i="1"/>
  <c r="EV9" i="1" s="1"/>
  <c r="EL11" i="1"/>
  <c r="EN11" i="1" s="1"/>
  <c r="EK11" i="1"/>
  <c r="EO11" i="1"/>
  <c r="EO18" i="1"/>
  <c r="EL18" i="1"/>
  <c r="EN18" i="1" s="1"/>
  <c r="EK18" i="1"/>
  <c r="Q22" i="1"/>
  <c r="N22" i="1"/>
  <c r="P22" i="1" s="1"/>
  <c r="M22" i="1"/>
  <c r="Y26" i="1"/>
  <c r="V26" i="1"/>
  <c r="X26" i="1" s="1"/>
  <c r="U26" i="1"/>
  <c r="U28" i="1"/>
  <c r="Y28" i="1"/>
  <c r="V28" i="1"/>
  <c r="X28" i="1" s="1"/>
  <c r="CR4" i="1"/>
  <c r="AC12" i="1"/>
  <c r="FI13" i="1"/>
  <c r="Q18" i="1"/>
  <c r="N18" i="1"/>
  <c r="P18" i="1" s="1"/>
  <c r="M18" i="1"/>
  <c r="FB29" i="1"/>
  <c r="FD29" i="1" s="1"/>
  <c r="FA29" i="1"/>
  <c r="GG10" i="1"/>
  <c r="GD10" i="1"/>
  <c r="GF10" i="1" s="1"/>
  <c r="BB17" i="1"/>
  <c r="BD17" i="1" s="1"/>
  <c r="BA17" i="1"/>
  <c r="BE17" i="1"/>
  <c r="Q76" i="1"/>
  <c r="Q82" i="1"/>
  <c r="Q74" i="1"/>
  <c r="Q75" i="1"/>
  <c r="Q73" i="1"/>
  <c r="Q57" i="1"/>
  <c r="Q80" i="1"/>
  <c r="Q63" i="1"/>
  <c r="Q71" i="1"/>
  <c r="Q65" i="1"/>
  <c r="Q61" i="1"/>
  <c r="Q59" i="1"/>
  <c r="Q64" i="1"/>
  <c r="Q78" i="1"/>
  <c r="Q55" i="1"/>
  <c r="Q69" i="1"/>
  <c r="Q47" i="1"/>
  <c r="Q50" i="1"/>
  <c r="Q44" i="1"/>
  <c r="Q43" i="1"/>
  <c r="Q62" i="1"/>
  <c r="Q45" i="1"/>
  <c r="Q35" i="1"/>
  <c r="Q31" i="1"/>
  <c r="Q40" i="1"/>
  <c r="Q34" i="1"/>
  <c r="Q41" i="1"/>
  <c r="Q7" i="1"/>
  <c r="Q56" i="1"/>
  <c r="Q42" i="1"/>
  <c r="Q32" i="1"/>
  <c r="Q15" i="1"/>
  <c r="Q21" i="1"/>
  <c r="Q12" i="1"/>
  <c r="Q33" i="1"/>
  <c r="Q5" i="1"/>
  <c r="Q23" i="1"/>
  <c r="Q11" i="1"/>
  <c r="AG7" i="1"/>
  <c r="AG45" i="1"/>
  <c r="AG39" i="1"/>
  <c r="AG14" i="1"/>
  <c r="AG60" i="1"/>
  <c r="AG19" i="1"/>
  <c r="AG30" i="1"/>
  <c r="CC79" i="1"/>
  <c r="CC80" i="1"/>
  <c r="CC78" i="1"/>
  <c r="CC70" i="1"/>
  <c r="CC74" i="1"/>
  <c r="CC65" i="1"/>
  <c r="CC82" i="1"/>
  <c r="CC81" i="1"/>
  <c r="CC57" i="1"/>
  <c r="CC63" i="1"/>
  <c r="CC62" i="1"/>
  <c r="CC73" i="1"/>
  <c r="CC61" i="1"/>
  <c r="CC56" i="1"/>
  <c r="CC55" i="1"/>
  <c r="CC47" i="1"/>
  <c r="CC50" i="1"/>
  <c r="CC71" i="1"/>
  <c r="CC53" i="1"/>
  <c r="CC35" i="1"/>
  <c r="CC40" i="1"/>
  <c r="CC38" i="1"/>
  <c r="CC34" i="1"/>
  <c r="CC44" i="1"/>
  <c r="CC64" i="1"/>
  <c r="CC33" i="1"/>
  <c r="CC32" i="1"/>
  <c r="CC59" i="1"/>
  <c r="CC43" i="1"/>
  <c r="CC7" i="1"/>
  <c r="CC31" i="1"/>
  <c r="CC24" i="1"/>
  <c r="CC21" i="1"/>
  <c r="CC12" i="1"/>
  <c r="CC11" i="1"/>
  <c r="CC20" i="1"/>
  <c r="CC45" i="1"/>
  <c r="CC68" i="1"/>
  <c r="CC26" i="1"/>
  <c r="CC15" i="1"/>
  <c r="CC5" i="1"/>
  <c r="CS37" i="1"/>
  <c r="CS15" i="1"/>
  <c r="CS16" i="1"/>
  <c r="CS10" i="1"/>
  <c r="CS21" i="1"/>
  <c r="CS9" i="1"/>
  <c r="CS18" i="1"/>
  <c r="EO74" i="1"/>
  <c r="EO78" i="1"/>
  <c r="EO81" i="1"/>
  <c r="EO72" i="1"/>
  <c r="EO79" i="1"/>
  <c r="EO71" i="1"/>
  <c r="EO76" i="1"/>
  <c r="EO69" i="1"/>
  <c r="EO61" i="1"/>
  <c r="EO59" i="1"/>
  <c r="EO56" i="1"/>
  <c r="EO65" i="1"/>
  <c r="EO70" i="1"/>
  <c r="EO54" i="1"/>
  <c r="EO62" i="1"/>
  <c r="EO67" i="1"/>
  <c r="EO50" i="1"/>
  <c r="EO43" i="1"/>
  <c r="EO44" i="1"/>
  <c r="EO42" i="1"/>
  <c r="EO41" i="1"/>
  <c r="EO33" i="1"/>
  <c r="EO58" i="1"/>
  <c r="EO32" i="1"/>
  <c r="EO64" i="1"/>
  <c r="EO47" i="1"/>
  <c r="EO52" i="1"/>
  <c r="EO38" i="1"/>
  <c r="EO15" i="1"/>
  <c r="EO6" i="1"/>
  <c r="EO12" i="1"/>
  <c r="EO23" i="1"/>
  <c r="EO5" i="1"/>
  <c r="EO14" i="1"/>
  <c r="EO10" i="1"/>
  <c r="EO55" i="1"/>
  <c r="EO39" i="1"/>
  <c r="EO26" i="1"/>
  <c r="EO20" i="1"/>
  <c r="EO8" i="1"/>
  <c r="FE28" i="1"/>
  <c r="FE18" i="1"/>
  <c r="FE17" i="1"/>
  <c r="FE23" i="1"/>
  <c r="FE35" i="1"/>
  <c r="GG80" i="1"/>
  <c r="GG77" i="1"/>
  <c r="GG82" i="1"/>
  <c r="GG73" i="1"/>
  <c r="GG74" i="1"/>
  <c r="GG66" i="1"/>
  <c r="GG57" i="1"/>
  <c r="GG63" i="1"/>
  <c r="GG72" i="1"/>
  <c r="GG60" i="1"/>
  <c r="GG55" i="1"/>
  <c r="GG50" i="1"/>
  <c r="GG45" i="1"/>
  <c r="GG46" i="1"/>
  <c r="GG48" i="1"/>
  <c r="GG38" i="1"/>
  <c r="GG36" i="1"/>
  <c r="GG35" i="1"/>
  <c r="GG47" i="1"/>
  <c r="GG37" i="1"/>
  <c r="GG19" i="1"/>
  <c r="GG27" i="1"/>
  <c r="GG15" i="1"/>
  <c r="GG16" i="1"/>
  <c r="GG6" i="1"/>
  <c r="GG31" i="1"/>
  <c r="GG17" i="1"/>
  <c r="GG29" i="1"/>
  <c r="GG7" i="1"/>
  <c r="GG24" i="1"/>
  <c r="IC79" i="1"/>
  <c r="IC76" i="1"/>
  <c r="IC72" i="1"/>
  <c r="IC64" i="1"/>
  <c r="IC74" i="1"/>
  <c r="IC67" i="1"/>
  <c r="IC69" i="1"/>
  <c r="IC62" i="1"/>
  <c r="IC59" i="1"/>
  <c r="IC65" i="1"/>
  <c r="IC54" i="1"/>
  <c r="IC44" i="1"/>
  <c r="IC71" i="1"/>
  <c r="IC58" i="1"/>
  <c r="IC39" i="1"/>
  <c r="IC52" i="1"/>
  <c r="IC53" i="1"/>
  <c r="IC51" i="1"/>
  <c r="IC33" i="1"/>
  <c r="IC6" i="1"/>
  <c r="IC43" i="1"/>
  <c r="IC30" i="1"/>
  <c r="IC22" i="1"/>
  <c r="IC11" i="1"/>
  <c r="IC38" i="1"/>
  <c r="IC20" i="1"/>
  <c r="IC19" i="1"/>
  <c r="IC14" i="1"/>
  <c r="IC4" i="1"/>
  <c r="IC32" i="1"/>
  <c r="IC10" i="1"/>
  <c r="IC25" i="1"/>
  <c r="IC31" i="1"/>
  <c r="J83" i="1"/>
  <c r="N4" i="1"/>
  <c r="M4" i="1"/>
  <c r="Q4" i="1"/>
  <c r="BT4" i="1"/>
  <c r="JM5" i="1"/>
  <c r="JJ5" i="1"/>
  <c r="JL5" i="1" s="1"/>
  <c r="JI5" i="1"/>
  <c r="AO81" i="1"/>
  <c r="AO79" i="1"/>
  <c r="AO76" i="1"/>
  <c r="AO75" i="1"/>
  <c r="AO80" i="1"/>
  <c r="AO71" i="1"/>
  <c r="AO68" i="1"/>
  <c r="AO69" i="1"/>
  <c r="AO64" i="1"/>
  <c r="AO58" i="1"/>
  <c r="AO66" i="1"/>
  <c r="AO65" i="1"/>
  <c r="AO54" i="1"/>
  <c r="AO56" i="1"/>
  <c r="AO50" i="1"/>
  <c r="AO57" i="1"/>
  <c r="AO22" i="1"/>
  <c r="AO18" i="1"/>
  <c r="AO51" i="1"/>
  <c r="AO48" i="1"/>
  <c r="AO29" i="1"/>
  <c r="AO10" i="1"/>
  <c r="AO46" i="1"/>
  <c r="AO43" i="1"/>
  <c r="AO9" i="1"/>
  <c r="AO8" i="1"/>
  <c r="AO59" i="1"/>
  <c r="AO38" i="1"/>
  <c r="AO33" i="1"/>
  <c r="AO20" i="1"/>
  <c r="AO6" i="1"/>
  <c r="AO47" i="1"/>
  <c r="AO17" i="1"/>
  <c r="AO21" i="1"/>
  <c r="AO34" i="1"/>
  <c r="AO14" i="1"/>
  <c r="AO7" i="1"/>
  <c r="DA81" i="1"/>
  <c r="DA80" i="1"/>
  <c r="DA78" i="1"/>
  <c r="DA79" i="1"/>
  <c r="DA70" i="1"/>
  <c r="DA77" i="1"/>
  <c r="DA73" i="1"/>
  <c r="DA72" i="1"/>
  <c r="DA74" i="1"/>
  <c r="DA67" i="1"/>
  <c r="DA64" i="1"/>
  <c r="DA63" i="1"/>
  <c r="DA61" i="1"/>
  <c r="DA82" i="1"/>
  <c r="DA60" i="1"/>
  <c r="DA49" i="1"/>
  <c r="DA54" i="1"/>
  <c r="DA47" i="1"/>
  <c r="DA38" i="1"/>
  <c r="DA39" i="1"/>
  <c r="DA30" i="1"/>
  <c r="DA40" i="1"/>
  <c r="DA20" i="1"/>
  <c r="DA27" i="1"/>
  <c r="DA25" i="1"/>
  <c r="DA22" i="1"/>
  <c r="DA11" i="1"/>
  <c r="DA9" i="1"/>
  <c r="DA42" i="1"/>
  <c r="DA26" i="1"/>
  <c r="DA29" i="1"/>
  <c r="DA13" i="1"/>
  <c r="DA41" i="1"/>
  <c r="DA10" i="1"/>
  <c r="DA8" i="1"/>
  <c r="DA23" i="1"/>
  <c r="FM81" i="1"/>
  <c r="FM79" i="1"/>
  <c r="FM74" i="1"/>
  <c r="FM72" i="1"/>
  <c r="FM80" i="1"/>
  <c r="FM77" i="1"/>
  <c r="FM76" i="1"/>
  <c r="FM69" i="1"/>
  <c r="FM64" i="1"/>
  <c r="FM66" i="1"/>
  <c r="FM59" i="1"/>
  <c r="FM73" i="1"/>
  <c r="FM62" i="1"/>
  <c r="FM58" i="1"/>
  <c r="FM70" i="1"/>
  <c r="FM65" i="1"/>
  <c r="FM57" i="1"/>
  <c r="FM54" i="1"/>
  <c r="FM52" i="1"/>
  <c r="FM71" i="1"/>
  <c r="FM56" i="1"/>
  <c r="FM82" i="1"/>
  <c r="FM68" i="1"/>
  <c r="FM67" i="1"/>
  <c r="FM61" i="1"/>
  <c r="FM53" i="1"/>
  <c r="FM43" i="1"/>
  <c r="FM42" i="1"/>
  <c r="FM48" i="1"/>
  <c r="FM78" i="1"/>
  <c r="FM51" i="1"/>
  <c r="FM44" i="1"/>
  <c r="FM63" i="1"/>
  <c r="FM55" i="1"/>
  <c r="FM60" i="1"/>
  <c r="FM46" i="1"/>
  <c r="FM50" i="1"/>
  <c r="FM40" i="1"/>
  <c r="FM33" i="1"/>
  <c r="FM41" i="1"/>
  <c r="FM31" i="1"/>
  <c r="FM18" i="1"/>
  <c r="FM29" i="1"/>
  <c r="FM49" i="1"/>
  <c r="FM36" i="1"/>
  <c r="FM35" i="1"/>
  <c r="FM39" i="1"/>
  <c r="FM30" i="1"/>
  <c r="FM28" i="1"/>
  <c r="FM25" i="1"/>
  <c r="FM15" i="1"/>
  <c r="FM6" i="1"/>
  <c r="FM24" i="1"/>
  <c r="FM38" i="1"/>
  <c r="FM22" i="1"/>
  <c r="FM14" i="1"/>
  <c r="FM13" i="1"/>
  <c r="FM5" i="1"/>
  <c r="FM37" i="1"/>
  <c r="FM10" i="1"/>
  <c r="FM32" i="1"/>
  <c r="FM27" i="1"/>
  <c r="FM4" i="1"/>
  <c r="FM75" i="1"/>
  <c r="FM19" i="1"/>
  <c r="FM26" i="1"/>
  <c r="FM9" i="1"/>
  <c r="FM23" i="1"/>
  <c r="FM21" i="1"/>
  <c r="FM12" i="1"/>
  <c r="FM20" i="1"/>
  <c r="FM8" i="1"/>
  <c r="FM7" i="1"/>
  <c r="FM45" i="1"/>
  <c r="FM34" i="1"/>
  <c r="FM47" i="1"/>
  <c r="GM82" i="1"/>
  <c r="GM80" i="1"/>
  <c r="GM79" i="1"/>
  <c r="GM75" i="1"/>
  <c r="GM77" i="1"/>
  <c r="GM73" i="1"/>
  <c r="GM74" i="1"/>
  <c r="GM81" i="1"/>
  <c r="GM78" i="1"/>
  <c r="GM76" i="1"/>
  <c r="GM66" i="1"/>
  <c r="GM71" i="1"/>
  <c r="GM68" i="1"/>
  <c r="GM60" i="1"/>
  <c r="GM72" i="1"/>
  <c r="GM63" i="1"/>
  <c r="GM57" i="1"/>
  <c r="GM69" i="1"/>
  <c r="GM48" i="1"/>
  <c r="GM58" i="1"/>
  <c r="GM70" i="1"/>
  <c r="GM61" i="1"/>
  <c r="GM59" i="1"/>
  <c r="GM65" i="1"/>
  <c r="GM64" i="1"/>
  <c r="GM62" i="1"/>
  <c r="GM50" i="1"/>
  <c r="GM46" i="1"/>
  <c r="GM45" i="1"/>
  <c r="GM52" i="1"/>
  <c r="GM51" i="1"/>
  <c r="GM67" i="1"/>
  <c r="GM54" i="1"/>
  <c r="GM47" i="1"/>
  <c r="GM53" i="1"/>
  <c r="GM44" i="1"/>
  <c r="GM49" i="1"/>
  <c r="GM43" i="1"/>
  <c r="GM40" i="1"/>
  <c r="GM38" i="1"/>
  <c r="GM37" i="1"/>
  <c r="GM36" i="1"/>
  <c r="GM35" i="1"/>
  <c r="GM39" i="1"/>
  <c r="GM32" i="1"/>
  <c r="GM29" i="1"/>
  <c r="GM19" i="1"/>
  <c r="GM56" i="1"/>
  <c r="GM34" i="1"/>
  <c r="GM33" i="1"/>
  <c r="GM17" i="1"/>
  <c r="GM9" i="1"/>
  <c r="GM7" i="1"/>
  <c r="GM41" i="1"/>
  <c r="GM27" i="1"/>
  <c r="GM24" i="1"/>
  <c r="GM31" i="1"/>
  <c r="GM30" i="1"/>
  <c r="GM28" i="1"/>
  <c r="GM16" i="1"/>
  <c r="GM55" i="1"/>
  <c r="GM15" i="1"/>
  <c r="GM6" i="1"/>
  <c r="GM10" i="1"/>
  <c r="GM14" i="1"/>
  <c r="GM18" i="1"/>
  <c r="GM5" i="1"/>
  <c r="GM42" i="1"/>
  <c r="GM23" i="1"/>
  <c r="GM20" i="1"/>
  <c r="GM11" i="1"/>
  <c r="GM12" i="1"/>
  <c r="II78" i="1"/>
  <c r="II75" i="1"/>
  <c r="II70" i="1"/>
  <c r="II82" i="1"/>
  <c r="II63" i="1"/>
  <c r="II81" i="1"/>
  <c r="II73" i="1"/>
  <c r="II68" i="1"/>
  <c r="II65" i="1"/>
  <c r="II66" i="1"/>
  <c r="II57" i="1"/>
  <c r="II53" i="1"/>
  <c r="II64" i="1"/>
  <c r="II55" i="1"/>
  <c r="II47" i="1"/>
  <c r="II59" i="1"/>
  <c r="II49" i="1"/>
  <c r="II45" i="1"/>
  <c r="II43" i="1"/>
  <c r="II32" i="1"/>
  <c r="II50" i="1"/>
  <c r="II35" i="1"/>
  <c r="II36" i="1"/>
  <c r="II44" i="1"/>
  <c r="II48" i="1"/>
  <c r="II18" i="1"/>
  <c r="II16" i="1"/>
  <c r="II37" i="1"/>
  <c r="II31" i="1"/>
  <c r="II34" i="1"/>
  <c r="II15" i="1"/>
  <c r="II30" i="1"/>
  <c r="II13" i="1"/>
  <c r="II29" i="1"/>
  <c r="II6" i="1"/>
  <c r="II4" i="1"/>
  <c r="II19" i="1"/>
  <c r="II5" i="1"/>
  <c r="AV4" i="1"/>
  <c r="DP4" i="1"/>
  <c r="FD4" i="1"/>
  <c r="GM4" i="1"/>
  <c r="BE5" i="1"/>
  <c r="II8" i="1"/>
  <c r="IF8" i="1"/>
  <c r="IH8" i="1" s="1"/>
  <c r="IE8" i="1"/>
  <c r="FA11" i="1"/>
  <c r="DQ12" i="1"/>
  <c r="FE14" i="1"/>
  <c r="FA14" i="1"/>
  <c r="FB14" i="1"/>
  <c r="FD14" i="1" s="1"/>
  <c r="IO14" i="1"/>
  <c r="IL14" i="1"/>
  <c r="IN14" i="1" s="1"/>
  <c r="IK14" i="1"/>
  <c r="CJ15" i="1"/>
  <c r="EO17" i="1"/>
  <c r="EK17" i="1"/>
  <c r="EL17" i="1"/>
  <c r="EN17" i="1" s="1"/>
  <c r="IC18" i="1"/>
  <c r="HZ18" i="1"/>
  <c r="IB18" i="1" s="1"/>
  <c r="GM21" i="1"/>
  <c r="GM25" i="1"/>
  <c r="CS26" i="1"/>
  <c r="GM26" i="1"/>
  <c r="AT27" i="1"/>
  <c r="AV27" i="1" s="1"/>
  <c r="AS27" i="1"/>
  <c r="AW27" i="1"/>
  <c r="BA28" i="1"/>
  <c r="BB28" i="1"/>
  <c r="BD28" i="1" s="1"/>
  <c r="BE28" i="1"/>
  <c r="DN32" i="1"/>
  <c r="DP32" i="1" s="1"/>
  <c r="DM32" i="1"/>
  <c r="FP36" i="1"/>
  <c r="CC48" i="1"/>
  <c r="BZ48" i="1"/>
  <c r="CB48" i="1" s="1"/>
  <c r="BY48" i="1"/>
  <c r="FB33" i="1"/>
  <c r="FD33" i="1" s="1"/>
  <c r="FE33" i="1"/>
  <c r="FA33" i="1"/>
  <c r="AT37" i="1"/>
  <c r="AV37" i="1" s="1"/>
  <c r="AS37" i="1"/>
  <c r="AW37" i="1"/>
  <c r="BY37" i="1"/>
  <c r="BZ37" i="1"/>
  <c r="CB37" i="1" s="1"/>
  <c r="EE42" i="1"/>
  <c r="EG42" i="1" s="1"/>
  <c r="ED42" i="1"/>
  <c r="EF42" i="1" s="1"/>
  <c r="EC42" i="1"/>
  <c r="BE53" i="1"/>
  <c r="BA53" i="1"/>
  <c r="BB53" i="1"/>
  <c r="BD53" i="1" s="1"/>
  <c r="BJ76" i="1"/>
  <c r="BL76" i="1" s="1"/>
  <c r="BI76" i="1"/>
  <c r="BM76" i="1"/>
  <c r="BE4" i="1"/>
  <c r="CD83" i="1"/>
  <c r="CH4" i="1"/>
  <c r="CG4" i="1"/>
  <c r="FH83" i="1"/>
  <c r="BA6" i="1"/>
  <c r="BB6" i="1"/>
  <c r="BD6" i="1" s="1"/>
  <c r="I7" i="1"/>
  <c r="H7" i="1"/>
  <c r="II12" i="1"/>
  <c r="CE16" i="1"/>
  <c r="CE83" i="1" s="1"/>
  <c r="BW16" i="1"/>
  <c r="CC16" i="1" s="1"/>
  <c r="BO16" i="1"/>
  <c r="BO83" i="1" s="1"/>
  <c r="BG16" i="1"/>
  <c r="AY16" i="1"/>
  <c r="AQ16" i="1"/>
  <c r="AI16" i="1"/>
  <c r="AO16" i="1" s="1"/>
  <c r="AA16" i="1"/>
  <c r="S16" i="1"/>
  <c r="K16" i="1"/>
  <c r="Q16" i="1" s="1"/>
  <c r="IU16" i="1"/>
  <c r="IR16" i="1"/>
  <c r="IT16" i="1" s="1"/>
  <c r="BA21" i="1"/>
  <c r="BB21" i="1"/>
  <c r="BD21" i="1" s="1"/>
  <c r="ED21" i="1"/>
  <c r="EF21" i="1" s="1"/>
  <c r="EC21" i="1"/>
  <c r="BR22" i="1"/>
  <c r="BT22" i="1" s="1"/>
  <c r="BU22" i="1"/>
  <c r="BQ22" i="1"/>
  <c r="JG22" i="1"/>
  <c r="JD22" i="1"/>
  <c r="JF22" i="1" s="1"/>
  <c r="BZ23" i="1"/>
  <c r="CB23" i="1" s="1"/>
  <c r="BY23" i="1"/>
  <c r="I24" i="1"/>
  <c r="H24" i="1"/>
  <c r="BI24" i="1"/>
  <c r="BJ24" i="1"/>
  <c r="BL24" i="1" s="1"/>
  <c r="GS25" i="1"/>
  <c r="GP25" i="1"/>
  <c r="GR25" i="1" s="1"/>
  <c r="JG25" i="1"/>
  <c r="JC25" i="1"/>
  <c r="JD25" i="1"/>
  <c r="JF25" i="1" s="1"/>
  <c r="IX29" i="1"/>
  <c r="IZ29" i="1" s="1"/>
  <c r="JA29" i="1"/>
  <c r="Y39" i="1"/>
  <c r="Y6" i="1"/>
  <c r="Y45" i="1"/>
  <c r="BU82" i="1"/>
  <c r="BU74" i="1"/>
  <c r="BU76" i="1"/>
  <c r="BU71" i="1"/>
  <c r="BU68" i="1"/>
  <c r="BU78" i="1"/>
  <c r="BU56" i="1"/>
  <c r="BU65" i="1"/>
  <c r="BU53" i="1"/>
  <c r="BU69" i="1"/>
  <c r="BU54" i="1"/>
  <c r="BU50" i="1"/>
  <c r="BU62" i="1"/>
  <c r="BU52" i="1"/>
  <c r="BU43" i="1"/>
  <c r="BU42" i="1"/>
  <c r="BU31" i="1"/>
  <c r="BU48" i="1"/>
  <c r="BU40" i="1"/>
  <c r="BU15" i="1"/>
  <c r="BU33" i="1"/>
  <c r="BU28" i="1"/>
  <c r="BU72" i="1"/>
  <c r="BU49" i="1"/>
  <c r="BU14" i="1"/>
  <c r="DI14" i="1"/>
  <c r="DI5" i="1"/>
  <c r="DI52" i="1"/>
  <c r="DI30" i="1"/>
  <c r="DI59" i="1"/>
  <c r="EG78" i="1"/>
  <c r="EG77" i="1"/>
  <c r="EG74" i="1"/>
  <c r="EG67" i="1"/>
  <c r="EG70" i="1"/>
  <c r="EG68" i="1"/>
  <c r="EG56" i="1"/>
  <c r="EG41" i="1"/>
  <c r="EG40" i="1"/>
  <c r="EG51" i="1"/>
  <c r="EG52" i="1"/>
  <c r="EG38" i="1"/>
  <c r="EG39" i="1"/>
  <c r="EG24" i="1"/>
  <c r="EG49" i="1"/>
  <c r="EG20" i="1"/>
  <c r="EG23" i="1"/>
  <c r="JG82" i="1"/>
  <c r="JG80" i="1"/>
  <c r="JG75" i="1"/>
  <c r="JG78" i="1"/>
  <c r="JG72" i="1"/>
  <c r="JG70" i="1"/>
  <c r="JG73" i="1"/>
  <c r="JG57" i="1"/>
  <c r="JG65" i="1"/>
  <c r="JG62" i="1"/>
  <c r="JG66" i="1"/>
  <c r="JG47" i="1"/>
  <c r="JG50" i="1"/>
  <c r="JG54" i="1"/>
  <c r="JG55" i="1"/>
  <c r="JG52" i="1"/>
  <c r="JG38" i="1"/>
  <c r="JG40" i="1"/>
  <c r="JG28" i="1"/>
  <c r="JG44" i="1"/>
  <c r="JG31" i="1"/>
  <c r="JG21" i="1"/>
  <c r="JG12" i="1"/>
  <c r="JG11" i="1"/>
  <c r="BV83" i="1"/>
  <c r="BZ4" i="1"/>
  <c r="BY4" i="1"/>
  <c r="EX83" i="1"/>
  <c r="FE4" i="1"/>
  <c r="FK83" i="1"/>
  <c r="HJ83" i="1"/>
  <c r="HH83" i="1"/>
  <c r="AT6" i="1"/>
  <c r="AV6" i="1" s="1"/>
  <c r="AS6" i="1"/>
  <c r="FP6" i="1"/>
  <c r="JG6" i="1"/>
  <c r="DA7" i="1"/>
  <c r="CX7" i="1"/>
  <c r="CZ7" i="1" s="1"/>
  <c r="EW7" i="1"/>
  <c r="AG8" i="1"/>
  <c r="AW8" i="1"/>
  <c r="DM8" i="1"/>
  <c r="DN8" i="1"/>
  <c r="DP8" i="1" s="1"/>
  <c r="CC9" i="1"/>
  <c r="BZ9" i="1"/>
  <c r="CB9" i="1" s="1"/>
  <c r="EG9" i="1"/>
  <c r="JG9" i="1"/>
  <c r="V10" i="1"/>
  <c r="X10" i="1" s="1"/>
  <c r="BJ10" i="1"/>
  <c r="BL10" i="1" s="1"/>
  <c r="BI10" i="1"/>
  <c r="BR13" i="1"/>
  <c r="BT13" i="1" s="1"/>
  <c r="BQ13" i="1"/>
  <c r="DY13" i="1"/>
  <c r="DU13" i="1"/>
  <c r="DV13" i="1"/>
  <c r="DX13" i="1" s="1"/>
  <c r="FE13" i="1"/>
  <c r="FA13" i="1"/>
  <c r="FB13" i="1"/>
  <c r="FD13" i="1" s="1"/>
  <c r="FB15" i="1"/>
  <c r="FD15" i="1" s="1"/>
  <c r="FA15" i="1"/>
  <c r="HK16" i="1"/>
  <c r="GP18" i="1"/>
  <c r="GR18" i="1" s="1"/>
  <c r="GS18" i="1"/>
  <c r="JG18" i="1"/>
  <c r="Y21" i="1"/>
  <c r="U21" i="1"/>
  <c r="V21" i="1"/>
  <c r="X21" i="1" s="1"/>
  <c r="BE21" i="1"/>
  <c r="CC22" i="1"/>
  <c r="FE22" i="1"/>
  <c r="FA22" i="1"/>
  <c r="FB22" i="1"/>
  <c r="FD22" i="1" s="1"/>
  <c r="CC23" i="1"/>
  <c r="BM24" i="1"/>
  <c r="BZ25" i="1"/>
  <c r="CB25" i="1" s="1"/>
  <c r="CC25" i="1"/>
  <c r="EG25" i="1"/>
  <c r="HK26" i="1"/>
  <c r="IQ27" i="1"/>
  <c r="IU27" i="1"/>
  <c r="IC28" i="1"/>
  <c r="HZ28" i="1"/>
  <c r="IB28" i="1" s="1"/>
  <c r="HY28" i="1"/>
  <c r="HZ29" i="1"/>
  <c r="IB29" i="1" s="1"/>
  <c r="HY29" i="1"/>
  <c r="IC29" i="1"/>
  <c r="I32" i="1"/>
  <c r="FN32" i="1"/>
  <c r="H32" i="1"/>
  <c r="Y32" i="1"/>
  <c r="AS33" i="1"/>
  <c r="AT33" i="1"/>
  <c r="AV33" i="1" s="1"/>
  <c r="AW33" i="1"/>
  <c r="BI33" i="1"/>
  <c r="BJ33" i="1"/>
  <c r="BL33" i="1" s="1"/>
  <c r="CK33" i="1"/>
  <c r="H34" i="1"/>
  <c r="I34" i="1"/>
  <c r="U34" i="1"/>
  <c r="Y34" i="1"/>
  <c r="V34" i="1"/>
  <c r="X34" i="1" s="1"/>
  <c r="V40" i="1"/>
  <c r="X40" i="1" s="1"/>
  <c r="U40" i="1"/>
  <c r="Y40" i="1"/>
  <c r="IR41" i="1"/>
  <c r="IT41" i="1" s="1"/>
  <c r="IQ41" i="1"/>
  <c r="EO46" i="1"/>
  <c r="EL46" i="1"/>
  <c r="EN46" i="1" s="1"/>
  <c r="EK46" i="1"/>
  <c r="DI51" i="1"/>
  <c r="IX51" i="1"/>
  <c r="IZ51" i="1" s="1"/>
  <c r="JA51" i="1"/>
  <c r="IW51" i="1"/>
  <c r="BJ54" i="1"/>
  <c r="BL54" i="1" s="1"/>
  <c r="BM54" i="1"/>
  <c r="BI54" i="1"/>
  <c r="DF54" i="1"/>
  <c r="DH54" i="1" s="1"/>
  <c r="DI54" i="1"/>
  <c r="DE54" i="1"/>
  <c r="AT55" i="1"/>
  <c r="AV55" i="1" s="1"/>
  <c r="AW55" i="1"/>
  <c r="AS55" i="1"/>
  <c r="Y59" i="1"/>
  <c r="BE81" i="1"/>
  <c r="BE77" i="1"/>
  <c r="BE73" i="1"/>
  <c r="BE67" i="1"/>
  <c r="BE62" i="1"/>
  <c r="BE72" i="1"/>
  <c r="BE49" i="1"/>
  <c r="BE61" i="1"/>
  <c r="BE60" i="1"/>
  <c r="BE56" i="1"/>
  <c r="BE41" i="1"/>
  <c r="BE40" i="1"/>
  <c r="BE39" i="1"/>
  <c r="BE57" i="1"/>
  <c r="BE27" i="1"/>
  <c r="BE42" i="1"/>
  <c r="BE38" i="1"/>
  <c r="BE23" i="1"/>
  <c r="BE11" i="1"/>
  <c r="BE36" i="1"/>
  <c r="BE22" i="1"/>
  <c r="BE46" i="1"/>
  <c r="BE25" i="1"/>
  <c r="DQ82" i="1"/>
  <c r="DQ81" i="1"/>
  <c r="DQ80" i="1"/>
  <c r="DQ76" i="1"/>
  <c r="DQ78" i="1"/>
  <c r="DQ69" i="1"/>
  <c r="DQ72" i="1"/>
  <c r="DQ71" i="1"/>
  <c r="DQ65" i="1"/>
  <c r="DQ55" i="1"/>
  <c r="DQ50" i="1"/>
  <c r="DQ52" i="1"/>
  <c r="DQ56" i="1"/>
  <c r="DQ47" i="1"/>
  <c r="DQ51" i="1"/>
  <c r="DQ39" i="1"/>
  <c r="DQ33" i="1"/>
  <c r="DQ32" i="1"/>
  <c r="DQ40" i="1"/>
  <c r="DQ79" i="1"/>
  <c r="DQ53" i="1"/>
  <c r="DQ49" i="1"/>
  <c r="DQ6" i="1"/>
  <c r="DQ44" i="1"/>
  <c r="DQ31" i="1"/>
  <c r="DQ15" i="1"/>
  <c r="DQ7" i="1"/>
  <c r="GA82" i="1"/>
  <c r="GA76" i="1"/>
  <c r="GA79" i="1"/>
  <c r="GA74" i="1"/>
  <c r="GA77" i="1"/>
  <c r="GA72" i="1"/>
  <c r="GA81" i="1"/>
  <c r="GA73" i="1"/>
  <c r="GA78" i="1"/>
  <c r="GA75" i="1"/>
  <c r="GA66" i="1"/>
  <c r="GA80" i="1"/>
  <c r="GA71" i="1"/>
  <c r="GA61" i="1"/>
  <c r="GA60" i="1"/>
  <c r="GA68" i="1"/>
  <c r="GA67" i="1"/>
  <c r="GA51" i="1"/>
  <c r="GA70" i="1"/>
  <c r="GA64" i="1"/>
  <c r="GA63" i="1"/>
  <c r="GA48" i="1"/>
  <c r="GA69" i="1"/>
  <c r="GA59" i="1"/>
  <c r="GA57" i="1"/>
  <c r="GA65" i="1"/>
  <c r="GA55" i="1"/>
  <c r="GA50" i="1"/>
  <c r="GA47" i="1"/>
  <c r="GA41" i="1"/>
  <c r="GA46" i="1"/>
  <c r="GA58" i="1"/>
  <c r="GA53" i="1"/>
  <c r="GA52" i="1"/>
  <c r="GA40" i="1"/>
  <c r="GA29" i="1"/>
  <c r="GA28" i="1"/>
  <c r="GA62" i="1"/>
  <c r="GA38" i="1"/>
  <c r="GA37" i="1"/>
  <c r="GA49" i="1"/>
  <c r="GA21" i="1"/>
  <c r="GA33" i="1"/>
  <c r="GA43" i="1"/>
  <c r="GA32" i="1"/>
  <c r="GA39" i="1"/>
  <c r="GA27" i="1"/>
  <c r="GA22" i="1"/>
  <c r="GA19" i="1"/>
  <c r="GA12" i="1"/>
  <c r="GA11" i="1"/>
  <c r="GA8" i="1"/>
  <c r="GA42" i="1"/>
  <c r="GA90" i="1" s="1"/>
  <c r="GA31" i="1"/>
  <c r="GA17" i="1"/>
  <c r="GA9" i="1"/>
  <c r="GA7" i="1"/>
  <c r="GA16" i="1"/>
  <c r="GA44" i="1"/>
  <c r="GA35" i="1"/>
  <c r="GA24" i="1"/>
  <c r="HW82" i="1"/>
  <c r="HW81" i="1"/>
  <c r="HW80" i="1"/>
  <c r="HW79" i="1"/>
  <c r="HW78" i="1"/>
  <c r="HW76" i="1"/>
  <c r="HW71" i="1"/>
  <c r="HW75" i="1"/>
  <c r="HW72" i="1"/>
  <c r="HW74" i="1"/>
  <c r="HW65" i="1"/>
  <c r="HW69" i="1"/>
  <c r="HW77" i="1"/>
  <c r="HW73" i="1"/>
  <c r="HW59" i="1"/>
  <c r="HW56" i="1"/>
  <c r="HW55" i="1"/>
  <c r="HW53" i="1"/>
  <c r="HW50" i="1"/>
  <c r="HW47" i="1"/>
  <c r="HW46" i="1"/>
  <c r="HW61" i="1"/>
  <c r="HW70" i="1"/>
  <c r="HW66" i="1"/>
  <c r="HW64" i="1"/>
  <c r="HW63" i="1"/>
  <c r="HW68" i="1"/>
  <c r="HW51" i="1"/>
  <c r="HW44" i="1"/>
  <c r="HW62" i="1"/>
  <c r="HW58" i="1"/>
  <c r="HW57" i="1"/>
  <c r="HW43" i="1"/>
  <c r="HW42" i="1"/>
  <c r="HW48" i="1"/>
  <c r="HW45" i="1"/>
  <c r="HW67" i="1"/>
  <c r="HW60" i="1"/>
  <c r="HW41" i="1"/>
  <c r="HW49" i="1"/>
  <c r="HW36" i="1"/>
  <c r="HW34" i="1"/>
  <c r="HW32" i="1"/>
  <c r="HW31" i="1"/>
  <c r="HW30" i="1"/>
  <c r="HW38" i="1"/>
  <c r="HW33" i="1"/>
  <c r="HW37" i="1"/>
  <c r="HW40" i="1"/>
  <c r="HW29" i="1"/>
  <c r="HW90" i="1" s="1"/>
  <c r="HW26" i="1"/>
  <c r="HW23" i="1"/>
  <c r="HW21" i="1"/>
  <c r="HW5" i="1"/>
  <c r="HW35" i="1"/>
  <c r="HW22" i="1"/>
  <c r="HW4" i="1"/>
  <c r="HW20" i="1"/>
  <c r="HW6" i="1"/>
  <c r="HW54" i="1"/>
  <c r="HW25" i="1"/>
  <c r="HW19" i="1"/>
  <c r="HW15" i="1"/>
  <c r="HW14" i="1"/>
  <c r="HW13" i="1"/>
  <c r="HW39" i="1"/>
  <c r="JS76" i="1"/>
  <c r="JS80" i="1"/>
  <c r="JS82" i="1"/>
  <c r="JS79" i="1"/>
  <c r="JS72" i="1"/>
  <c r="JS75" i="1"/>
  <c r="JS78" i="1"/>
  <c r="JS74" i="1"/>
  <c r="JS70" i="1"/>
  <c r="JS66" i="1"/>
  <c r="JS77" i="1"/>
  <c r="JS73" i="1"/>
  <c r="JS71" i="1"/>
  <c r="JS64" i="1"/>
  <c r="JS61" i="1"/>
  <c r="JS67" i="1"/>
  <c r="JS60" i="1"/>
  <c r="JS51" i="1"/>
  <c r="JS57" i="1"/>
  <c r="JS48" i="1"/>
  <c r="JS63" i="1"/>
  <c r="JS65" i="1"/>
  <c r="JS62" i="1"/>
  <c r="JS59" i="1"/>
  <c r="JS49" i="1"/>
  <c r="JS47" i="1"/>
  <c r="JS39" i="1"/>
  <c r="JS38" i="1"/>
  <c r="JS41" i="1"/>
  <c r="JS40" i="1"/>
  <c r="JS69" i="1"/>
  <c r="JS54" i="1"/>
  <c r="JS50" i="1"/>
  <c r="JS46" i="1"/>
  <c r="JS58" i="1"/>
  <c r="JS45" i="1"/>
  <c r="JS53" i="1"/>
  <c r="JS29" i="1"/>
  <c r="JS27" i="1"/>
  <c r="JS26" i="1"/>
  <c r="JS44" i="1"/>
  <c r="JS35" i="1"/>
  <c r="JS34" i="1"/>
  <c r="JS24" i="1"/>
  <c r="JS23" i="1"/>
  <c r="JS22" i="1"/>
  <c r="JS32" i="1"/>
  <c r="JS20" i="1"/>
  <c r="JS4" i="1"/>
  <c r="JS8" i="1"/>
  <c r="JS36" i="1"/>
  <c r="JS25" i="1"/>
  <c r="JS10" i="1"/>
  <c r="JS37" i="1"/>
  <c r="JS19" i="1"/>
  <c r="JS12" i="1"/>
  <c r="JS11" i="1"/>
  <c r="JS17" i="1"/>
  <c r="JS9" i="1"/>
  <c r="JS7" i="1"/>
  <c r="S83" i="1"/>
  <c r="BD4" i="1"/>
  <c r="CA83" i="1"/>
  <c r="CM83" i="1"/>
  <c r="FA4" i="1"/>
  <c r="GM86" i="1"/>
  <c r="GM85" i="1"/>
  <c r="GM84" i="1"/>
  <c r="GH85" i="1"/>
  <c r="GH84" i="1"/>
  <c r="GM87" i="1"/>
  <c r="HK4" i="1"/>
  <c r="IV83" i="1"/>
  <c r="IW4" i="1"/>
  <c r="IX4" i="1"/>
  <c r="JY90" i="1"/>
  <c r="JT84" i="1"/>
  <c r="JY87" i="1"/>
  <c r="JY86" i="1"/>
  <c r="JT85" i="1"/>
  <c r="JY84" i="1"/>
  <c r="JY85" i="1"/>
  <c r="AO5" i="1"/>
  <c r="AL5" i="1"/>
  <c r="AN5" i="1" s="1"/>
  <c r="FE5" i="1"/>
  <c r="FA5" i="1"/>
  <c r="FB5" i="1"/>
  <c r="FD5" i="1" s="1"/>
  <c r="GA5" i="1"/>
  <c r="IR5" i="1"/>
  <c r="IT5" i="1" s="1"/>
  <c r="Q6" i="1"/>
  <c r="AG6" i="1"/>
  <c r="CC6" i="1"/>
  <c r="DA6" i="1"/>
  <c r="CX6" i="1"/>
  <c r="CZ6" i="1" s="1"/>
  <c r="EE6" i="1"/>
  <c r="EG6" i="1" s="1"/>
  <c r="FJ6" i="1"/>
  <c r="FL6" i="1" s="1"/>
  <c r="BE7" i="1"/>
  <c r="BB7" i="1"/>
  <c r="BD7" i="1" s="1"/>
  <c r="ES7" i="1"/>
  <c r="IC7" i="1"/>
  <c r="HZ7" i="1"/>
  <c r="IB7" i="1" s="1"/>
  <c r="JM7" i="1"/>
  <c r="HK8" i="1"/>
  <c r="FO9" i="1"/>
  <c r="FP9" i="1"/>
  <c r="BY9" i="1"/>
  <c r="DF9" i="1"/>
  <c r="DH9" i="1" s="1"/>
  <c r="DE9" i="1"/>
  <c r="FN9" i="1"/>
  <c r="AG10" i="1"/>
  <c r="AW10" i="1"/>
  <c r="FE10" i="1"/>
  <c r="GA10" i="1"/>
  <c r="GS10" i="1"/>
  <c r="GP10" i="1"/>
  <c r="GR10" i="1" s="1"/>
  <c r="JG10" i="1"/>
  <c r="JM10" i="1"/>
  <c r="AG11" i="1"/>
  <c r="AD11" i="1"/>
  <c r="AF11" i="1" s="1"/>
  <c r="II11" i="1"/>
  <c r="M12" i="1"/>
  <c r="N12" i="1"/>
  <c r="P12" i="1" s="1"/>
  <c r="AG12" i="1"/>
  <c r="AL12" i="1"/>
  <c r="AN12" i="1" s="1"/>
  <c r="BZ12" i="1"/>
  <c r="CB12" i="1" s="1"/>
  <c r="BY12" i="1"/>
  <c r="ET12" i="1"/>
  <c r="EV12" i="1" s="1"/>
  <c r="EW12" i="1"/>
  <c r="HZ12" i="1"/>
  <c r="IB12" i="1" s="1"/>
  <c r="HY12" i="1"/>
  <c r="IX12" i="1"/>
  <c r="IZ12" i="1" s="1"/>
  <c r="AO13" i="1"/>
  <c r="BE13" i="1"/>
  <c r="DI13" i="1"/>
  <c r="AD14" i="1"/>
  <c r="AF14" i="1" s="1"/>
  <c r="AC14" i="1"/>
  <c r="BB14" i="1"/>
  <c r="BD14" i="1" s="1"/>
  <c r="CP14" i="1"/>
  <c r="CR14" i="1" s="1"/>
  <c r="CO14" i="1"/>
  <c r="DQ14" i="1"/>
  <c r="JM14" i="1"/>
  <c r="FE15" i="1"/>
  <c r="DI16" i="1"/>
  <c r="DN16" i="1"/>
  <c r="DP16" i="1" s="1"/>
  <c r="EO16" i="1"/>
  <c r="JJ16" i="1"/>
  <c r="JL16" i="1" s="1"/>
  <c r="JI16" i="1"/>
  <c r="EG17" i="1"/>
  <c r="GS17" i="1"/>
  <c r="JA17" i="1"/>
  <c r="JG17" i="1"/>
  <c r="V18" i="1"/>
  <c r="X18" i="1" s="1"/>
  <c r="BJ18" i="1"/>
  <c r="BL18" i="1" s="1"/>
  <c r="BI18" i="1"/>
  <c r="BU18" i="1"/>
  <c r="CH18" i="1"/>
  <c r="CJ18" i="1" s="1"/>
  <c r="FP18" i="1"/>
  <c r="GG18" i="1"/>
  <c r="GD18" i="1"/>
  <c r="GF18" i="1" s="1"/>
  <c r="HW18" i="1"/>
  <c r="AC19" i="1"/>
  <c r="AD19" i="1"/>
  <c r="AF19" i="1" s="1"/>
  <c r="CX19" i="1"/>
  <c r="CZ19" i="1" s="1"/>
  <c r="CW19" i="1"/>
  <c r="BI20" i="1"/>
  <c r="DQ20" i="1"/>
  <c r="DN20" i="1"/>
  <c r="DP20" i="1" s="1"/>
  <c r="DM20" i="1"/>
  <c r="IL20" i="1"/>
  <c r="IN20" i="1" s="1"/>
  <c r="JG20" i="1"/>
  <c r="JS21" i="1"/>
  <c r="BY22" i="1"/>
  <c r="CO22" i="1"/>
  <c r="CP22" i="1"/>
  <c r="CR22" i="1" s="1"/>
  <c r="EL22" i="1"/>
  <c r="EN22" i="1" s="1"/>
  <c r="EK22" i="1"/>
  <c r="EO22" i="1"/>
  <c r="II22" i="1"/>
  <c r="IF22" i="1"/>
  <c r="IH22" i="1" s="1"/>
  <c r="N23" i="1"/>
  <c r="P23" i="1" s="1"/>
  <c r="M23" i="1"/>
  <c r="IX23" i="1"/>
  <c r="IZ23" i="1" s="1"/>
  <c r="FE24" i="1"/>
  <c r="HZ24" i="1"/>
  <c r="IB24" i="1" s="1"/>
  <c r="IC24" i="1"/>
  <c r="HY24" i="1"/>
  <c r="IR24" i="1"/>
  <c r="IT24" i="1" s="1"/>
  <c r="IQ24" i="1"/>
  <c r="BY25" i="1"/>
  <c r="AW26" i="1"/>
  <c r="FE26" i="1"/>
  <c r="EK27" i="1"/>
  <c r="EO27" i="1"/>
  <c r="EL27" i="1"/>
  <c r="EN27" i="1" s="1"/>
  <c r="JA27" i="1"/>
  <c r="IW27" i="1"/>
  <c r="IX27" i="1"/>
  <c r="IZ27" i="1" s="1"/>
  <c r="CC29" i="1"/>
  <c r="BY29" i="1"/>
  <c r="BZ29" i="1"/>
  <c r="CB29" i="1" s="1"/>
  <c r="CK30" i="1"/>
  <c r="FJ31" i="1"/>
  <c r="FL31" i="1" s="1"/>
  <c r="JS31" i="1"/>
  <c r="CB32" i="1"/>
  <c r="EE32" i="1"/>
  <c r="EG32" i="1" s="1"/>
  <c r="ED32" i="1"/>
  <c r="EF32" i="1" s="1"/>
  <c r="BD34" i="1"/>
  <c r="DA34" i="1"/>
  <c r="CX34" i="1"/>
  <c r="CZ34" i="1" s="1"/>
  <c r="CW34" i="1"/>
  <c r="GA34" i="1"/>
  <c r="DA35" i="1"/>
  <c r="DQ35" i="1"/>
  <c r="DM35" i="1"/>
  <c r="DN35" i="1"/>
  <c r="DP35" i="1" s="1"/>
  <c r="EG35" i="1"/>
  <c r="JM35" i="1"/>
  <c r="AW36" i="1"/>
  <c r="N37" i="1"/>
  <c r="P37" i="1" s="1"/>
  <c r="M37" i="1"/>
  <c r="FJ37" i="1"/>
  <c r="FL37" i="1" s="1"/>
  <c r="FI37" i="1"/>
  <c r="JM37" i="1"/>
  <c r="JJ37" i="1"/>
  <c r="JL37" i="1" s="1"/>
  <c r="JI37" i="1"/>
  <c r="JM39" i="1"/>
  <c r="AL40" i="1"/>
  <c r="AN40" i="1" s="1"/>
  <c r="HK40" i="1"/>
  <c r="GG41" i="1"/>
  <c r="GD41" i="1"/>
  <c r="GF41" i="1" s="1"/>
  <c r="GC41" i="1"/>
  <c r="JG41" i="1"/>
  <c r="Y42" i="1"/>
  <c r="V42" i="1"/>
  <c r="X42" i="1" s="1"/>
  <c r="U42" i="1"/>
  <c r="JS43" i="1"/>
  <c r="AO49" i="1"/>
  <c r="AL49" i="1"/>
  <c r="AN49" i="1" s="1"/>
  <c r="AK49" i="1"/>
  <c r="CS51" i="1"/>
  <c r="EL51" i="1"/>
  <c r="EN51" i="1" s="1"/>
  <c r="EO51" i="1"/>
  <c r="EK51" i="1"/>
  <c r="HW52" i="1"/>
  <c r="H54" i="1"/>
  <c r="I54" i="1"/>
  <c r="Y54" i="1"/>
  <c r="V54" i="1"/>
  <c r="X54" i="1" s="1"/>
  <c r="U54" i="1"/>
  <c r="Y56" i="1"/>
  <c r="V56" i="1"/>
  <c r="X56" i="1" s="1"/>
  <c r="BZ39" i="1"/>
  <c r="CB39" i="1" s="1"/>
  <c r="BY39" i="1"/>
  <c r="CC39" i="1"/>
  <c r="BR53" i="1"/>
  <c r="BT53" i="1" s="1"/>
  <c r="BQ53" i="1"/>
  <c r="IR75" i="1"/>
  <c r="IT75" i="1" s="1"/>
  <c r="IQ75" i="1"/>
  <c r="IU75" i="1"/>
  <c r="BS83" i="1"/>
  <c r="DO83" i="1"/>
  <c r="IC5" i="1"/>
  <c r="IU7" i="1"/>
  <c r="IQ7" i="1"/>
  <c r="IR7" i="1"/>
  <c r="IT7" i="1" s="1"/>
  <c r="M13" i="1"/>
  <c r="N13" i="1"/>
  <c r="P13" i="1" s="1"/>
  <c r="BZ13" i="1"/>
  <c r="CB13" i="1" s="1"/>
  <c r="BY13" i="1"/>
  <c r="BU17" i="1"/>
  <c r="BR17" i="1"/>
  <c r="BT17" i="1" s="1"/>
  <c r="IU18" i="1"/>
  <c r="IR18" i="1"/>
  <c r="IT18" i="1" s="1"/>
  <c r="DN22" i="1"/>
  <c r="DP22" i="1" s="1"/>
  <c r="DM22" i="1"/>
  <c r="I28" i="1"/>
  <c r="H28" i="1"/>
  <c r="JA28" i="1"/>
  <c r="IX28" i="1"/>
  <c r="IZ28" i="1" s="1"/>
  <c r="IL30" i="1"/>
  <c r="IN30" i="1" s="1"/>
  <c r="IO30" i="1"/>
  <c r="IK30" i="1"/>
  <c r="BA32" i="1"/>
  <c r="BB32" i="1"/>
  <c r="BD32" i="1" s="1"/>
  <c r="BE32" i="1"/>
  <c r="BQ32" i="1"/>
  <c r="EK32" i="1"/>
  <c r="EL32" i="1"/>
  <c r="EN32" i="1" s="1"/>
  <c r="IQ32" i="1"/>
  <c r="JM32" i="1"/>
  <c r="JJ32" i="1"/>
  <c r="JL32" i="1" s="1"/>
  <c r="EK33" i="1"/>
  <c r="FB34" i="1"/>
  <c r="FD34" i="1" s="1"/>
  <c r="FA34" i="1"/>
  <c r="FE34" i="1"/>
  <c r="CC36" i="1"/>
  <c r="JM36" i="1"/>
  <c r="JJ36" i="1"/>
  <c r="JL36" i="1" s="1"/>
  <c r="JI36" i="1"/>
  <c r="DE37" i="1"/>
  <c r="DE40" i="1"/>
  <c r="DF40" i="1"/>
  <c r="DH40" i="1" s="1"/>
  <c r="DI40" i="1"/>
  <c r="FE40" i="1"/>
  <c r="FB40" i="1"/>
  <c r="FD40" i="1" s="1"/>
  <c r="FA40" i="1"/>
  <c r="AD50" i="1"/>
  <c r="AF50" i="1" s="1"/>
  <c r="AC50" i="1"/>
  <c r="AG50" i="1"/>
  <c r="AT50" i="1"/>
  <c r="AV50" i="1" s="1"/>
  <c r="AS50" i="1"/>
  <c r="AW50" i="1"/>
  <c r="FP60" i="1"/>
  <c r="FO60" i="1"/>
  <c r="FN60" i="1"/>
  <c r="GP60" i="1"/>
  <c r="GR60" i="1" s="1"/>
  <c r="GS60" i="1"/>
  <c r="GO60" i="1"/>
  <c r="Y43" i="1"/>
  <c r="CK49" i="1"/>
  <c r="EW32" i="1"/>
  <c r="O83" i="1"/>
  <c r="Z83" i="1"/>
  <c r="AD4" i="1"/>
  <c r="CT83" i="1"/>
  <c r="DA4" i="1"/>
  <c r="EQ83" i="1"/>
  <c r="FI4" i="1"/>
  <c r="GC4" i="1"/>
  <c r="HS83" i="1"/>
  <c r="JC4" i="1"/>
  <c r="AD5" i="1"/>
  <c r="AF5" i="1" s="1"/>
  <c r="AC5" i="1"/>
  <c r="AW5" i="1"/>
  <c r="HY5" i="1"/>
  <c r="EW6" i="1"/>
  <c r="FN6" i="1"/>
  <c r="JC6" i="1"/>
  <c r="JD6" i="1"/>
  <c r="JF6" i="1" s="1"/>
  <c r="AT7" i="1"/>
  <c r="AV7" i="1" s="1"/>
  <c r="AS7" i="1"/>
  <c r="EO7" i="1"/>
  <c r="EK7" i="1"/>
  <c r="EL7" i="1"/>
  <c r="EN7" i="1" s="1"/>
  <c r="IE7" i="1"/>
  <c r="JG7" i="1"/>
  <c r="BJ8" i="1"/>
  <c r="BL8" i="1" s="1"/>
  <c r="BI8" i="1"/>
  <c r="EL8" i="1"/>
  <c r="EN8" i="1" s="1"/>
  <c r="EK8" i="1"/>
  <c r="FA8" i="1"/>
  <c r="GG8" i="1"/>
  <c r="GO8" i="1"/>
  <c r="DQ9" i="1"/>
  <c r="DN9" i="1"/>
  <c r="DP9" i="1" s="1"/>
  <c r="U11" i="1"/>
  <c r="V11" i="1"/>
  <c r="X11" i="1" s="1"/>
  <c r="AO11" i="1"/>
  <c r="CH11" i="1"/>
  <c r="CJ11" i="1" s="1"/>
  <c r="CG11" i="1"/>
  <c r="DN11" i="1"/>
  <c r="DP11" i="1" s="1"/>
  <c r="DM11" i="1"/>
  <c r="IW11" i="1"/>
  <c r="Y12" i="1"/>
  <c r="V12" i="1"/>
  <c r="X12" i="1" s="1"/>
  <c r="CK12" i="1"/>
  <c r="CH12" i="1"/>
  <c r="CJ12" i="1" s="1"/>
  <c r="EG12" i="1"/>
  <c r="IE12" i="1"/>
  <c r="CO13" i="1"/>
  <c r="BI14" i="1"/>
  <c r="AD15" i="1"/>
  <c r="AF15" i="1" s="1"/>
  <c r="AC15" i="1"/>
  <c r="CO15" i="1"/>
  <c r="CP15" i="1"/>
  <c r="CR15" i="1" s="1"/>
  <c r="CF16" i="1"/>
  <c r="CF83" i="1" s="1"/>
  <c r="BX16" i="1"/>
  <c r="BX83" i="1" s="1"/>
  <c r="BP16" i="1"/>
  <c r="BP83" i="1" s="1"/>
  <c r="BH16" i="1"/>
  <c r="BH83" i="1" s="1"/>
  <c r="AZ16" i="1"/>
  <c r="AZ83" i="1" s="1"/>
  <c r="AR16" i="1"/>
  <c r="AR83" i="1" s="1"/>
  <c r="AJ16" i="1"/>
  <c r="AJ83" i="1" s="1"/>
  <c r="AB16" i="1"/>
  <c r="AB83" i="1" s="1"/>
  <c r="T16" i="1"/>
  <c r="T83" i="1" s="1"/>
  <c r="L16" i="1"/>
  <c r="L83" i="1" s="1"/>
  <c r="IQ16" i="1"/>
  <c r="I17" i="1"/>
  <c r="H17" i="1"/>
  <c r="Y17" i="1"/>
  <c r="CK17" i="1"/>
  <c r="IC17" i="1"/>
  <c r="HZ17" i="1"/>
  <c r="IB17" i="1" s="1"/>
  <c r="AC18" i="1"/>
  <c r="IQ18" i="1"/>
  <c r="AK19" i="1"/>
  <c r="AO19" i="1"/>
  <c r="IL19" i="1"/>
  <c r="IN19" i="1" s="1"/>
  <c r="IO19" i="1"/>
  <c r="FO20" i="1"/>
  <c r="FN20" i="1"/>
  <c r="CP20" i="1"/>
  <c r="CR20" i="1" s="1"/>
  <c r="DY20" i="1"/>
  <c r="DV20" i="1"/>
  <c r="DX20" i="1" s="1"/>
  <c r="IW20" i="1"/>
  <c r="CK21" i="1"/>
  <c r="CG21" i="1"/>
  <c r="CH21" i="1"/>
  <c r="CJ21" i="1" s="1"/>
  <c r="EE21" i="1"/>
  <c r="EG21" i="1" s="1"/>
  <c r="GG21" i="1"/>
  <c r="AG22" i="1"/>
  <c r="AD22" i="1"/>
  <c r="AF22" i="1" s="1"/>
  <c r="AC22" i="1"/>
  <c r="GC22" i="1"/>
  <c r="GO22" i="1"/>
  <c r="JC22" i="1"/>
  <c r="V23" i="1"/>
  <c r="X23" i="1" s="1"/>
  <c r="Y23" i="1"/>
  <c r="DF23" i="1"/>
  <c r="DH23" i="1" s="1"/>
  <c r="DE23" i="1"/>
  <c r="DI23" i="1"/>
  <c r="GG23" i="1"/>
  <c r="GC23" i="1"/>
  <c r="GD23" i="1"/>
  <c r="GF23" i="1" s="1"/>
  <c r="HK23" i="1"/>
  <c r="FP25" i="1"/>
  <c r="FO25" i="1"/>
  <c r="AS25" i="1"/>
  <c r="CG25" i="1"/>
  <c r="GG25" i="1"/>
  <c r="GO25" i="1"/>
  <c r="JJ25" i="1"/>
  <c r="JL25" i="1" s="1"/>
  <c r="JI25" i="1"/>
  <c r="BJ26" i="1"/>
  <c r="BL26" i="1" s="1"/>
  <c r="BI26" i="1"/>
  <c r="BM26" i="1"/>
  <c r="BU26" i="1"/>
  <c r="HZ26" i="1"/>
  <c r="IB26" i="1" s="1"/>
  <c r="IC26" i="1"/>
  <c r="IK26" i="1"/>
  <c r="EW28" i="1"/>
  <c r="ET28" i="1"/>
  <c r="EV28" i="1" s="1"/>
  <c r="IW28" i="1"/>
  <c r="IK29" i="1"/>
  <c r="IW29" i="1"/>
  <c r="AS30" i="1"/>
  <c r="FI32" i="1"/>
  <c r="IR32" i="1"/>
  <c r="IT32" i="1" s="1"/>
  <c r="JI32" i="1"/>
  <c r="AD33" i="1"/>
  <c r="AF33" i="1" s="1"/>
  <c r="AC33" i="1"/>
  <c r="AG33" i="1"/>
  <c r="EW35" i="1"/>
  <c r="CK36" i="1"/>
  <c r="EO36" i="1"/>
  <c r="EK36" i="1"/>
  <c r="EL36" i="1"/>
  <c r="EN36" i="1" s="1"/>
  <c r="CK38" i="1"/>
  <c r="IO39" i="1"/>
  <c r="IL39" i="1"/>
  <c r="IN39" i="1" s="1"/>
  <c r="IK39" i="1"/>
  <c r="BZ41" i="1"/>
  <c r="CB41" i="1" s="1"/>
  <c r="CC41" i="1"/>
  <c r="BY41" i="1"/>
  <c r="CG44" i="1"/>
  <c r="CH44" i="1"/>
  <c r="CJ44" i="1" s="1"/>
  <c r="CK44" i="1"/>
  <c r="BR45" i="1"/>
  <c r="BT45" i="1" s="1"/>
  <c r="FR46" i="1"/>
  <c r="FT46" i="1" s="1"/>
  <c r="FU46" i="1"/>
  <c r="FQ46" i="1"/>
  <c r="DI50" i="1"/>
  <c r="DF50" i="1"/>
  <c r="DH50" i="1" s="1"/>
  <c r="DE50" i="1"/>
  <c r="JG63" i="1"/>
  <c r="JA73" i="1"/>
  <c r="IX73" i="1"/>
  <c r="IZ73" i="1" s="1"/>
  <c r="IW73" i="1"/>
  <c r="AW25" i="1"/>
  <c r="DI48" i="1"/>
  <c r="FU50" i="1"/>
  <c r="AA83" i="1"/>
  <c r="BA4" i="1"/>
  <c r="BK83" i="1"/>
  <c r="BU4" i="1"/>
  <c r="CW4" i="1"/>
  <c r="DG83" i="1"/>
  <c r="DQ4" i="1"/>
  <c r="FJ4" i="1"/>
  <c r="FS83" i="1"/>
  <c r="HG83" i="1"/>
  <c r="HT83" i="1"/>
  <c r="ID83" i="1"/>
  <c r="IF4" i="1"/>
  <c r="CO5" i="1"/>
  <c r="HZ5" i="1"/>
  <c r="IB5" i="1" s="1"/>
  <c r="I6" i="1"/>
  <c r="H6" i="1"/>
  <c r="BQ6" i="1"/>
  <c r="DE6" i="1"/>
  <c r="FB6" i="1"/>
  <c r="FD6" i="1" s="1"/>
  <c r="FA6" i="1"/>
  <c r="JS6" i="1"/>
  <c r="CS7" i="1"/>
  <c r="FR7" i="1"/>
  <c r="FT7" i="1" s="1"/>
  <c r="FQ7" i="1"/>
  <c r="GO7" i="1"/>
  <c r="IW7" i="1"/>
  <c r="Q8" i="1"/>
  <c r="N8" i="1"/>
  <c r="P8" i="1" s="1"/>
  <c r="CC8" i="1"/>
  <c r="BZ8" i="1"/>
  <c r="CB8" i="1" s="1"/>
  <c r="GC8" i="1"/>
  <c r="GP8" i="1"/>
  <c r="GR8" i="1" s="1"/>
  <c r="JG8" i="1"/>
  <c r="BJ9" i="1"/>
  <c r="BL9" i="1" s="1"/>
  <c r="BI9" i="1"/>
  <c r="II9" i="1"/>
  <c r="IU9" i="1"/>
  <c r="IQ9" i="1"/>
  <c r="IR9" i="1"/>
  <c r="IT9" i="1" s="1"/>
  <c r="U10" i="1"/>
  <c r="BE10" i="1"/>
  <c r="CG10" i="1"/>
  <c r="DQ10" i="1"/>
  <c r="DN10" i="1"/>
  <c r="DP10" i="1" s="1"/>
  <c r="HK10" i="1"/>
  <c r="IK10" i="1"/>
  <c r="JA10" i="1"/>
  <c r="IX10" i="1"/>
  <c r="IZ10" i="1" s="1"/>
  <c r="EW11" i="1"/>
  <c r="ET11" i="1"/>
  <c r="EV11" i="1" s="1"/>
  <c r="HY11" i="1"/>
  <c r="HZ11" i="1"/>
  <c r="IB11" i="1" s="1"/>
  <c r="IX11" i="1"/>
  <c r="IZ11" i="1" s="1"/>
  <c r="AO12" i="1"/>
  <c r="BE12" i="1"/>
  <c r="EL12" i="1"/>
  <c r="EN12" i="1" s="1"/>
  <c r="EK12" i="1"/>
  <c r="GG12" i="1"/>
  <c r="GO12" i="1"/>
  <c r="IF12" i="1"/>
  <c r="IH12" i="1" s="1"/>
  <c r="EW13" i="1"/>
  <c r="FO13" i="1"/>
  <c r="GA13" i="1"/>
  <c r="JI13" i="1"/>
  <c r="AL14" i="1"/>
  <c r="AN14" i="1" s="1"/>
  <c r="AK14" i="1"/>
  <c r="BE14" i="1"/>
  <c r="EC14" i="1"/>
  <c r="JG14" i="1"/>
  <c r="JD14" i="1"/>
  <c r="JF14" i="1" s="1"/>
  <c r="I15" i="1"/>
  <c r="AW15" i="1"/>
  <c r="AT15" i="1"/>
  <c r="AV15" i="1" s="1"/>
  <c r="EW15" i="1"/>
  <c r="GA15" i="1"/>
  <c r="JM15" i="1"/>
  <c r="DA16" i="1"/>
  <c r="CX16" i="1"/>
  <c r="CZ16" i="1" s="1"/>
  <c r="DQ16" i="1"/>
  <c r="GU16" i="1"/>
  <c r="GV16" i="1"/>
  <c r="GX16" i="1" s="1"/>
  <c r="IC16" i="1"/>
  <c r="JS16" i="1"/>
  <c r="BQ17" i="1"/>
  <c r="ES17" i="1"/>
  <c r="HY17" i="1"/>
  <c r="Y18" i="1"/>
  <c r="BQ18" i="1"/>
  <c r="BR18" i="1"/>
  <c r="BT18" i="1" s="1"/>
  <c r="CK18" i="1"/>
  <c r="FJ18" i="1"/>
  <c r="FL18" i="1" s="1"/>
  <c r="FI18" i="1"/>
  <c r="IK19" i="1"/>
  <c r="JM19" i="1"/>
  <c r="DH20" i="1"/>
  <c r="FP20" i="1"/>
  <c r="IX20" i="1"/>
  <c r="IZ20" i="1" s="1"/>
  <c r="GC21" i="1"/>
  <c r="IC21" i="1"/>
  <c r="JM21" i="1"/>
  <c r="FP22" i="1"/>
  <c r="FO22" i="1"/>
  <c r="FN22" i="1"/>
  <c r="GP22" i="1"/>
  <c r="GR22" i="1" s="1"/>
  <c r="Y24" i="1"/>
  <c r="CO24" i="1"/>
  <c r="JG24" i="1"/>
  <c r="JM24" i="1"/>
  <c r="BU25" i="1"/>
  <c r="CH25" i="1"/>
  <c r="CJ25" i="1" s="1"/>
  <c r="FB25" i="1"/>
  <c r="FD25" i="1" s="1"/>
  <c r="FA25" i="1"/>
  <c r="FN25" i="1"/>
  <c r="GC25" i="1"/>
  <c r="BZ26" i="1"/>
  <c r="CB26" i="1" s="1"/>
  <c r="BY26" i="1"/>
  <c r="GA26" i="1"/>
  <c r="HY26" i="1"/>
  <c r="IL26" i="1"/>
  <c r="IN26" i="1" s="1"/>
  <c r="BU27" i="1"/>
  <c r="DQ27" i="1"/>
  <c r="GD27" i="1"/>
  <c r="GF27" i="1" s="1"/>
  <c r="GC27" i="1"/>
  <c r="AG28" i="1"/>
  <c r="AD28" i="1"/>
  <c r="AF28" i="1" s="1"/>
  <c r="HW28" i="1"/>
  <c r="IL29" i="1"/>
  <c r="IN29" i="1" s="1"/>
  <c r="BE30" i="1"/>
  <c r="BQ30" i="1"/>
  <c r="BR30" i="1"/>
  <c r="BT30" i="1" s="1"/>
  <c r="BU30" i="1"/>
  <c r="FU30" i="1"/>
  <c r="GD30" i="1"/>
  <c r="GF30" i="1" s="1"/>
  <c r="GC30" i="1"/>
  <c r="GG30" i="1"/>
  <c r="DA31" i="1"/>
  <c r="DI32" i="1"/>
  <c r="DF32" i="1"/>
  <c r="DH32" i="1" s="1"/>
  <c r="DE32" i="1"/>
  <c r="HQ32" i="1"/>
  <c r="EK34" i="1"/>
  <c r="EL34" i="1"/>
  <c r="EN34" i="1" s="1"/>
  <c r="EO34" i="1"/>
  <c r="IC34" i="1"/>
  <c r="M35" i="1"/>
  <c r="N35" i="1"/>
  <c r="P35" i="1" s="1"/>
  <c r="ES35" i="1"/>
  <c r="FI35" i="1"/>
  <c r="DI36" i="1"/>
  <c r="DF36" i="1"/>
  <c r="DH36" i="1" s="1"/>
  <c r="DE36" i="1"/>
  <c r="CP38" i="1"/>
  <c r="CR38" i="1" s="1"/>
  <c r="CO38" i="1"/>
  <c r="N39" i="1"/>
  <c r="P39" i="1" s="1"/>
  <c r="Q39" i="1"/>
  <c r="AO39" i="1"/>
  <c r="AL39" i="1"/>
  <c r="AN39" i="1" s="1"/>
  <c r="AK39" i="1"/>
  <c r="GG39" i="1"/>
  <c r="GD39" i="1"/>
  <c r="GF39" i="1" s="1"/>
  <c r="GC39" i="1"/>
  <c r="H41" i="1"/>
  <c r="I41" i="1"/>
  <c r="AG41" i="1"/>
  <c r="AC41" i="1"/>
  <c r="AD41" i="1"/>
  <c r="AF41" i="1" s="1"/>
  <c r="II41" i="1"/>
  <c r="DQ43" i="1"/>
  <c r="AL44" i="1"/>
  <c r="AN44" i="1" s="1"/>
  <c r="AO44" i="1"/>
  <c r="BU44" i="1"/>
  <c r="FA45" i="1"/>
  <c r="FB45" i="1"/>
  <c r="FD45" i="1" s="1"/>
  <c r="FE45" i="1"/>
  <c r="EW46" i="1"/>
  <c r="JG49" i="1"/>
  <c r="JD49" i="1"/>
  <c r="JF49" i="1" s="1"/>
  <c r="JC49" i="1"/>
  <c r="AT52" i="1"/>
  <c r="AV52" i="1" s="1"/>
  <c r="AS52" i="1"/>
  <c r="CP52" i="1"/>
  <c r="CR52" i="1" s="1"/>
  <c r="CO52" i="1"/>
  <c r="JG53" i="1"/>
  <c r="BE54" i="1"/>
  <c r="BE55" i="1"/>
  <c r="BM59" i="1"/>
  <c r="BI59" i="1"/>
  <c r="BJ59" i="1"/>
  <c r="BL59" i="1" s="1"/>
  <c r="CP59" i="1"/>
  <c r="CR59" i="1" s="1"/>
  <c r="CO59" i="1"/>
  <c r="BM34" i="1"/>
  <c r="BI34" i="1"/>
  <c r="BJ34" i="1"/>
  <c r="BL34" i="1" s="1"/>
  <c r="JD34" i="1"/>
  <c r="JF34" i="1" s="1"/>
  <c r="JG34" i="1"/>
  <c r="AL35" i="1"/>
  <c r="AN35" i="1" s="1"/>
  <c r="AK35" i="1"/>
  <c r="AO35" i="1"/>
  <c r="CP45" i="1"/>
  <c r="CR45" i="1" s="1"/>
  <c r="CO45" i="1"/>
  <c r="GP52" i="1"/>
  <c r="GR52" i="1" s="1"/>
  <c r="GS52" i="1"/>
  <c r="FR55" i="1"/>
  <c r="FT55" i="1" s="1"/>
  <c r="FU55" i="1"/>
  <c r="EP83" i="1"/>
  <c r="ET4" i="1"/>
  <c r="ES4" i="1"/>
  <c r="GB83" i="1"/>
  <c r="GG4" i="1"/>
  <c r="JB83" i="1"/>
  <c r="JG4" i="1"/>
  <c r="II7" i="1"/>
  <c r="BQ10" i="1"/>
  <c r="BR10" i="1"/>
  <c r="BT10" i="1" s="1"/>
  <c r="BR12" i="1"/>
  <c r="BT12" i="1" s="1"/>
  <c r="BQ12" i="1"/>
  <c r="AG13" i="1"/>
  <c r="DE18" i="1"/>
  <c r="DF18" i="1"/>
  <c r="DH18" i="1" s="1"/>
  <c r="DF19" i="1"/>
  <c r="DH19" i="1" s="1"/>
  <c r="DI19" i="1"/>
  <c r="JA21" i="1"/>
  <c r="IX21" i="1"/>
  <c r="IZ21" i="1" s="1"/>
  <c r="GG22" i="1"/>
  <c r="AW13" i="1"/>
  <c r="AW12" i="1"/>
  <c r="CK32" i="1"/>
  <c r="CK6" i="1"/>
  <c r="HK82" i="1"/>
  <c r="HK81" i="1"/>
  <c r="HK80" i="1"/>
  <c r="HK79" i="1"/>
  <c r="HK78" i="1"/>
  <c r="HK76" i="1"/>
  <c r="HK74" i="1"/>
  <c r="HK71" i="1"/>
  <c r="HK77" i="1"/>
  <c r="HK75" i="1"/>
  <c r="HK72" i="1"/>
  <c r="HK65" i="1"/>
  <c r="HK69" i="1"/>
  <c r="HK73" i="1"/>
  <c r="HK70" i="1"/>
  <c r="HK67" i="1"/>
  <c r="HK59" i="1"/>
  <c r="HK56" i="1"/>
  <c r="HK55" i="1"/>
  <c r="HK53" i="1"/>
  <c r="HK50" i="1"/>
  <c r="HK47" i="1"/>
  <c r="HK46" i="1"/>
  <c r="HK64" i="1"/>
  <c r="HK68" i="1"/>
  <c r="HK61" i="1"/>
  <c r="HK58" i="1"/>
  <c r="HK57" i="1"/>
  <c r="HK44" i="1"/>
  <c r="HK66" i="1"/>
  <c r="HK62" i="1"/>
  <c r="HK52" i="1"/>
  <c r="HK43" i="1"/>
  <c r="HK42" i="1"/>
  <c r="HK51" i="1"/>
  <c r="HK48" i="1"/>
  <c r="HK45" i="1"/>
  <c r="HK63" i="1"/>
  <c r="HK60" i="1"/>
  <c r="HK36" i="1"/>
  <c r="HK41" i="1"/>
  <c r="HK38" i="1"/>
  <c r="HK34" i="1"/>
  <c r="HK32" i="1"/>
  <c r="HK31" i="1"/>
  <c r="HK30" i="1"/>
  <c r="HK33" i="1"/>
  <c r="HK37" i="1"/>
  <c r="HK29" i="1"/>
  <c r="HK54" i="1"/>
  <c r="HK49" i="1"/>
  <c r="HK25" i="1"/>
  <c r="HK5" i="1"/>
  <c r="HK27" i="1"/>
  <c r="HK24" i="1"/>
  <c r="HK39" i="1"/>
  <c r="HK22" i="1"/>
  <c r="HK19" i="1"/>
  <c r="HK6" i="1"/>
  <c r="HK15" i="1"/>
  <c r="HK14" i="1"/>
  <c r="HK13" i="1"/>
  <c r="HK35" i="1"/>
  <c r="F83" i="1"/>
  <c r="AP83" i="1"/>
  <c r="AW4" i="1"/>
  <c r="HR85" i="1"/>
  <c r="HR84" i="1"/>
  <c r="HW85" i="1"/>
  <c r="HW86" i="1"/>
  <c r="HW84" i="1"/>
  <c r="HW87" i="1"/>
  <c r="JU83" i="1"/>
  <c r="BE6" i="1"/>
  <c r="BR6" i="1"/>
  <c r="BT6" i="1" s="1"/>
  <c r="DF6" i="1"/>
  <c r="DH6" i="1" s="1"/>
  <c r="DW83" i="1"/>
  <c r="Q9" i="1"/>
  <c r="N9" i="1"/>
  <c r="P9" i="1" s="1"/>
  <c r="GS9" i="1"/>
  <c r="JA9" i="1"/>
  <c r="BU10" i="1"/>
  <c r="CH10" i="1"/>
  <c r="CJ10" i="1" s="1"/>
  <c r="EW10" i="1"/>
  <c r="ET10" i="1"/>
  <c r="EV10" i="1" s="1"/>
  <c r="ES10" i="1"/>
  <c r="BU11" i="1"/>
  <c r="HK11" i="1"/>
  <c r="AD13" i="1"/>
  <c r="AF13" i="1" s="1"/>
  <c r="GG13" i="1"/>
  <c r="GC13" i="1"/>
  <c r="GD13" i="1"/>
  <c r="GF13" i="1" s="1"/>
  <c r="IO13" i="1"/>
  <c r="IL13" i="1"/>
  <c r="IN13" i="1" s="1"/>
  <c r="BM15" i="1"/>
  <c r="EE16" i="1"/>
  <c r="EG16" i="1" s="1"/>
  <c r="ED16" i="1"/>
  <c r="EF16" i="1" s="1"/>
  <c r="FJ16" i="1"/>
  <c r="FL16" i="1" s="1"/>
  <c r="FI16" i="1"/>
  <c r="DQ17" i="1"/>
  <c r="DN17" i="1"/>
  <c r="DP17" i="1" s="1"/>
  <c r="ET17" i="1"/>
  <c r="EV17" i="1" s="1"/>
  <c r="AT20" i="1"/>
  <c r="AV20" i="1" s="1"/>
  <c r="AS20" i="1"/>
  <c r="DF21" i="1"/>
  <c r="DH21" i="1" s="1"/>
  <c r="DI21" i="1"/>
  <c r="FQ21" i="1"/>
  <c r="HK21" i="1"/>
  <c r="JG23" i="1"/>
  <c r="AG24" i="1"/>
  <c r="AC24" i="1"/>
  <c r="AD24" i="1"/>
  <c r="AF24" i="1" s="1"/>
  <c r="DI24" i="1"/>
  <c r="N26" i="1"/>
  <c r="P26" i="1" s="1"/>
  <c r="M26" i="1"/>
  <c r="DF26" i="1"/>
  <c r="DH26" i="1" s="1"/>
  <c r="DE26" i="1"/>
  <c r="DI26" i="1"/>
  <c r="GG26" i="1"/>
  <c r="GD26" i="1"/>
  <c r="GF26" i="1" s="1"/>
  <c r="GC26" i="1"/>
  <c r="U27" i="1"/>
  <c r="V27" i="1"/>
  <c r="X27" i="1" s="1"/>
  <c r="BZ27" i="1"/>
  <c r="CB27" i="1" s="1"/>
  <c r="BY27" i="1"/>
  <c r="CC27" i="1"/>
  <c r="EW27" i="1"/>
  <c r="II27" i="1"/>
  <c r="HK28" i="1"/>
  <c r="AL29" i="1"/>
  <c r="AN29" i="1" s="1"/>
  <c r="AK29" i="1"/>
  <c r="I31" i="1"/>
  <c r="H31" i="1"/>
  <c r="AT38" i="1"/>
  <c r="AV38" i="1" s="1"/>
  <c r="AS38" i="1"/>
  <c r="AW38" i="1"/>
  <c r="AG79" i="1"/>
  <c r="AG77" i="1"/>
  <c r="AG75" i="1"/>
  <c r="AG66" i="1"/>
  <c r="AG72" i="1"/>
  <c r="AG68" i="1"/>
  <c r="AG71" i="1"/>
  <c r="AG62" i="1"/>
  <c r="AG70" i="1"/>
  <c r="AG54" i="1"/>
  <c r="AG57" i="1"/>
  <c r="AG48" i="1"/>
  <c r="AG51" i="1"/>
  <c r="AG46" i="1"/>
  <c r="AG55" i="1"/>
  <c r="AG38" i="1"/>
  <c r="AG37" i="1"/>
  <c r="AG20" i="1"/>
  <c r="AG27" i="1"/>
  <c r="AG31" i="1"/>
  <c r="AG17" i="1"/>
  <c r="AG34" i="1"/>
  <c r="CS77" i="1"/>
  <c r="CS75" i="1"/>
  <c r="CS78" i="1"/>
  <c r="CS81" i="1"/>
  <c r="CS80" i="1"/>
  <c r="CS79" i="1"/>
  <c r="CS76" i="1"/>
  <c r="CS73" i="1"/>
  <c r="CS68" i="1"/>
  <c r="CS74" i="1"/>
  <c r="CS71" i="1"/>
  <c r="CS70" i="1"/>
  <c r="CS67" i="1"/>
  <c r="CS62" i="1"/>
  <c r="CS82" i="1"/>
  <c r="CS69" i="1"/>
  <c r="CS66" i="1"/>
  <c r="CS61" i="1"/>
  <c r="CS56" i="1"/>
  <c r="CS52" i="1"/>
  <c r="CS64" i="1"/>
  <c r="CS60" i="1"/>
  <c r="CS49" i="1"/>
  <c r="CS58" i="1"/>
  <c r="CS72" i="1"/>
  <c r="CS57" i="1"/>
  <c r="CS55" i="1"/>
  <c r="CS54" i="1"/>
  <c r="CS40" i="1"/>
  <c r="CS39" i="1"/>
  <c r="CS63" i="1"/>
  <c r="CS53" i="1"/>
  <c r="CS43" i="1"/>
  <c r="CS65" i="1"/>
  <c r="CS42" i="1"/>
  <c r="CS41" i="1"/>
  <c r="CS38" i="1"/>
  <c r="CS50" i="1"/>
  <c r="CS46" i="1"/>
  <c r="CS30" i="1"/>
  <c r="CS45" i="1"/>
  <c r="CS47" i="1"/>
  <c r="CS36" i="1"/>
  <c r="CS32" i="1"/>
  <c r="CS27" i="1"/>
  <c r="CS44" i="1"/>
  <c r="CS31" i="1"/>
  <c r="CS35" i="1"/>
  <c r="CS14" i="1"/>
  <c r="CS5" i="1"/>
  <c r="CS4" i="1"/>
  <c r="CS33" i="1"/>
  <c r="CS24" i="1"/>
  <c r="CS20" i="1"/>
  <c r="CS12" i="1"/>
  <c r="CS8" i="1"/>
  <c r="CS48" i="1"/>
  <c r="CS29" i="1"/>
  <c r="CS13" i="1"/>
  <c r="CS11" i="1"/>
  <c r="CS59" i="1"/>
  <c r="FE82" i="1"/>
  <c r="FE76" i="1"/>
  <c r="FE72" i="1"/>
  <c r="FE71" i="1"/>
  <c r="FE73" i="1"/>
  <c r="FE70" i="1"/>
  <c r="FE80" i="1"/>
  <c r="FE66" i="1"/>
  <c r="FE74" i="1"/>
  <c r="FE60" i="1"/>
  <c r="FE79" i="1"/>
  <c r="FE65" i="1"/>
  <c r="FE59" i="1"/>
  <c r="FE46" i="1"/>
  <c r="FE44" i="1"/>
  <c r="FE67" i="1"/>
  <c r="FE47" i="1"/>
  <c r="FE63" i="1"/>
  <c r="FE41" i="1"/>
  <c r="FE37" i="1"/>
  <c r="FE29" i="1"/>
  <c r="FE38" i="1"/>
  <c r="FE53" i="1"/>
  <c r="FE11" i="1"/>
  <c r="FE61" i="1"/>
  <c r="FE48" i="1"/>
  <c r="FE36" i="1"/>
  <c r="FE51" i="1"/>
  <c r="FE12" i="1"/>
  <c r="FE8" i="1"/>
  <c r="HQ76" i="1"/>
  <c r="HQ82" i="1"/>
  <c r="HQ74" i="1"/>
  <c r="HQ75" i="1"/>
  <c r="HQ79" i="1"/>
  <c r="HQ71" i="1"/>
  <c r="HQ77" i="1"/>
  <c r="HQ80" i="1"/>
  <c r="HQ72" i="1"/>
  <c r="HQ67" i="1"/>
  <c r="HQ73" i="1"/>
  <c r="HQ78" i="1"/>
  <c r="HQ69" i="1"/>
  <c r="HQ68" i="1"/>
  <c r="HQ64" i="1"/>
  <c r="HQ61" i="1"/>
  <c r="HQ58" i="1"/>
  <c r="HQ51" i="1"/>
  <c r="HQ66" i="1"/>
  <c r="HQ63" i="1"/>
  <c r="HQ59" i="1"/>
  <c r="HQ55" i="1"/>
  <c r="HQ60" i="1"/>
  <c r="HQ50" i="1"/>
  <c r="HQ41" i="1"/>
  <c r="HQ40" i="1"/>
  <c r="HQ49" i="1"/>
  <c r="HQ47" i="1"/>
  <c r="HQ54" i="1"/>
  <c r="HQ70" i="1"/>
  <c r="HQ44" i="1"/>
  <c r="HQ52" i="1"/>
  <c r="HQ56" i="1"/>
  <c r="HQ43" i="1"/>
  <c r="HQ53" i="1"/>
  <c r="HQ48" i="1"/>
  <c r="HQ39" i="1"/>
  <c r="HQ65" i="1"/>
  <c r="HQ29" i="1"/>
  <c r="HQ28" i="1"/>
  <c r="HQ46" i="1"/>
  <c r="HQ33" i="1"/>
  <c r="HQ26" i="1"/>
  <c r="HQ25" i="1"/>
  <c r="HQ24" i="1"/>
  <c r="HQ23" i="1"/>
  <c r="HQ22" i="1"/>
  <c r="HQ20" i="1"/>
  <c r="HQ36" i="1"/>
  <c r="HQ34" i="1"/>
  <c r="HQ21" i="1"/>
  <c r="HQ57" i="1"/>
  <c r="HQ27" i="1"/>
  <c r="HQ10" i="1"/>
  <c r="HQ45" i="1"/>
  <c r="HQ18" i="1"/>
  <c r="HQ12" i="1"/>
  <c r="HQ11" i="1"/>
  <c r="HQ8" i="1"/>
  <c r="HQ37" i="1"/>
  <c r="HQ30" i="1"/>
  <c r="HQ16" i="1"/>
  <c r="HQ62" i="1"/>
  <c r="HQ31" i="1"/>
  <c r="HQ17" i="1"/>
  <c r="HQ9" i="1"/>
  <c r="HQ7" i="1"/>
  <c r="JM76" i="1"/>
  <c r="JM78" i="1"/>
  <c r="JM73" i="1"/>
  <c r="JM80" i="1"/>
  <c r="JM70" i="1"/>
  <c r="JM66" i="1"/>
  <c r="JM74" i="1"/>
  <c r="JM61" i="1"/>
  <c r="JM79" i="1"/>
  <c r="JM72" i="1"/>
  <c r="JM68" i="1"/>
  <c r="JM67" i="1"/>
  <c r="JM60" i="1"/>
  <c r="JM65" i="1"/>
  <c r="JM47" i="1"/>
  <c r="JM59" i="1"/>
  <c r="JM51" i="1"/>
  <c r="JM48" i="1"/>
  <c r="JM29" i="1"/>
  <c r="JM23" i="1"/>
  <c r="JM40" i="1"/>
  <c r="JM4" i="1"/>
  <c r="JM38" i="1"/>
  <c r="JM28" i="1"/>
  <c r="JM22" i="1"/>
  <c r="G83" i="1"/>
  <c r="R83" i="1"/>
  <c r="V4" i="1"/>
  <c r="U4" i="1"/>
  <c r="BC83" i="1"/>
  <c r="CK4" i="1"/>
  <c r="CY83" i="1"/>
  <c r="DI4" i="1"/>
  <c r="EY83" i="1"/>
  <c r="GL83" i="1"/>
  <c r="GJ83" i="1"/>
  <c r="HJ4" i="1"/>
  <c r="JV83" i="1"/>
  <c r="JX83" i="1"/>
  <c r="V5" i="1"/>
  <c r="X5" i="1" s="1"/>
  <c r="U5" i="1"/>
  <c r="AG5" i="1"/>
  <c r="AT5" i="1"/>
  <c r="AV5" i="1" s="1"/>
  <c r="CH5" i="1"/>
  <c r="CJ5" i="1" s="1"/>
  <c r="CG5" i="1"/>
  <c r="DA5" i="1"/>
  <c r="EW5" i="1"/>
  <c r="HQ5" i="1"/>
  <c r="IQ5" i="1"/>
  <c r="JS5" i="1"/>
  <c r="BM6" i="1"/>
  <c r="BJ6" i="1"/>
  <c r="BL6" i="1" s="1"/>
  <c r="CS6" i="1"/>
  <c r="FE6" i="1"/>
  <c r="JM6" i="1"/>
  <c r="AL7" i="1"/>
  <c r="AN7" i="1" s="1"/>
  <c r="AK7" i="1"/>
  <c r="AW7" i="1"/>
  <c r="BJ7" i="1"/>
  <c r="BL7" i="1" s="1"/>
  <c r="CW7" i="1"/>
  <c r="DX7" i="1"/>
  <c r="DY91" i="1" s="1"/>
  <c r="FE7" i="1"/>
  <c r="HW7" i="1"/>
  <c r="FN8" i="1"/>
  <c r="FP8" i="1"/>
  <c r="FO8" i="1"/>
  <c r="ET8" i="1"/>
  <c r="EV8" i="1" s="1"/>
  <c r="EW8" i="1"/>
  <c r="HY8" i="1"/>
  <c r="HZ8" i="1"/>
  <c r="IB8" i="1" s="1"/>
  <c r="AG9" i="1"/>
  <c r="AW9" i="1"/>
  <c r="EO9" i="1"/>
  <c r="EL9" i="1"/>
  <c r="EN9" i="1" s="1"/>
  <c r="EK9" i="1"/>
  <c r="GO9" i="1"/>
  <c r="IW9" i="1"/>
  <c r="Q10" i="1"/>
  <c r="N10" i="1"/>
  <c r="P10" i="1" s="1"/>
  <c r="CC10" i="1"/>
  <c r="BZ10" i="1"/>
  <c r="CB10" i="1" s="1"/>
  <c r="N11" i="1"/>
  <c r="P11" i="1" s="1"/>
  <c r="M11" i="1"/>
  <c r="Y11" i="1"/>
  <c r="AL11" i="1"/>
  <c r="AN11" i="1" s="1"/>
  <c r="BZ11" i="1"/>
  <c r="CB11" i="1" s="1"/>
  <c r="BY11" i="1"/>
  <c r="CK11" i="1"/>
  <c r="DQ11" i="1"/>
  <c r="BU12" i="1"/>
  <c r="DM12" i="1"/>
  <c r="DN12" i="1"/>
  <c r="DP12" i="1" s="1"/>
  <c r="HW12" i="1"/>
  <c r="IW12" i="1"/>
  <c r="Y13" i="1"/>
  <c r="V13" i="1"/>
  <c r="X13" i="1" s="1"/>
  <c r="CK13" i="1"/>
  <c r="CH13" i="1"/>
  <c r="CJ13" i="1" s="1"/>
  <c r="IK13" i="1"/>
  <c r="FN14" i="1"/>
  <c r="Y14" i="1"/>
  <c r="CK14" i="1"/>
  <c r="EE14" i="1"/>
  <c r="EG14" i="1" s="1"/>
  <c r="DA15" i="1"/>
  <c r="IL15" i="1"/>
  <c r="IN15" i="1" s="1"/>
  <c r="IO15" i="1"/>
  <c r="JL15" i="1"/>
  <c r="EC16" i="1"/>
  <c r="JG16" i="1"/>
  <c r="Q17" i="1"/>
  <c r="BI17" i="1"/>
  <c r="BJ17" i="1"/>
  <c r="BL17" i="1" s="1"/>
  <c r="CC17" i="1"/>
  <c r="II17" i="1"/>
  <c r="IU17" i="1"/>
  <c r="IQ17" i="1"/>
  <c r="IR17" i="1"/>
  <c r="IT17" i="1" s="1"/>
  <c r="BE18" i="1"/>
  <c r="DQ18" i="1"/>
  <c r="DN18" i="1"/>
  <c r="DP18" i="1" s="1"/>
  <c r="FO18" i="1"/>
  <c r="GA18" i="1"/>
  <c r="GO18" i="1"/>
  <c r="JM18" i="1"/>
  <c r="JJ18" i="1"/>
  <c r="JL18" i="1" s="1"/>
  <c r="Y19" i="1"/>
  <c r="BU19" i="1"/>
  <c r="BR19" i="1"/>
  <c r="BT19" i="1" s="1"/>
  <c r="BQ19" i="1"/>
  <c r="CS19" i="1"/>
  <c r="EE19" i="1"/>
  <c r="EG19" i="1" s="1"/>
  <c r="ET19" i="1"/>
  <c r="EV19" i="1" s="1"/>
  <c r="ES19" i="1"/>
  <c r="JD19" i="1"/>
  <c r="JF19" i="1" s="1"/>
  <c r="JG19" i="1"/>
  <c r="DI20" i="1"/>
  <c r="IK20" i="1"/>
  <c r="BJ21" i="1"/>
  <c r="BL21" i="1" s="1"/>
  <c r="BI21" i="1"/>
  <c r="BM21" i="1"/>
  <c r="BU21" i="1"/>
  <c r="DQ21" i="1"/>
  <c r="I22" i="1"/>
  <c r="H22" i="1"/>
  <c r="EG22" i="1"/>
  <c r="IR22" i="1"/>
  <c r="IT22" i="1" s="1"/>
  <c r="IQ22" i="1"/>
  <c r="IU22" i="1"/>
  <c r="CK23" i="1"/>
  <c r="CH23" i="1"/>
  <c r="CJ23" i="1" s="1"/>
  <c r="CS23" i="1"/>
  <c r="EW23" i="1"/>
  <c r="ET23" i="1"/>
  <c r="EV23" i="1" s="1"/>
  <c r="IW23" i="1"/>
  <c r="BR24" i="1"/>
  <c r="BT24" i="1" s="1"/>
  <c r="BQ24" i="1"/>
  <c r="BU24" i="1"/>
  <c r="DN24" i="1"/>
  <c r="DP24" i="1" s="1"/>
  <c r="DQ24" i="1"/>
  <c r="HW24" i="1"/>
  <c r="Y25" i="1"/>
  <c r="AO25" i="1"/>
  <c r="AK25" i="1"/>
  <c r="AL25" i="1"/>
  <c r="AN25" i="1" s="1"/>
  <c r="DQ25" i="1"/>
  <c r="EL25" i="1"/>
  <c r="EN25" i="1" s="1"/>
  <c r="EK25" i="1"/>
  <c r="EO25" i="1"/>
  <c r="FE25" i="1"/>
  <c r="II25" i="1"/>
  <c r="IE25" i="1"/>
  <c r="IF25" i="1"/>
  <c r="IH25" i="1" s="1"/>
  <c r="JM25" i="1"/>
  <c r="H27" i="1"/>
  <c r="I27" i="1"/>
  <c r="EG27" i="1"/>
  <c r="FA27" i="1"/>
  <c r="FE27" i="1"/>
  <c r="FB27" i="1"/>
  <c r="FD27" i="1" s="1"/>
  <c r="IE27" i="1"/>
  <c r="IR27" i="1"/>
  <c r="IT27" i="1" s="1"/>
  <c r="JS28" i="1"/>
  <c r="U29" i="1"/>
  <c r="BU29" i="1"/>
  <c r="AO30" i="1"/>
  <c r="AL30" i="1"/>
  <c r="AN30" i="1" s="1"/>
  <c r="AK30" i="1"/>
  <c r="DV30" i="1"/>
  <c r="DX30" i="1" s="1"/>
  <c r="DY30" i="1"/>
  <c r="EL30" i="1"/>
  <c r="EN30" i="1" s="1"/>
  <c r="EK30" i="1"/>
  <c r="JS30" i="1"/>
  <c r="DM31" i="1"/>
  <c r="FE31" i="1"/>
  <c r="AC32" i="1"/>
  <c r="AD32" i="1"/>
  <c r="AF32" i="1" s="1"/>
  <c r="AG32" i="1"/>
  <c r="I33" i="1"/>
  <c r="JG33" i="1"/>
  <c r="JS33" i="1"/>
  <c r="BQ34" i="1"/>
  <c r="CG34" i="1"/>
  <c r="CK34" i="1"/>
  <c r="CS34" i="1"/>
  <c r="IC36" i="1"/>
  <c r="HZ36" i="1"/>
  <c r="IB36" i="1" s="1"/>
  <c r="HY36" i="1"/>
  <c r="CJ37" i="1"/>
  <c r="JG37" i="1"/>
  <c r="II38" i="1"/>
  <c r="IF38" i="1"/>
  <c r="IH38" i="1" s="1"/>
  <c r="IU41" i="1"/>
  <c r="FN44" i="1"/>
  <c r="I44" i="1"/>
  <c r="H44" i="1"/>
  <c r="BU46" i="1"/>
  <c r="BR46" i="1"/>
  <c r="BT46" i="1" s="1"/>
  <c r="BQ46" i="1"/>
  <c r="CP53" i="1"/>
  <c r="CR53" i="1" s="1"/>
  <c r="CO53" i="1"/>
  <c r="GA56" i="1"/>
  <c r="JS56" i="1"/>
  <c r="JS68" i="1"/>
  <c r="JE83" i="1"/>
  <c r="DF24" i="1"/>
  <c r="DH24" i="1" s="1"/>
  <c r="DE24" i="1"/>
  <c r="BR25" i="1"/>
  <c r="BT25" i="1" s="1"/>
  <c r="BQ25" i="1"/>
  <c r="FP26" i="1"/>
  <c r="FO26" i="1"/>
  <c r="HZ27" i="1"/>
  <c r="IB27" i="1" s="1"/>
  <c r="HY27" i="1"/>
  <c r="CX28" i="1"/>
  <c r="CZ28" i="1" s="1"/>
  <c r="CW28" i="1"/>
  <c r="DA28" i="1"/>
  <c r="FI28" i="1"/>
  <c r="FJ28" i="1"/>
  <c r="FL28" i="1" s="1"/>
  <c r="CP29" i="1"/>
  <c r="CR29" i="1" s="1"/>
  <c r="CO29" i="1"/>
  <c r="FJ30" i="1"/>
  <c r="FL30" i="1" s="1"/>
  <c r="FI30" i="1"/>
  <c r="BE31" i="1"/>
  <c r="BA31" i="1"/>
  <c r="BB31" i="1"/>
  <c r="BD31" i="1" s="1"/>
  <c r="IR31" i="1"/>
  <c r="IT31" i="1" s="1"/>
  <c r="IQ31" i="1"/>
  <c r="GD32" i="1"/>
  <c r="GF32" i="1" s="1"/>
  <c r="GC32" i="1"/>
  <c r="U33" i="1"/>
  <c r="V33" i="1"/>
  <c r="X33" i="1" s="1"/>
  <c r="IF33" i="1"/>
  <c r="IH33" i="1" s="1"/>
  <c r="IE33" i="1"/>
  <c r="IL34" i="1"/>
  <c r="IN34" i="1" s="1"/>
  <c r="IO34" i="1"/>
  <c r="IK34" i="1"/>
  <c r="EO35" i="1"/>
  <c r="EL35" i="1"/>
  <c r="EN35" i="1" s="1"/>
  <c r="DQ37" i="1"/>
  <c r="DM37" i="1"/>
  <c r="DN37" i="1"/>
  <c r="DP37" i="1" s="1"/>
  <c r="FO39" i="1"/>
  <c r="FN39" i="1"/>
  <c r="CH39" i="1"/>
  <c r="CJ39" i="1" s="1"/>
  <c r="CK39" i="1"/>
  <c r="GD43" i="1"/>
  <c r="GF43" i="1" s="1"/>
  <c r="GG43" i="1"/>
  <c r="GC43" i="1"/>
  <c r="IC50" i="1"/>
  <c r="HY50" i="1"/>
  <c r="BM55" i="1"/>
  <c r="BI55" i="1"/>
  <c r="BJ55" i="1"/>
  <c r="BL55" i="1" s="1"/>
  <c r="FO59" i="1"/>
  <c r="FP59" i="1"/>
  <c r="FN59" i="1"/>
  <c r="ES59" i="1"/>
  <c r="EW59" i="1"/>
  <c r="ET59" i="1"/>
  <c r="EV59" i="1" s="1"/>
  <c r="JA63" i="1"/>
  <c r="IW63" i="1"/>
  <c r="ES72" i="1"/>
  <c r="ET72" i="1"/>
  <c r="EV72" i="1" s="1"/>
  <c r="EW72" i="1"/>
  <c r="BM82" i="1"/>
  <c r="BM75" i="1"/>
  <c r="BM77" i="1"/>
  <c r="BM80" i="1"/>
  <c r="BM74" i="1"/>
  <c r="BM72" i="1"/>
  <c r="BM71" i="1"/>
  <c r="BM68" i="1"/>
  <c r="BM56" i="1"/>
  <c r="BM62" i="1"/>
  <c r="BM66" i="1"/>
  <c r="BM52" i="1"/>
  <c r="BM48" i="1"/>
  <c r="BM61" i="1"/>
  <c r="BM67" i="1"/>
  <c r="BM42" i="1"/>
  <c r="BM40" i="1"/>
  <c r="DY81" i="1"/>
  <c r="DY82" i="1"/>
  <c r="DY80" i="1"/>
  <c r="DY79" i="1"/>
  <c r="DY77" i="1"/>
  <c r="DY75" i="1"/>
  <c r="DY76" i="1"/>
  <c r="DY74" i="1"/>
  <c r="DY78" i="1"/>
  <c r="DY70" i="1"/>
  <c r="DY68" i="1"/>
  <c r="DY73" i="1"/>
  <c r="DY65" i="1"/>
  <c r="DY62" i="1"/>
  <c r="DY72" i="1"/>
  <c r="DY69" i="1"/>
  <c r="DY66" i="1"/>
  <c r="DY59" i="1"/>
  <c r="DY52" i="1"/>
  <c r="DY56" i="1"/>
  <c r="DY49" i="1"/>
  <c r="DY67" i="1"/>
  <c r="DY64" i="1"/>
  <c r="DY61" i="1"/>
  <c r="DY60" i="1"/>
  <c r="DY57" i="1"/>
  <c r="DY63" i="1"/>
  <c r="DY51" i="1"/>
  <c r="DY71" i="1"/>
  <c r="DY39" i="1"/>
  <c r="DY43" i="1"/>
  <c r="DY55" i="1"/>
  <c r="DY45" i="1"/>
  <c r="DY50" i="1"/>
  <c r="DY46" i="1"/>
  <c r="DY44" i="1"/>
  <c r="DY40" i="1"/>
  <c r="DY53" i="1"/>
  <c r="DY38" i="1"/>
  <c r="DY35" i="1"/>
  <c r="DY41" i="1"/>
  <c r="DY34" i="1"/>
  <c r="DY28" i="1"/>
  <c r="GS78" i="1"/>
  <c r="GS77" i="1"/>
  <c r="GS79" i="1"/>
  <c r="GS75" i="1"/>
  <c r="GS73" i="1"/>
  <c r="GS70" i="1"/>
  <c r="GS57" i="1"/>
  <c r="GS72" i="1"/>
  <c r="GS68" i="1"/>
  <c r="GS59" i="1"/>
  <c r="GS53" i="1"/>
  <c r="GS65" i="1"/>
  <c r="GS63" i="1"/>
  <c r="GS50" i="1"/>
  <c r="GS56" i="1"/>
  <c r="GS45" i="1"/>
  <c r="GS46" i="1"/>
  <c r="GS31" i="1"/>
  <c r="GS48" i="1"/>
  <c r="GS38" i="1"/>
  <c r="GS36" i="1"/>
  <c r="IO81" i="1"/>
  <c r="IO74" i="1"/>
  <c r="IO72" i="1"/>
  <c r="IO66" i="1"/>
  <c r="IO61" i="1"/>
  <c r="IO67" i="1"/>
  <c r="IO76" i="1"/>
  <c r="IO69" i="1"/>
  <c r="IO60" i="1"/>
  <c r="IO51" i="1"/>
  <c r="IO48" i="1"/>
  <c r="IO50" i="1"/>
  <c r="IO63" i="1"/>
  <c r="IO59" i="1"/>
  <c r="IO46" i="1"/>
  <c r="IO45" i="1"/>
  <c r="IO53" i="1"/>
  <c r="IO37" i="1"/>
  <c r="IO28" i="1"/>
  <c r="AM83" i="1"/>
  <c r="BN83" i="1"/>
  <c r="BW83" i="1"/>
  <c r="CQ83" i="1"/>
  <c r="CS83" i="1" s="1"/>
  <c r="DJ83" i="1"/>
  <c r="EH83" i="1"/>
  <c r="HA83" i="1"/>
  <c r="HX83" i="1"/>
  <c r="GO5" i="1"/>
  <c r="GW83" i="1"/>
  <c r="IK5" i="1"/>
  <c r="JC5" i="1"/>
  <c r="GC6" i="1"/>
  <c r="CO7" i="1"/>
  <c r="DR83" i="1"/>
  <c r="EC7" i="1"/>
  <c r="HE7" i="1"/>
  <c r="JI7" i="1"/>
  <c r="IQ8" i="1"/>
  <c r="JI8" i="1"/>
  <c r="CW9" i="1"/>
  <c r="EC9" i="1"/>
  <c r="HE9" i="1"/>
  <c r="JI9" i="1"/>
  <c r="CW10" i="1"/>
  <c r="HY10" i="1"/>
  <c r="FO11" i="1"/>
  <c r="IQ11" i="1"/>
  <c r="IQ12" i="1"/>
  <c r="GO13" i="1"/>
  <c r="GY13" i="1"/>
  <c r="IE13" i="1"/>
  <c r="IW13" i="1"/>
  <c r="GO14" i="1"/>
  <c r="GY14" i="1"/>
  <c r="IE14" i="1"/>
  <c r="IW14" i="1"/>
  <c r="GC15" i="1"/>
  <c r="GY15" i="1"/>
  <c r="IE15" i="1"/>
  <c r="IW15" i="1"/>
  <c r="CW17" i="1"/>
  <c r="EC17" i="1"/>
  <c r="HE17" i="1"/>
  <c r="JI17" i="1"/>
  <c r="CW18" i="1"/>
  <c r="EC18" i="1"/>
  <c r="FB18" i="1"/>
  <c r="FD18" i="1" s="1"/>
  <c r="U19" i="1"/>
  <c r="CK19" i="1"/>
  <c r="FN19" i="1"/>
  <c r="Y20" i="1"/>
  <c r="AK20" i="1"/>
  <c r="CG20" i="1"/>
  <c r="FI20" i="1"/>
  <c r="GC20" i="1"/>
  <c r="GO20" i="1"/>
  <c r="IE20" i="1"/>
  <c r="IR20" i="1"/>
  <c r="IT20" i="1" s="1"/>
  <c r="IQ20" i="1"/>
  <c r="JC20" i="1"/>
  <c r="II21" i="1"/>
  <c r="JJ21" i="1"/>
  <c r="JL21" i="1" s="1"/>
  <c r="JI21" i="1"/>
  <c r="BJ22" i="1"/>
  <c r="BL22" i="1" s="1"/>
  <c r="BI22" i="1"/>
  <c r="EL23" i="1"/>
  <c r="EN23" i="1" s="1"/>
  <c r="EK23" i="1"/>
  <c r="GO23" i="1"/>
  <c r="II23" i="1"/>
  <c r="IK24" i="1"/>
  <c r="IW24" i="1"/>
  <c r="AG25" i="1"/>
  <c r="DY25" i="1"/>
  <c r="BR26" i="1"/>
  <c r="BT26" i="1" s="1"/>
  <c r="EL26" i="1"/>
  <c r="EN26" i="1" s="1"/>
  <c r="EK26" i="1"/>
  <c r="GO26" i="1"/>
  <c r="II26" i="1"/>
  <c r="N27" i="1"/>
  <c r="P27" i="1" s="1"/>
  <c r="Q27" i="1"/>
  <c r="BJ28" i="1"/>
  <c r="BL28" i="1" s="1"/>
  <c r="BI28" i="1"/>
  <c r="BM28" i="1"/>
  <c r="GY28" i="1"/>
  <c r="BM29" i="1"/>
  <c r="JG29" i="1"/>
  <c r="N30" i="1"/>
  <c r="P30" i="1" s="1"/>
  <c r="M30" i="1"/>
  <c r="Q30" i="1"/>
  <c r="DN30" i="1"/>
  <c r="DP30" i="1" s="1"/>
  <c r="DM30" i="1"/>
  <c r="JL30" i="1"/>
  <c r="M31" i="1"/>
  <c r="AL31" i="1"/>
  <c r="AN31" i="1" s="1"/>
  <c r="AK31" i="1"/>
  <c r="AO31" i="1"/>
  <c r="CK31" i="1"/>
  <c r="DI31" i="1"/>
  <c r="DE31" i="1"/>
  <c r="DF31" i="1"/>
  <c r="DH31" i="1" s="1"/>
  <c r="EW31" i="1"/>
  <c r="IU31" i="1"/>
  <c r="BM32" i="1"/>
  <c r="BJ32" i="1"/>
  <c r="BL32" i="1" s="1"/>
  <c r="CP32" i="1"/>
  <c r="CR32" i="1" s="1"/>
  <c r="CO32" i="1"/>
  <c r="DA33" i="1"/>
  <c r="CX33" i="1"/>
  <c r="CZ33" i="1" s="1"/>
  <c r="CW33" i="1"/>
  <c r="DY33" i="1"/>
  <c r="IU33" i="1"/>
  <c r="AL34" i="1"/>
  <c r="AN34" i="1" s="1"/>
  <c r="AK34" i="1"/>
  <c r="GS34" i="1"/>
  <c r="JL34" i="1"/>
  <c r="BA35" i="1"/>
  <c r="BU35" i="1"/>
  <c r="BR35" i="1"/>
  <c r="BT35" i="1" s="1"/>
  <c r="FN35" i="1"/>
  <c r="BQ36" i="1"/>
  <c r="IL36" i="1"/>
  <c r="IN36" i="1" s="1"/>
  <c r="IK36" i="1"/>
  <c r="IO36" i="1"/>
  <c r="CK37" i="1"/>
  <c r="HE37" i="1"/>
  <c r="GS39" i="1"/>
  <c r="EL40" i="1"/>
  <c r="EN40" i="1" s="1"/>
  <c r="EK40" i="1"/>
  <c r="EO40" i="1"/>
  <c r="AS41" i="1"/>
  <c r="FB43" i="1"/>
  <c r="FD43" i="1" s="1"/>
  <c r="FE43" i="1"/>
  <c r="FQ43" i="1"/>
  <c r="DA44" i="1"/>
  <c r="DI46" i="1"/>
  <c r="DE46" i="1"/>
  <c r="DF46" i="1"/>
  <c r="DH46" i="1" s="1"/>
  <c r="HE46" i="1"/>
  <c r="AC47" i="1"/>
  <c r="AG47" i="1"/>
  <c r="AD47" i="1"/>
  <c r="AF47" i="1" s="1"/>
  <c r="BZ47" i="1"/>
  <c r="CB47" i="1" s="1"/>
  <c r="BY47" i="1"/>
  <c r="IS83" i="1"/>
  <c r="DY48" i="1"/>
  <c r="DE49" i="1"/>
  <c r="DI49" i="1"/>
  <c r="EK49" i="1"/>
  <c r="EL49" i="1"/>
  <c r="EN49" i="1" s="1"/>
  <c r="EO49" i="1"/>
  <c r="HZ50" i="1"/>
  <c r="IB50" i="1" s="1"/>
  <c r="BQ51" i="1"/>
  <c r="BR51" i="1"/>
  <c r="BT51" i="1" s="1"/>
  <c r="BU51" i="1"/>
  <c r="CG51" i="1"/>
  <c r="CH51" i="1"/>
  <c r="CJ51" i="1" s="1"/>
  <c r="FI52" i="1"/>
  <c r="FJ52" i="1"/>
  <c r="FL52" i="1" s="1"/>
  <c r="DI53" i="1"/>
  <c r="DE53" i="1"/>
  <c r="DF53" i="1"/>
  <c r="DH53" i="1" s="1"/>
  <c r="BY55" i="1"/>
  <c r="BZ55" i="1"/>
  <c r="CB55" i="1" s="1"/>
  <c r="FE62" i="1"/>
  <c r="FA62" i="1"/>
  <c r="FB62" i="1"/>
  <c r="FD62" i="1" s="1"/>
  <c r="JA62" i="1"/>
  <c r="IX63" i="1"/>
  <c r="IZ63" i="1" s="1"/>
  <c r="AK68" i="1"/>
  <c r="DA71" i="1"/>
  <c r="CW71" i="1"/>
  <c r="CX71" i="1"/>
  <c r="CZ71" i="1" s="1"/>
  <c r="IK73" i="1"/>
  <c r="IO73" i="1"/>
  <c r="IL73" i="1"/>
  <c r="IN73" i="1" s="1"/>
  <c r="AO23" i="1"/>
  <c r="EW24" i="1"/>
  <c r="AO28" i="1"/>
  <c r="Q29" i="1"/>
  <c r="EO31" i="1"/>
  <c r="I36" i="1"/>
  <c r="H36" i="1"/>
  <c r="CX37" i="1"/>
  <c r="CZ37" i="1" s="1"/>
  <c r="DA37" i="1"/>
  <c r="JG42" i="1"/>
  <c r="JD42" i="1"/>
  <c r="JF42" i="1" s="1"/>
  <c r="JM46" i="1"/>
  <c r="Y77" i="1"/>
  <c r="Y80" i="1"/>
  <c r="Y73" i="1"/>
  <c r="Y67" i="1"/>
  <c r="Y65" i="1"/>
  <c r="Y81" i="1"/>
  <c r="Y70" i="1"/>
  <c r="Y75" i="1"/>
  <c r="Y63" i="1"/>
  <c r="Y60" i="1"/>
  <c r="Y55" i="1"/>
  <c r="Y47" i="1"/>
  <c r="Y52" i="1"/>
  <c r="Y46" i="1"/>
  <c r="Y53" i="1"/>
  <c r="Y57" i="1"/>
  <c r="Y49" i="1"/>
  <c r="Y44" i="1"/>
  <c r="Y35" i="1"/>
  <c r="Y41" i="1"/>
  <c r="Y38" i="1"/>
  <c r="Y37" i="1"/>
  <c r="CK81" i="1"/>
  <c r="CK79" i="1"/>
  <c r="CK75" i="1"/>
  <c r="CK80" i="1"/>
  <c r="CK77" i="1"/>
  <c r="CK73" i="1"/>
  <c r="CK72" i="1"/>
  <c r="CK70" i="1"/>
  <c r="CK67" i="1"/>
  <c r="CK63" i="1"/>
  <c r="CK56" i="1"/>
  <c r="CK66" i="1"/>
  <c r="CK57" i="1"/>
  <c r="CK47" i="1"/>
  <c r="CK46" i="1"/>
  <c r="CK55" i="1"/>
  <c r="CK60" i="1"/>
  <c r="CK35" i="1"/>
  <c r="CK52" i="1"/>
  <c r="IU78" i="1"/>
  <c r="IU80" i="1"/>
  <c r="IU77" i="1"/>
  <c r="IU68" i="1"/>
  <c r="IU67" i="1"/>
  <c r="IU62" i="1"/>
  <c r="IU49" i="1"/>
  <c r="IU70" i="1"/>
  <c r="IU57" i="1"/>
  <c r="IU66" i="1"/>
  <c r="IU43" i="1"/>
  <c r="D83" i="1"/>
  <c r="AE83" i="1"/>
  <c r="BF83" i="1"/>
  <c r="DB83" i="1"/>
  <c r="DK83" i="1"/>
  <c r="EI83" i="1"/>
  <c r="FW83" i="1"/>
  <c r="GQ83" i="1"/>
  <c r="HB83" i="1"/>
  <c r="HD83" i="1"/>
  <c r="IG83" i="1"/>
  <c r="IP83" i="1"/>
  <c r="IY83" i="1"/>
  <c r="M5" i="1"/>
  <c r="BY5" i="1"/>
  <c r="ES5" i="1"/>
  <c r="FU5" i="1"/>
  <c r="AK6" i="1"/>
  <c r="GY6" i="1"/>
  <c r="AC7" i="1"/>
  <c r="DS83" i="1"/>
  <c r="ED7" i="1"/>
  <c r="EF7" i="1" s="1"/>
  <c r="FI7" i="1"/>
  <c r="BA8" i="1"/>
  <c r="HE8" i="1"/>
  <c r="BA9" i="1"/>
  <c r="ED9" i="1"/>
  <c r="EF9" i="1" s="1"/>
  <c r="FI9" i="1"/>
  <c r="BA10" i="1"/>
  <c r="EK10" i="1"/>
  <c r="BQ11" i="1"/>
  <c r="DE11" i="1"/>
  <c r="FP11" i="1"/>
  <c r="FQ11" i="1" s="1"/>
  <c r="HE11" i="1"/>
  <c r="BI12" i="1"/>
  <c r="HE12" i="1"/>
  <c r="BI13" i="1"/>
  <c r="DE13" i="1"/>
  <c r="ES13" i="1"/>
  <c r="U14" i="1"/>
  <c r="CG14" i="1"/>
  <c r="ES14" i="1"/>
  <c r="U15" i="1"/>
  <c r="CG15" i="1"/>
  <c r="FA16" i="1"/>
  <c r="AS17" i="1"/>
  <c r="ED17" i="1"/>
  <c r="EF17" i="1" s="1"/>
  <c r="FI17" i="1"/>
  <c r="BA18" i="1"/>
  <c r="M19" i="1"/>
  <c r="BI19" i="1"/>
  <c r="EO19" i="1"/>
  <c r="FO19" i="1"/>
  <c r="BU20" i="1"/>
  <c r="BY20" i="1"/>
  <c r="FE20" i="1"/>
  <c r="GP20" i="1"/>
  <c r="GR20" i="1" s="1"/>
  <c r="M21" i="1"/>
  <c r="BY21" i="1"/>
  <c r="EK21" i="1"/>
  <c r="IO21" i="1"/>
  <c r="Y22" i="1"/>
  <c r="AW22" i="1"/>
  <c r="CK22" i="1"/>
  <c r="DF22" i="1"/>
  <c r="DH22" i="1" s="1"/>
  <c r="DE22" i="1"/>
  <c r="EW22" i="1"/>
  <c r="JA22" i="1"/>
  <c r="AK23" i="1"/>
  <c r="BR23" i="1"/>
  <c r="BT23" i="1" s="1"/>
  <c r="BQ23" i="1"/>
  <c r="GP23" i="1"/>
  <c r="GR23" i="1" s="1"/>
  <c r="IR23" i="1"/>
  <c r="IT23" i="1" s="1"/>
  <c r="IQ23" i="1"/>
  <c r="U24" i="1"/>
  <c r="CG24" i="1"/>
  <c r="ES24" i="1"/>
  <c r="GY24" i="1"/>
  <c r="IX24" i="1"/>
  <c r="IZ24" i="1" s="1"/>
  <c r="DM25" i="1"/>
  <c r="AG26" i="1"/>
  <c r="GP26" i="1"/>
  <c r="GR26" i="1" s="1"/>
  <c r="IR26" i="1"/>
  <c r="IT26" i="1" s="1"/>
  <c r="IQ26" i="1"/>
  <c r="BM27" i="1"/>
  <c r="DM27" i="1"/>
  <c r="AK28" i="1"/>
  <c r="DF28" i="1"/>
  <c r="DH28" i="1" s="1"/>
  <c r="DI28" i="1"/>
  <c r="GG28" i="1"/>
  <c r="GS28" i="1"/>
  <c r="FP29" i="1"/>
  <c r="FN29" i="1"/>
  <c r="FO29" i="1"/>
  <c r="M29" i="1"/>
  <c r="AG29" i="1"/>
  <c r="AC29" i="1"/>
  <c r="AD29" i="1"/>
  <c r="AF29" i="1" s="1"/>
  <c r="BR29" i="1"/>
  <c r="BT29" i="1" s="1"/>
  <c r="BQ29" i="1"/>
  <c r="CX29" i="1"/>
  <c r="CZ29" i="1" s="1"/>
  <c r="CW29" i="1"/>
  <c r="DI29" i="1"/>
  <c r="DY29" i="1"/>
  <c r="FJ29" i="1"/>
  <c r="FL29" i="1" s="1"/>
  <c r="IF29" i="1"/>
  <c r="IH29" i="1" s="1"/>
  <c r="IE29" i="1"/>
  <c r="Y30" i="1"/>
  <c r="JA30" i="1"/>
  <c r="FN31" i="1"/>
  <c r="EK31" i="1"/>
  <c r="FO31" i="1"/>
  <c r="FB32" i="1"/>
  <c r="FD32" i="1" s="1"/>
  <c r="FA32" i="1"/>
  <c r="FE32" i="1"/>
  <c r="GG32" i="1"/>
  <c r="GS32" i="1"/>
  <c r="BE33" i="1"/>
  <c r="BB33" i="1"/>
  <c r="BD33" i="1" s="1"/>
  <c r="CG33" i="1"/>
  <c r="CH33" i="1"/>
  <c r="CJ33" i="1" s="1"/>
  <c r="EE33" i="1"/>
  <c r="EG33" i="1" s="1"/>
  <c r="ED33" i="1"/>
  <c r="EF33" i="1" s="1"/>
  <c r="IX33" i="1"/>
  <c r="IZ33" i="1" s="1"/>
  <c r="IW33" i="1"/>
  <c r="JA33" i="1"/>
  <c r="EG34" i="1"/>
  <c r="FI34" i="1"/>
  <c r="FJ34" i="1"/>
  <c r="FL34" i="1" s="1"/>
  <c r="EK35" i="1"/>
  <c r="IU35" i="1"/>
  <c r="AT36" i="1"/>
  <c r="AV36" i="1" s="1"/>
  <c r="AS36" i="1"/>
  <c r="FJ36" i="1"/>
  <c r="FL36" i="1" s="1"/>
  <c r="FI36" i="1"/>
  <c r="JD36" i="1"/>
  <c r="JF36" i="1" s="1"/>
  <c r="JC36" i="1"/>
  <c r="BB37" i="1"/>
  <c r="BD37" i="1" s="1"/>
  <c r="BE37" i="1"/>
  <c r="GS37" i="1"/>
  <c r="Q38" i="1"/>
  <c r="BQ38" i="1"/>
  <c r="BU38" i="1"/>
  <c r="BR38" i="1"/>
  <c r="BT38" i="1" s="1"/>
  <c r="DN38" i="1"/>
  <c r="DP38" i="1" s="1"/>
  <c r="DM38" i="1"/>
  <c r="EW38" i="1"/>
  <c r="BM39" i="1"/>
  <c r="CG39" i="1"/>
  <c r="DI42" i="1"/>
  <c r="AD43" i="1"/>
  <c r="AF43" i="1" s="1"/>
  <c r="AC43" i="1"/>
  <c r="AG43" i="1"/>
  <c r="EK44" i="1"/>
  <c r="EL44" i="1"/>
  <c r="EN44" i="1" s="1"/>
  <c r="GD44" i="1"/>
  <c r="GF44" i="1" s="1"/>
  <c r="GC44" i="1"/>
  <c r="GS44" i="1"/>
  <c r="DI45" i="1"/>
  <c r="DF45" i="1"/>
  <c r="DH45" i="1" s="1"/>
  <c r="DE45" i="1"/>
  <c r="FU45" i="1"/>
  <c r="I46" i="1"/>
  <c r="H46" i="1"/>
  <c r="JJ46" i="1"/>
  <c r="JL46" i="1" s="1"/>
  <c r="FP47" i="1"/>
  <c r="FO47" i="1"/>
  <c r="FN47" i="1"/>
  <c r="GS47" i="1"/>
  <c r="CX48" i="1"/>
  <c r="CZ48" i="1" s="1"/>
  <c r="DA48" i="1"/>
  <c r="AO52" i="1"/>
  <c r="AL52" i="1"/>
  <c r="AN52" i="1" s="1"/>
  <c r="AK52" i="1"/>
  <c r="AT63" i="1"/>
  <c r="AV63" i="1" s="1"/>
  <c r="AS63" i="1"/>
  <c r="AW63" i="1"/>
  <c r="BM69" i="1"/>
  <c r="GG20" i="1"/>
  <c r="II20" i="1"/>
  <c r="CX21" i="1"/>
  <c r="CZ21" i="1" s="1"/>
  <c r="CW21" i="1"/>
  <c r="FP23" i="1"/>
  <c r="FO23" i="1"/>
  <c r="IR25" i="1"/>
  <c r="IT25" i="1" s="1"/>
  <c r="IQ25" i="1"/>
  <c r="BA29" i="1"/>
  <c r="BE29" i="1"/>
  <c r="IL35" i="1"/>
  <c r="IN35" i="1" s="1"/>
  <c r="IK35" i="1"/>
  <c r="I37" i="1"/>
  <c r="H37" i="1"/>
  <c r="FN37" i="1"/>
  <c r="EO37" i="1"/>
  <c r="IL38" i="1"/>
  <c r="IN38" i="1" s="1"/>
  <c r="IK38" i="1"/>
  <c r="BB39" i="1"/>
  <c r="BD39" i="1" s="1"/>
  <c r="BA39" i="1"/>
  <c r="BI41" i="1"/>
  <c r="BM41" i="1"/>
  <c r="BJ41" i="1"/>
  <c r="BL41" i="1" s="1"/>
  <c r="DN41" i="1"/>
  <c r="DP41" i="1" s="1"/>
  <c r="DQ41" i="1"/>
  <c r="GP42" i="1"/>
  <c r="GR42" i="1" s="1"/>
  <c r="GO42" i="1"/>
  <c r="GS42" i="1"/>
  <c r="EO45" i="1"/>
  <c r="EK45" i="1"/>
  <c r="EL45" i="1"/>
  <c r="EN45" i="1" s="1"/>
  <c r="AC59" i="1"/>
  <c r="AG59" i="1"/>
  <c r="AD59" i="1"/>
  <c r="AF59" i="1" s="1"/>
  <c r="JJ63" i="1"/>
  <c r="JL63" i="1" s="1"/>
  <c r="JI63" i="1"/>
  <c r="JM63" i="1"/>
  <c r="JI71" i="1"/>
  <c r="JM71" i="1"/>
  <c r="JJ71" i="1"/>
  <c r="JL71" i="1" s="1"/>
  <c r="I74" i="1"/>
  <c r="H74" i="1"/>
  <c r="EW80" i="1"/>
  <c r="EW78" i="1"/>
  <c r="EW77" i="1"/>
  <c r="EW75" i="1"/>
  <c r="EW65" i="1"/>
  <c r="EW73" i="1"/>
  <c r="EW68" i="1"/>
  <c r="EW70" i="1"/>
  <c r="EW63" i="1"/>
  <c r="EW57" i="1"/>
  <c r="EW62" i="1"/>
  <c r="EW55" i="1"/>
  <c r="EW45" i="1"/>
  <c r="EW52" i="1"/>
  <c r="EW50" i="1"/>
  <c r="EW54" i="1"/>
  <c r="EW53" i="1"/>
  <c r="EW44" i="1"/>
  <c r="EW36" i="1"/>
  <c r="EW30" i="1"/>
  <c r="EW49" i="1"/>
  <c r="EW43" i="1"/>
  <c r="EW34" i="1"/>
  <c r="GY82" i="1"/>
  <c r="GY81" i="1"/>
  <c r="GY80" i="1"/>
  <c r="GY79" i="1"/>
  <c r="GY78" i="1"/>
  <c r="GY76" i="1"/>
  <c r="GY74" i="1"/>
  <c r="GY77" i="1"/>
  <c r="GY71" i="1"/>
  <c r="GY72" i="1"/>
  <c r="GY65" i="1"/>
  <c r="GY69" i="1"/>
  <c r="GY75" i="1"/>
  <c r="GY73" i="1"/>
  <c r="GY59" i="1"/>
  <c r="GY68" i="1"/>
  <c r="GY56" i="1"/>
  <c r="GY55" i="1"/>
  <c r="GY53" i="1"/>
  <c r="GY50" i="1"/>
  <c r="GY47" i="1"/>
  <c r="GY46" i="1"/>
  <c r="GY63" i="1"/>
  <c r="GY70" i="1"/>
  <c r="GY57" i="1"/>
  <c r="GY66" i="1"/>
  <c r="GY61" i="1"/>
  <c r="GY52" i="1"/>
  <c r="GY44" i="1"/>
  <c r="GY62" i="1"/>
  <c r="GY43" i="1"/>
  <c r="GY42" i="1"/>
  <c r="GY48" i="1"/>
  <c r="GY45" i="1"/>
  <c r="GY60" i="1"/>
  <c r="GY58" i="1"/>
  <c r="GY38" i="1"/>
  <c r="GY36" i="1"/>
  <c r="GY40" i="1"/>
  <c r="GY34" i="1"/>
  <c r="GY32" i="1"/>
  <c r="GY31" i="1"/>
  <c r="GY30" i="1"/>
  <c r="GY33" i="1"/>
  <c r="GY54" i="1"/>
  <c r="GY37" i="1"/>
  <c r="GY39" i="1"/>
  <c r="GY27" i="1"/>
  <c r="GY29" i="1"/>
  <c r="AW81" i="1"/>
  <c r="AW80" i="1"/>
  <c r="AW74" i="1"/>
  <c r="AW79" i="1"/>
  <c r="AW76" i="1"/>
  <c r="AW67" i="1"/>
  <c r="AW73" i="1"/>
  <c r="AW64" i="1"/>
  <c r="AW61" i="1"/>
  <c r="AW59" i="1"/>
  <c r="AW78" i="1"/>
  <c r="AW49" i="1"/>
  <c r="AW54" i="1"/>
  <c r="AW53" i="1"/>
  <c r="AW71" i="1"/>
  <c r="AW58" i="1"/>
  <c r="AW42" i="1"/>
  <c r="AW46" i="1"/>
  <c r="AW47" i="1"/>
  <c r="AW41" i="1"/>
  <c r="AW29" i="1"/>
  <c r="DI77" i="1"/>
  <c r="DI79" i="1"/>
  <c r="DI76" i="1"/>
  <c r="DI72" i="1"/>
  <c r="DI82" i="1"/>
  <c r="DI80" i="1"/>
  <c r="DI69" i="1"/>
  <c r="DI62" i="1"/>
  <c r="DI68" i="1"/>
  <c r="DI66" i="1"/>
  <c r="DI58" i="1"/>
  <c r="DI60" i="1"/>
  <c r="DI43" i="1"/>
  <c r="DI41" i="1"/>
  <c r="DI38" i="1"/>
  <c r="DI33" i="1"/>
  <c r="FU56" i="1"/>
  <c r="FU65" i="1"/>
  <c r="HE82" i="1"/>
  <c r="HE81" i="1"/>
  <c r="HE80" i="1"/>
  <c r="HE76" i="1"/>
  <c r="HE74" i="1"/>
  <c r="HE71" i="1"/>
  <c r="HE70" i="1"/>
  <c r="HE67" i="1"/>
  <c r="HE75" i="1"/>
  <c r="HE73" i="1"/>
  <c r="HE78" i="1"/>
  <c r="HE69" i="1"/>
  <c r="HE65" i="1"/>
  <c r="HE64" i="1"/>
  <c r="HE61" i="1"/>
  <c r="HE77" i="1"/>
  <c r="HE68" i="1"/>
  <c r="HE58" i="1"/>
  <c r="HE57" i="1"/>
  <c r="HE51" i="1"/>
  <c r="HE72" i="1"/>
  <c r="HE63" i="1"/>
  <c r="HE66" i="1"/>
  <c r="HE79" i="1"/>
  <c r="HE60" i="1"/>
  <c r="HE55" i="1"/>
  <c r="HE49" i="1"/>
  <c r="HE41" i="1"/>
  <c r="HE40" i="1"/>
  <c r="HE54" i="1"/>
  <c r="HE47" i="1"/>
  <c r="HE52" i="1"/>
  <c r="HE59" i="1"/>
  <c r="HE50" i="1"/>
  <c r="HE48" i="1"/>
  <c r="HE39" i="1"/>
  <c r="HE29" i="1"/>
  <c r="HE28" i="1"/>
  <c r="HE36" i="1"/>
  <c r="HE30" i="1"/>
  <c r="HE26" i="1"/>
  <c r="HE25" i="1"/>
  <c r="HE24" i="1"/>
  <c r="HE23" i="1"/>
  <c r="HE22" i="1"/>
  <c r="HE20" i="1"/>
  <c r="HE42" i="1"/>
  <c r="HE21" i="1"/>
  <c r="HE34" i="1"/>
  <c r="HE33" i="1"/>
  <c r="JA74" i="1"/>
  <c r="JA79" i="1"/>
  <c r="JA72" i="1"/>
  <c r="JA80" i="1"/>
  <c r="JA69" i="1"/>
  <c r="JA67" i="1"/>
  <c r="JA64" i="1"/>
  <c r="JA61" i="1"/>
  <c r="JA54" i="1"/>
  <c r="JA59" i="1"/>
  <c r="JA46" i="1"/>
  <c r="JA47" i="1"/>
  <c r="JA44" i="1"/>
  <c r="JA58" i="1"/>
  <c r="JA56" i="1"/>
  <c r="JA50" i="1"/>
  <c r="JA37" i="1"/>
  <c r="JA31" i="1"/>
  <c r="JA45" i="1"/>
  <c r="JA42" i="1"/>
  <c r="JA36" i="1"/>
  <c r="E83" i="1"/>
  <c r="W83" i="1"/>
  <c r="AX83" i="1"/>
  <c r="BG83" i="1"/>
  <c r="BQ4" i="1"/>
  <c r="CI83" i="1"/>
  <c r="DC83" i="1"/>
  <c r="DM4" i="1"/>
  <c r="DY4" i="1"/>
  <c r="EK4" i="1"/>
  <c r="FG83" i="1"/>
  <c r="FZ83" i="1"/>
  <c r="FX83" i="1"/>
  <c r="GI83" i="1"/>
  <c r="HD4" i="1"/>
  <c r="HP4" i="1"/>
  <c r="IQ4" i="1"/>
  <c r="JH83" i="1"/>
  <c r="DY5" i="1"/>
  <c r="DU7" i="1"/>
  <c r="HE10" i="1"/>
  <c r="DY14" i="1"/>
  <c r="EE18" i="1"/>
  <c r="EG18" i="1" s="1"/>
  <c r="FA18" i="1"/>
  <c r="HE18" i="1"/>
  <c r="IK18" i="1"/>
  <c r="AT19" i="1"/>
  <c r="AV19" i="1" s="1"/>
  <c r="CP19" i="1"/>
  <c r="CR19" i="1" s="1"/>
  <c r="DQ19" i="1"/>
  <c r="FJ19" i="1"/>
  <c r="FL19" i="1" s="1"/>
  <c r="GY19" i="1"/>
  <c r="H20" i="1"/>
  <c r="AL20" i="1"/>
  <c r="AN20" i="1" s="1"/>
  <c r="EL20" i="1"/>
  <c r="EN20" i="1" s="1"/>
  <c r="IU20" i="1"/>
  <c r="AG21" i="1"/>
  <c r="DA21" i="1"/>
  <c r="DY21" i="1"/>
  <c r="EO21" i="1"/>
  <c r="IF21" i="1"/>
  <c r="IH21" i="1" s="1"/>
  <c r="IW22" i="1"/>
  <c r="AG23" i="1"/>
  <c r="AL23" i="1"/>
  <c r="AN23" i="1" s="1"/>
  <c r="DY23" i="1"/>
  <c r="IF23" i="1"/>
  <c r="IH23" i="1" s="1"/>
  <c r="FP24" i="1"/>
  <c r="FO24" i="1"/>
  <c r="AO24" i="1"/>
  <c r="ET24" i="1"/>
  <c r="EV24" i="1" s="1"/>
  <c r="GS24" i="1"/>
  <c r="AC25" i="1"/>
  <c r="DF25" i="1"/>
  <c r="DH25" i="1" s="1"/>
  <c r="DE25" i="1"/>
  <c r="EW25" i="1"/>
  <c r="HY25" i="1"/>
  <c r="JA25" i="1"/>
  <c r="BQ26" i="1"/>
  <c r="DY26" i="1"/>
  <c r="IF26" i="1"/>
  <c r="IH26" i="1" s="1"/>
  <c r="FO27" i="1"/>
  <c r="M27" i="1"/>
  <c r="AO27" i="1"/>
  <c r="AL27" i="1"/>
  <c r="AN27" i="1" s="1"/>
  <c r="AK27" i="1"/>
  <c r="CH27" i="1"/>
  <c r="CJ27" i="1" s="1"/>
  <c r="DE27" i="1"/>
  <c r="DF27" i="1"/>
  <c r="DH27" i="1" s="1"/>
  <c r="FP27" i="1"/>
  <c r="IC27" i="1"/>
  <c r="AL28" i="1"/>
  <c r="AN28" i="1" s="1"/>
  <c r="AW28" i="1"/>
  <c r="BY28" i="1"/>
  <c r="BZ28" i="1"/>
  <c r="CB28" i="1" s="1"/>
  <c r="EL28" i="1"/>
  <c r="EN28" i="1" s="1"/>
  <c r="EK28" i="1"/>
  <c r="EO28" i="1"/>
  <c r="GC28" i="1"/>
  <c r="GO28" i="1"/>
  <c r="N29" i="1"/>
  <c r="P29" i="1" s="1"/>
  <c r="DN29" i="1"/>
  <c r="DP29" i="1" s="1"/>
  <c r="DM29" i="1"/>
  <c r="JD29" i="1"/>
  <c r="JF29" i="1" s="1"/>
  <c r="AC30" i="1"/>
  <c r="AD30" i="1"/>
  <c r="AF30" i="1" s="1"/>
  <c r="BZ30" i="1"/>
  <c r="CB30" i="1" s="1"/>
  <c r="BY30" i="1"/>
  <c r="CC30" i="1"/>
  <c r="JD30" i="1"/>
  <c r="JF30" i="1" s="1"/>
  <c r="JG30" i="1"/>
  <c r="Y31" i="1"/>
  <c r="BM31" i="1"/>
  <c r="CO31" i="1"/>
  <c r="EL31" i="1"/>
  <c r="EN31" i="1" s="1"/>
  <c r="FP31" i="1"/>
  <c r="GD31" i="1"/>
  <c r="GF31" i="1" s="1"/>
  <c r="GC31" i="1"/>
  <c r="HE31" i="1"/>
  <c r="JM31" i="1"/>
  <c r="JJ31" i="1"/>
  <c r="JL31" i="1" s="1"/>
  <c r="JI31" i="1"/>
  <c r="FO32" i="1"/>
  <c r="AL32" i="1"/>
  <c r="AN32" i="1" s="1"/>
  <c r="AK32" i="1"/>
  <c r="AO32" i="1"/>
  <c r="BI32" i="1"/>
  <c r="DY32" i="1"/>
  <c r="IO32" i="1"/>
  <c r="Y33" i="1"/>
  <c r="EC33" i="1"/>
  <c r="II33" i="1"/>
  <c r="EC34" i="1"/>
  <c r="JA34" i="1"/>
  <c r="I35" i="1"/>
  <c r="H35" i="1"/>
  <c r="AT35" i="1"/>
  <c r="AV35" i="1" s="1"/>
  <c r="AW35" i="1"/>
  <c r="BQ35" i="1"/>
  <c r="IQ35" i="1"/>
  <c r="JD35" i="1"/>
  <c r="JF35" i="1" s="1"/>
  <c r="JC35" i="1"/>
  <c r="JG35" i="1"/>
  <c r="BM36" i="1"/>
  <c r="BJ36" i="1"/>
  <c r="BL36" i="1" s="1"/>
  <c r="DY36" i="1"/>
  <c r="Q37" i="1"/>
  <c r="BU37" i="1"/>
  <c r="BR37" i="1"/>
  <c r="BT37" i="1" s="1"/>
  <c r="BQ37" i="1"/>
  <c r="EL37" i="1"/>
  <c r="EN37" i="1" s="1"/>
  <c r="N38" i="1"/>
  <c r="P38" i="1" s="1"/>
  <c r="M38" i="1"/>
  <c r="BA38" i="1"/>
  <c r="FR38" i="1"/>
  <c r="FT38" i="1" s="1"/>
  <c r="FQ38" i="1"/>
  <c r="IU39" i="1"/>
  <c r="HZ40" i="1"/>
  <c r="IB40" i="1" s="1"/>
  <c r="IC40" i="1"/>
  <c r="GS41" i="1"/>
  <c r="GP41" i="1"/>
  <c r="GR41" i="1" s="1"/>
  <c r="GO41" i="1"/>
  <c r="DN42" i="1"/>
  <c r="DP42" i="1" s="1"/>
  <c r="DQ42" i="1"/>
  <c r="JM42" i="1"/>
  <c r="JJ42" i="1"/>
  <c r="JL42" i="1" s="1"/>
  <c r="JI42" i="1"/>
  <c r="BI43" i="1"/>
  <c r="BJ43" i="1"/>
  <c r="BL43" i="1" s="1"/>
  <c r="FA43" i="1"/>
  <c r="FR43" i="1"/>
  <c r="FT43" i="1" s="1"/>
  <c r="HE43" i="1"/>
  <c r="BE44" i="1"/>
  <c r="CX44" i="1"/>
  <c r="CZ44" i="1" s="1"/>
  <c r="GG44" i="1"/>
  <c r="CK45" i="1"/>
  <c r="CW48" i="1"/>
  <c r="DQ48" i="1"/>
  <c r="DM48" i="1"/>
  <c r="DN48" i="1"/>
  <c r="DP48" i="1" s="1"/>
  <c r="EW48" i="1"/>
  <c r="DF49" i="1"/>
  <c r="DH49" i="1" s="1"/>
  <c r="JJ50" i="1"/>
  <c r="JL50" i="1" s="1"/>
  <c r="JI50" i="1"/>
  <c r="JM50" i="1"/>
  <c r="II51" i="1"/>
  <c r="IF51" i="1"/>
  <c r="IH51" i="1" s="1"/>
  <c r="IE51" i="1"/>
  <c r="CK53" i="1"/>
  <c r="HE56" i="1"/>
  <c r="DQ61" i="1"/>
  <c r="DN61" i="1"/>
  <c r="DP61" i="1" s="1"/>
  <c r="DM61" i="1"/>
  <c r="GS62" i="1"/>
  <c r="Y29" i="1"/>
  <c r="CK29" i="1"/>
  <c r="DE29" i="1"/>
  <c r="GS29" i="1"/>
  <c r="AW30" i="1"/>
  <c r="EG30" i="1"/>
  <c r="FB30" i="1"/>
  <c r="FD30" i="1" s="1"/>
  <c r="FA30" i="1"/>
  <c r="AD31" i="1"/>
  <c r="AF31" i="1" s="1"/>
  <c r="CH31" i="1"/>
  <c r="CJ31" i="1" s="1"/>
  <c r="HZ31" i="1"/>
  <c r="IB31" i="1" s="1"/>
  <c r="BU32" i="1"/>
  <c r="FP32" i="1"/>
  <c r="JG32" i="1"/>
  <c r="BM33" i="1"/>
  <c r="BE34" i="1"/>
  <c r="DI34" i="1"/>
  <c r="JM34" i="1"/>
  <c r="DI35" i="1"/>
  <c r="FB35" i="1"/>
  <c r="FD35" i="1" s="1"/>
  <c r="Q36" i="1"/>
  <c r="BA36" i="1"/>
  <c r="BU36" i="1"/>
  <c r="BZ36" i="1"/>
  <c r="CB36" i="1" s="1"/>
  <c r="DQ36" i="1"/>
  <c r="FB36" i="1"/>
  <c r="FD36" i="1" s="1"/>
  <c r="FA36" i="1"/>
  <c r="AL37" i="1"/>
  <c r="AN37" i="1" s="1"/>
  <c r="AK37" i="1"/>
  <c r="DI37" i="1"/>
  <c r="ET37" i="1"/>
  <c r="EV37" i="1" s="1"/>
  <c r="IC37" i="1"/>
  <c r="AL38" i="1"/>
  <c r="AN38" i="1" s="1"/>
  <c r="AK38" i="1"/>
  <c r="GP39" i="1"/>
  <c r="GR39" i="1" s="1"/>
  <c r="GO39" i="1"/>
  <c r="IO40" i="1"/>
  <c r="IL40" i="1"/>
  <c r="IN40" i="1" s="1"/>
  <c r="AN41" i="1"/>
  <c r="EW41" i="1"/>
  <c r="ET41" i="1"/>
  <c r="EV41" i="1" s="1"/>
  <c r="CP42" i="1"/>
  <c r="CR42" i="1" s="1"/>
  <c r="CO42" i="1"/>
  <c r="I43" i="1"/>
  <c r="H43" i="1"/>
  <c r="BE43" i="1"/>
  <c r="BB43" i="1"/>
  <c r="BD43" i="1" s="1"/>
  <c r="EG43" i="1"/>
  <c r="ED43" i="1"/>
  <c r="EF43" i="1" s="1"/>
  <c r="EE43" i="1"/>
  <c r="EC43" i="1"/>
  <c r="P44" i="1"/>
  <c r="Q46" i="1"/>
  <c r="IU47" i="1"/>
  <c r="IR47" i="1"/>
  <c r="IT47" i="1" s="1"/>
  <c r="N48" i="1"/>
  <c r="P48" i="1" s="1"/>
  <c r="M48" i="1"/>
  <c r="FO49" i="1"/>
  <c r="FN49" i="1"/>
  <c r="GG49" i="1"/>
  <c r="GD49" i="1"/>
  <c r="GF49" i="1" s="1"/>
  <c r="GC49" i="1"/>
  <c r="CP50" i="1"/>
  <c r="CR50" i="1" s="1"/>
  <c r="CO50" i="1"/>
  <c r="BZ52" i="1"/>
  <c r="CB52" i="1" s="1"/>
  <c r="BY52" i="1"/>
  <c r="CC52" i="1"/>
  <c r="JM52" i="1"/>
  <c r="JI52" i="1"/>
  <c r="CK54" i="1"/>
  <c r="CH54" i="1"/>
  <c r="CJ54" i="1" s="1"/>
  <c r="CG54" i="1"/>
  <c r="FE54" i="1"/>
  <c r="FB54" i="1"/>
  <c r="FD54" i="1" s="1"/>
  <c r="AL63" i="1"/>
  <c r="AN63" i="1" s="1"/>
  <c r="AK63" i="1"/>
  <c r="AO63" i="1"/>
  <c r="ED29" i="1"/>
  <c r="EF29" i="1" s="1"/>
  <c r="EC29" i="1"/>
  <c r="EW29" i="1"/>
  <c r="HU83" i="1"/>
  <c r="HV83" i="1"/>
  <c r="EG31" i="1"/>
  <c r="FB31" i="1"/>
  <c r="FD31" i="1" s="1"/>
  <c r="FA31" i="1"/>
  <c r="GP33" i="1"/>
  <c r="GR33" i="1" s="1"/>
  <c r="GO33" i="1"/>
  <c r="JM33" i="1"/>
  <c r="GD34" i="1"/>
  <c r="GF34" i="1" s="1"/>
  <c r="GC34" i="1"/>
  <c r="BM35" i="1"/>
  <c r="IC35" i="1"/>
  <c r="EE37" i="1"/>
  <c r="EG37" i="1" s="1"/>
  <c r="ED37" i="1"/>
  <c r="JA38" i="1"/>
  <c r="ET39" i="1"/>
  <c r="EV39" i="1" s="1"/>
  <c r="EW39" i="1"/>
  <c r="JA39" i="1"/>
  <c r="IX39" i="1"/>
  <c r="IZ39" i="1" s="1"/>
  <c r="AG40" i="1"/>
  <c r="AD40" i="1"/>
  <c r="AF40" i="1" s="1"/>
  <c r="V41" i="1"/>
  <c r="X41" i="1" s="1"/>
  <c r="U41" i="1"/>
  <c r="CP41" i="1"/>
  <c r="CR41" i="1" s="1"/>
  <c r="CO41" i="1"/>
  <c r="FB42" i="1"/>
  <c r="FD42" i="1" s="1"/>
  <c r="FE42" i="1"/>
  <c r="GD42" i="1"/>
  <c r="GF42" i="1" s="1"/>
  <c r="GG42" i="1"/>
  <c r="IF42" i="1"/>
  <c r="IH42" i="1" s="1"/>
  <c r="IE42" i="1"/>
  <c r="II42" i="1"/>
  <c r="CG43" i="1"/>
  <c r="CH43" i="1"/>
  <c r="CJ43" i="1" s="1"/>
  <c r="CK43" i="1"/>
  <c r="I45" i="1"/>
  <c r="H45" i="1"/>
  <c r="AC45" i="1"/>
  <c r="AD45" i="1"/>
  <c r="AF45" i="1" s="1"/>
  <c r="AT45" i="1"/>
  <c r="AV45" i="1" s="1"/>
  <c r="AW45" i="1"/>
  <c r="BM45" i="1"/>
  <c r="BJ45" i="1"/>
  <c r="BL45" i="1" s="1"/>
  <c r="IE46" i="1"/>
  <c r="II46" i="1"/>
  <c r="AC52" i="1"/>
  <c r="AD52" i="1"/>
  <c r="AF52" i="1" s="1"/>
  <c r="AG52" i="1"/>
  <c r="GD53" i="1"/>
  <c r="GF53" i="1" s="1"/>
  <c r="GC53" i="1"/>
  <c r="DQ54" i="1"/>
  <c r="DN54" i="1"/>
  <c r="DP54" i="1" s="1"/>
  <c r="IO56" i="1"/>
  <c r="IL56" i="1"/>
  <c r="IN56" i="1" s="1"/>
  <c r="CX58" i="1"/>
  <c r="CZ58" i="1" s="1"/>
  <c r="CW58" i="1"/>
  <c r="DA58" i="1"/>
  <c r="BQ27" i="1"/>
  <c r="N28" i="1"/>
  <c r="P28" i="1" s="1"/>
  <c r="BR28" i="1"/>
  <c r="BT28" i="1" s="1"/>
  <c r="II28" i="1"/>
  <c r="JJ28" i="1"/>
  <c r="JL28" i="1" s="1"/>
  <c r="JI28" i="1"/>
  <c r="BJ29" i="1"/>
  <c r="BL29" i="1" s="1"/>
  <c r="BI29" i="1"/>
  <c r="EE29" i="1"/>
  <c r="EG29" i="1" s="1"/>
  <c r="V30" i="1"/>
  <c r="X30" i="1" s="1"/>
  <c r="CH30" i="1"/>
  <c r="CJ30" i="1" s="1"/>
  <c r="JM30" i="1"/>
  <c r="EC31" i="1"/>
  <c r="AT32" i="1"/>
  <c r="AV32" i="1" s="1"/>
  <c r="DA32" i="1"/>
  <c r="JC32" i="1"/>
  <c r="AL33" i="1"/>
  <c r="AN33" i="1" s="1"/>
  <c r="JI33" i="1"/>
  <c r="AD34" i="1"/>
  <c r="AF34" i="1" s="1"/>
  <c r="AC34" i="1"/>
  <c r="CP35" i="1"/>
  <c r="CR35" i="1" s="1"/>
  <c r="CO35" i="1"/>
  <c r="HY35" i="1"/>
  <c r="DA36" i="1"/>
  <c r="IU36" i="1"/>
  <c r="BM37" i="1"/>
  <c r="EC37" i="1"/>
  <c r="IU37" i="1"/>
  <c r="BM38" i="1"/>
  <c r="CH38" i="1"/>
  <c r="CJ38" i="1" s="1"/>
  <c r="CG38" i="1"/>
  <c r="EK38" i="1"/>
  <c r="EL38" i="1"/>
  <c r="EN38" i="1" s="1"/>
  <c r="IW38" i="1"/>
  <c r="I39" i="1"/>
  <c r="H39" i="1"/>
  <c r="AW39" i="1"/>
  <c r="DE39" i="1"/>
  <c r="DI39" i="1"/>
  <c r="FJ39" i="1"/>
  <c r="FL39" i="1" s="1"/>
  <c r="FI39" i="1"/>
  <c r="IW39" i="1"/>
  <c r="FP40" i="1"/>
  <c r="FO40" i="1"/>
  <c r="FN40" i="1"/>
  <c r="AW40" i="1"/>
  <c r="AS40" i="1"/>
  <c r="AT40" i="1"/>
  <c r="AV40" i="1" s="1"/>
  <c r="CH40" i="1"/>
  <c r="CJ40" i="1" s="1"/>
  <c r="CK40" i="1"/>
  <c r="HZ41" i="1"/>
  <c r="IB41" i="1" s="1"/>
  <c r="IC41" i="1"/>
  <c r="HY41" i="1"/>
  <c r="AG42" i="1"/>
  <c r="BZ42" i="1"/>
  <c r="CB42" i="1" s="1"/>
  <c r="CC42" i="1"/>
  <c r="FP42" i="1"/>
  <c r="FQ42" i="1" s="1"/>
  <c r="GC42" i="1"/>
  <c r="AD44" i="1"/>
  <c r="AF44" i="1" s="1"/>
  <c r="AC44" i="1"/>
  <c r="AG44" i="1"/>
  <c r="JD45" i="1"/>
  <c r="JF45" i="1" s="1"/>
  <c r="JC45" i="1"/>
  <c r="BZ46" i="1"/>
  <c r="CB46" i="1" s="1"/>
  <c r="IF46" i="1"/>
  <c r="IH46" i="1" s="1"/>
  <c r="BE50" i="1"/>
  <c r="BB50" i="1"/>
  <c r="BD50" i="1" s="1"/>
  <c r="GG51" i="1"/>
  <c r="GD51" i="1"/>
  <c r="GF51" i="1" s="1"/>
  <c r="GC51" i="1"/>
  <c r="CZ53" i="1"/>
  <c r="EO53" i="1"/>
  <c r="EL53" i="1"/>
  <c r="EN53" i="1" s="1"/>
  <c r="FU53" i="1"/>
  <c r="GG53" i="1"/>
  <c r="EE54" i="1"/>
  <c r="EG54" i="1" s="1"/>
  <c r="ED54" i="1"/>
  <c r="EF54" i="1" s="1"/>
  <c r="EC54" i="1"/>
  <c r="EE55" i="1"/>
  <c r="EG55" i="1" s="1"/>
  <c r="ED55" i="1"/>
  <c r="EF55" i="1" s="1"/>
  <c r="EC55" i="1"/>
  <c r="IK56" i="1"/>
  <c r="Y58" i="1"/>
  <c r="V58" i="1"/>
  <c r="X58" i="1" s="1"/>
  <c r="BI60" i="1"/>
  <c r="DN40" i="1"/>
  <c r="DP40" i="1" s="1"/>
  <c r="N41" i="1"/>
  <c r="P41" i="1" s="1"/>
  <c r="AO41" i="1"/>
  <c r="DF41" i="1"/>
  <c r="DH41" i="1" s="1"/>
  <c r="DE41" i="1"/>
  <c r="DF42" i="1"/>
  <c r="DH42" i="1" s="1"/>
  <c r="DE42" i="1"/>
  <c r="IX42" i="1"/>
  <c r="IZ42" i="1" s="1"/>
  <c r="IW42" i="1"/>
  <c r="AW43" i="1"/>
  <c r="ES43" i="1"/>
  <c r="ET43" i="1"/>
  <c r="EV43" i="1" s="1"/>
  <c r="IO43" i="1"/>
  <c r="IX43" i="1"/>
  <c r="IZ43" i="1" s="1"/>
  <c r="IW43" i="1"/>
  <c r="JM43" i="1"/>
  <c r="AW44" i="1"/>
  <c r="AS44" i="1"/>
  <c r="AL45" i="1"/>
  <c r="AN45" i="1" s="1"/>
  <c r="AK45" i="1"/>
  <c r="AO45" i="1"/>
  <c r="IC45" i="1"/>
  <c r="HY45" i="1"/>
  <c r="BM46" i="1"/>
  <c r="JD46" i="1"/>
  <c r="JF46" i="1" s="1"/>
  <c r="JC46" i="1"/>
  <c r="BE47" i="1"/>
  <c r="CP47" i="1"/>
  <c r="CR47" i="1" s="1"/>
  <c r="CO47" i="1"/>
  <c r="FN48" i="1"/>
  <c r="FO48" i="1"/>
  <c r="BR49" i="1"/>
  <c r="BT49" i="1" s="1"/>
  <c r="BQ49" i="1"/>
  <c r="IU50" i="1"/>
  <c r="IU53" i="1"/>
  <c r="IR53" i="1"/>
  <c r="IT53" i="1" s="1"/>
  <c r="IQ53" i="1"/>
  <c r="IF54" i="1"/>
  <c r="IH54" i="1" s="1"/>
  <c r="II54" i="1"/>
  <c r="AL55" i="1"/>
  <c r="AN55" i="1" s="1"/>
  <c r="AK55" i="1"/>
  <c r="AO55" i="1"/>
  <c r="CZ55" i="1"/>
  <c r="FA56" i="1"/>
  <c r="FE56" i="1"/>
  <c r="FB56" i="1"/>
  <c r="FD56" i="1" s="1"/>
  <c r="IF56" i="1"/>
  <c r="IH56" i="1" s="1"/>
  <c r="IE56" i="1"/>
  <c r="II56" i="1"/>
  <c r="ET57" i="1"/>
  <c r="EV57" i="1" s="1"/>
  <c r="ES57" i="1"/>
  <c r="ED58" i="1"/>
  <c r="EF58" i="1" s="1"/>
  <c r="EE58" i="1"/>
  <c r="EG58" i="1"/>
  <c r="IU58" i="1"/>
  <c r="V60" i="1"/>
  <c r="X60" i="1" s="1"/>
  <c r="U60" i="1"/>
  <c r="ET60" i="1"/>
  <c r="EV60" i="1" s="1"/>
  <c r="ES60" i="1"/>
  <c r="BR64" i="1"/>
  <c r="BT64" i="1" s="1"/>
  <c r="BU64" i="1"/>
  <c r="BQ64" i="1"/>
  <c r="CH69" i="1"/>
  <c r="CJ69" i="1" s="1"/>
  <c r="CG69" i="1"/>
  <c r="CK69" i="1"/>
  <c r="BZ38" i="1"/>
  <c r="CB38" i="1" s="1"/>
  <c r="DE38" i="1"/>
  <c r="BQ39" i="1"/>
  <c r="FE39" i="1"/>
  <c r="JL39" i="1"/>
  <c r="BR41" i="1"/>
  <c r="BT41" i="1" s="1"/>
  <c r="BQ41" i="1"/>
  <c r="AO42" i="1"/>
  <c r="BR42" i="1"/>
  <c r="BT42" i="1" s="1"/>
  <c r="BQ42" i="1"/>
  <c r="IO42" i="1"/>
  <c r="CP43" i="1"/>
  <c r="CR43" i="1" s="1"/>
  <c r="CO43" i="1"/>
  <c r="DI44" i="1"/>
  <c r="BE45" i="1"/>
  <c r="BA45" i="1"/>
  <c r="DQ45" i="1"/>
  <c r="DA46" i="1"/>
  <c r="CW46" i="1"/>
  <c r="IC47" i="1"/>
  <c r="HY47" i="1"/>
  <c r="IL47" i="1"/>
  <c r="IN47" i="1" s="1"/>
  <c r="IO47" i="1"/>
  <c r="BB48" i="1"/>
  <c r="BD48" i="1" s="1"/>
  <c r="BA48" i="1"/>
  <c r="BE48" i="1"/>
  <c r="IF48" i="1"/>
  <c r="IH48" i="1" s="1"/>
  <c r="IE48" i="1"/>
  <c r="AV49" i="1"/>
  <c r="FB50" i="1"/>
  <c r="FD50" i="1" s="1"/>
  <c r="FA50" i="1"/>
  <c r="FE50" i="1"/>
  <c r="N52" i="1"/>
  <c r="P52" i="1" s="1"/>
  <c r="M52" i="1"/>
  <c r="Q52" i="1"/>
  <c r="DA52" i="1"/>
  <c r="CW52" i="1"/>
  <c r="I53" i="1"/>
  <c r="BM53" i="1"/>
  <c r="BI53" i="1"/>
  <c r="AS56" i="1"/>
  <c r="AW56" i="1"/>
  <c r="AT57" i="1"/>
  <c r="AV57" i="1" s="1"/>
  <c r="AW57" i="1"/>
  <c r="AS57" i="1"/>
  <c r="JJ57" i="1"/>
  <c r="JL57" i="1" s="1"/>
  <c r="JI57" i="1"/>
  <c r="JM57" i="1"/>
  <c r="CC58" i="1"/>
  <c r="GD59" i="1"/>
  <c r="GF59" i="1" s="1"/>
  <c r="GG59" i="1"/>
  <c r="GC59" i="1"/>
  <c r="IF69" i="1"/>
  <c r="IH69" i="1" s="1"/>
  <c r="IE69" i="1"/>
  <c r="II69" i="1"/>
  <c r="DN39" i="1"/>
  <c r="DP39" i="1" s="1"/>
  <c r="DM39" i="1"/>
  <c r="II39" i="1"/>
  <c r="AO40" i="1"/>
  <c r="EW40" i="1"/>
  <c r="ET40" i="1"/>
  <c r="EV40" i="1" s="1"/>
  <c r="II40" i="1"/>
  <c r="IR40" i="1"/>
  <c r="IT40" i="1" s="1"/>
  <c r="IQ40" i="1"/>
  <c r="FP41" i="1"/>
  <c r="FU41" i="1" s="1"/>
  <c r="FO41" i="1"/>
  <c r="CK41" i="1"/>
  <c r="EL41" i="1"/>
  <c r="EN41" i="1" s="1"/>
  <c r="EK41" i="1"/>
  <c r="N42" i="1"/>
  <c r="P42" i="1" s="1"/>
  <c r="CK42" i="1"/>
  <c r="IK42" i="1"/>
  <c r="U43" i="1"/>
  <c r="V43" i="1"/>
  <c r="X43" i="1" s="1"/>
  <c r="AS43" i="1"/>
  <c r="BM43" i="1"/>
  <c r="DA43" i="1"/>
  <c r="GP43" i="1"/>
  <c r="GR43" i="1" s="1"/>
  <c r="GO43" i="1"/>
  <c r="GS43" i="1"/>
  <c r="IL43" i="1"/>
  <c r="IN43" i="1" s="1"/>
  <c r="JJ43" i="1"/>
  <c r="JL43" i="1" s="1"/>
  <c r="U44" i="1"/>
  <c r="V44" i="1"/>
  <c r="X44" i="1" s="1"/>
  <c r="AT44" i="1"/>
  <c r="AV44" i="1" s="1"/>
  <c r="CO44" i="1"/>
  <c r="EG44" i="1"/>
  <c r="FJ44" i="1"/>
  <c r="FL44" i="1" s="1"/>
  <c r="EE45" i="1"/>
  <c r="EG45" i="1" s="1"/>
  <c r="AK46" i="1"/>
  <c r="AL46" i="1"/>
  <c r="AN46" i="1" s="1"/>
  <c r="BI46" i="1"/>
  <c r="CC46" i="1"/>
  <c r="CX46" i="1"/>
  <c r="CZ46" i="1" s="1"/>
  <c r="FJ46" i="1"/>
  <c r="FL46" i="1" s="1"/>
  <c r="HZ46" i="1"/>
  <c r="IB46" i="1" s="1"/>
  <c r="HY46" i="1"/>
  <c r="IC46" i="1"/>
  <c r="IU46" i="1"/>
  <c r="IQ46" i="1"/>
  <c r="JG46" i="1"/>
  <c r="BA47" i="1"/>
  <c r="BU47" i="1"/>
  <c r="BQ47" i="1"/>
  <c r="BR47" i="1"/>
  <c r="BT47" i="1" s="1"/>
  <c r="HZ47" i="1"/>
  <c r="IB47" i="1" s="1"/>
  <c r="IK47" i="1"/>
  <c r="BR48" i="1"/>
  <c r="BT48" i="1" s="1"/>
  <c r="BQ48" i="1"/>
  <c r="AS49" i="1"/>
  <c r="CH49" i="1"/>
  <c r="CJ49" i="1" s="1"/>
  <c r="ES49" i="1"/>
  <c r="GP49" i="1"/>
  <c r="GR49" i="1" s="1"/>
  <c r="GS49" i="1"/>
  <c r="CG50" i="1"/>
  <c r="CK50" i="1"/>
  <c r="IR50" i="1"/>
  <c r="IT50" i="1" s="1"/>
  <c r="FU51" i="1"/>
  <c r="FR51" i="1"/>
  <c r="FT51" i="1" s="1"/>
  <c r="FN52" i="1"/>
  <c r="FO52" i="1"/>
  <c r="BQ52" i="1"/>
  <c r="BR52" i="1"/>
  <c r="BT52" i="1" s="1"/>
  <c r="CX52" i="1"/>
  <c r="CZ52" i="1" s="1"/>
  <c r="GG52" i="1"/>
  <c r="GD52" i="1"/>
  <c r="GF52" i="1" s="1"/>
  <c r="AD53" i="1"/>
  <c r="AF53" i="1" s="1"/>
  <c r="AC53" i="1"/>
  <c r="AG53" i="1"/>
  <c r="DA53" i="1"/>
  <c r="CW53" i="1"/>
  <c r="BB54" i="1"/>
  <c r="BD54" i="1" s="1"/>
  <c r="BA54" i="1"/>
  <c r="DI55" i="1"/>
  <c r="DF55" i="1"/>
  <c r="DH55" i="1" s="1"/>
  <c r="I57" i="1"/>
  <c r="H57" i="1"/>
  <c r="BJ58" i="1"/>
  <c r="BL58" i="1" s="1"/>
  <c r="BI58" i="1"/>
  <c r="BM58" i="1"/>
  <c r="DM58" i="1"/>
  <c r="DQ58" i="1"/>
  <c r="DN58" i="1"/>
  <c r="DP58" i="1" s="1"/>
  <c r="BZ59" i="1"/>
  <c r="CB59" i="1" s="1"/>
  <c r="BY59" i="1"/>
  <c r="FJ59" i="1"/>
  <c r="FL59" i="1" s="1"/>
  <c r="FI59" i="1"/>
  <c r="CC60" i="1"/>
  <c r="BY60" i="1"/>
  <c r="BZ60" i="1"/>
  <c r="CB60" i="1" s="1"/>
  <c r="EW60" i="1"/>
  <c r="FA61" i="1"/>
  <c r="FB61" i="1"/>
  <c r="FD61" i="1" s="1"/>
  <c r="I62" i="1"/>
  <c r="CG65" i="1"/>
  <c r="CK65" i="1"/>
  <c r="CH65" i="1"/>
  <c r="CJ65" i="1" s="1"/>
  <c r="HZ39" i="1"/>
  <c r="IB39" i="1" s="1"/>
  <c r="HY39" i="1"/>
  <c r="N40" i="1"/>
  <c r="P40" i="1" s="1"/>
  <c r="M40" i="1"/>
  <c r="BZ40" i="1"/>
  <c r="CB40" i="1" s="1"/>
  <c r="BY40" i="1"/>
  <c r="GS40" i="1"/>
  <c r="JA41" i="1"/>
  <c r="BI42" i="1"/>
  <c r="BJ42" i="1"/>
  <c r="BL42" i="1" s="1"/>
  <c r="DY42" i="1"/>
  <c r="ES42" i="1"/>
  <c r="ET42" i="1"/>
  <c r="EV42" i="1" s="1"/>
  <c r="IF43" i="1"/>
  <c r="IH43" i="1" s="1"/>
  <c r="IE43" i="1"/>
  <c r="JG43" i="1"/>
  <c r="BM44" i="1"/>
  <c r="IL44" i="1"/>
  <c r="IN44" i="1" s="1"/>
  <c r="IO44" i="1"/>
  <c r="JM44" i="1"/>
  <c r="BU45" i="1"/>
  <c r="DA45" i="1"/>
  <c r="DQ46" i="1"/>
  <c r="FA46" i="1"/>
  <c r="FB46" i="1"/>
  <c r="FD46" i="1" s="1"/>
  <c r="AT47" i="1"/>
  <c r="AV47" i="1" s="1"/>
  <c r="AS47" i="1"/>
  <c r="CX47" i="1"/>
  <c r="CZ47" i="1" s="1"/>
  <c r="CW47" i="1"/>
  <c r="EO48" i="1"/>
  <c r="FJ48" i="1"/>
  <c r="FL48" i="1" s="1"/>
  <c r="FI48" i="1"/>
  <c r="IC48" i="1"/>
  <c r="JA48" i="1"/>
  <c r="IX48" i="1"/>
  <c r="IZ48" i="1" s="1"/>
  <c r="IW48" i="1"/>
  <c r="HZ49" i="1"/>
  <c r="IB49" i="1" s="1"/>
  <c r="HY49" i="1"/>
  <c r="IC49" i="1"/>
  <c r="IO49" i="1"/>
  <c r="IL49" i="1"/>
  <c r="IN49" i="1" s="1"/>
  <c r="EE50" i="1"/>
  <c r="EG50" i="1" s="1"/>
  <c r="IL50" i="1"/>
  <c r="IN50" i="1" s="1"/>
  <c r="IK50" i="1"/>
  <c r="Q51" i="1"/>
  <c r="N51" i="1"/>
  <c r="P51" i="1" s="1"/>
  <c r="AS51" i="1"/>
  <c r="AT51" i="1"/>
  <c r="AV51" i="1" s="1"/>
  <c r="ET52" i="1"/>
  <c r="EV52" i="1" s="1"/>
  <c r="ES52" i="1"/>
  <c r="II52" i="1"/>
  <c r="AL53" i="1"/>
  <c r="AN53" i="1" s="1"/>
  <c r="AO53" i="1"/>
  <c r="JA53" i="1"/>
  <c r="JM54" i="1"/>
  <c r="IW55" i="1"/>
  <c r="JA55" i="1"/>
  <c r="JJ55" i="1"/>
  <c r="JL55" i="1" s="1"/>
  <c r="JM55" i="1"/>
  <c r="N56" i="1"/>
  <c r="P56" i="1" s="1"/>
  <c r="M56" i="1"/>
  <c r="HY56" i="1"/>
  <c r="IC56" i="1"/>
  <c r="AL58" i="1"/>
  <c r="AN58" i="1" s="1"/>
  <c r="AK58" i="1"/>
  <c r="JD58" i="1"/>
  <c r="JF58" i="1" s="1"/>
  <c r="JC58" i="1"/>
  <c r="JG58" i="1"/>
  <c r="BI61" i="1"/>
  <c r="BJ61" i="1"/>
  <c r="BL61" i="1" s="1"/>
  <c r="GD61" i="1"/>
  <c r="GF61" i="1" s="1"/>
  <c r="GG61" i="1"/>
  <c r="GC61" i="1"/>
  <c r="N62" i="1"/>
  <c r="P62" i="1" s="1"/>
  <c r="M62" i="1"/>
  <c r="EO66" i="1"/>
  <c r="GP66" i="1"/>
  <c r="GR66" i="1" s="1"/>
  <c r="GS66" i="1"/>
  <c r="GP54" i="1"/>
  <c r="GR54" i="1" s="1"/>
  <c r="GS54" i="1"/>
  <c r="CP55" i="1"/>
  <c r="CR55" i="1" s="1"/>
  <c r="CO55" i="1"/>
  <c r="CX56" i="1"/>
  <c r="CZ56" i="1" s="1"/>
  <c r="DA56" i="1"/>
  <c r="DA57" i="1"/>
  <c r="DQ57" i="1"/>
  <c r="DN57" i="1"/>
  <c r="DP57" i="1" s="1"/>
  <c r="DM57" i="1"/>
  <c r="IF58" i="1"/>
  <c r="IH58" i="1" s="1"/>
  <c r="IE58" i="1"/>
  <c r="II58" i="1"/>
  <c r="AO61" i="1"/>
  <c r="AK61" i="1"/>
  <c r="DM62" i="1"/>
  <c r="DQ62" i="1"/>
  <c r="BY69" i="1"/>
  <c r="BZ69" i="1"/>
  <c r="CB69" i="1" s="1"/>
  <c r="CC69" i="1"/>
  <c r="JA71" i="1"/>
  <c r="IX71" i="1"/>
  <c r="IZ71" i="1" s="1"/>
  <c r="IW71" i="1"/>
  <c r="FB44" i="1"/>
  <c r="FD44" i="1" s="1"/>
  <c r="FA44" i="1"/>
  <c r="JL44" i="1"/>
  <c r="FR45" i="1"/>
  <c r="FT45" i="1" s="1"/>
  <c r="IL45" i="1"/>
  <c r="IN45" i="1" s="1"/>
  <c r="IK45" i="1"/>
  <c r="JM45" i="1"/>
  <c r="AT46" i="1"/>
  <c r="AV46" i="1" s="1"/>
  <c r="AS46" i="1"/>
  <c r="EE46" i="1"/>
  <c r="EG46" i="1" s="1"/>
  <c r="EG47" i="1"/>
  <c r="FB47" i="1"/>
  <c r="FD47" i="1" s="1"/>
  <c r="FA47" i="1"/>
  <c r="IX47" i="1"/>
  <c r="IZ47" i="1" s="1"/>
  <c r="IW47" i="1"/>
  <c r="Q48" i="1"/>
  <c r="AS48" i="1"/>
  <c r="AW48" i="1"/>
  <c r="IB48" i="1"/>
  <c r="JG48" i="1"/>
  <c r="N49" i="1"/>
  <c r="P49" i="1" s="1"/>
  <c r="Q49" i="1"/>
  <c r="BZ49" i="1"/>
  <c r="CB49" i="1" s="1"/>
  <c r="CC49" i="1"/>
  <c r="U50" i="1"/>
  <c r="Y50" i="1"/>
  <c r="CC51" i="1"/>
  <c r="BZ51" i="1"/>
  <c r="CB51" i="1" s="1"/>
  <c r="CX51" i="1"/>
  <c r="CZ51" i="1" s="1"/>
  <c r="CW51" i="1"/>
  <c r="DA51" i="1"/>
  <c r="JG51" i="1"/>
  <c r="HZ53" i="1"/>
  <c r="IB53" i="1" s="1"/>
  <c r="HY53" i="1"/>
  <c r="JJ53" i="1"/>
  <c r="JL53" i="1" s="1"/>
  <c r="JM53" i="1"/>
  <c r="GO54" i="1"/>
  <c r="IU54" i="1"/>
  <c r="N55" i="1"/>
  <c r="P55" i="1" s="1"/>
  <c r="FB55" i="1"/>
  <c r="FD55" i="1" s="1"/>
  <c r="FA55" i="1"/>
  <c r="FE55" i="1"/>
  <c r="CW56" i="1"/>
  <c r="IQ57" i="1"/>
  <c r="Q58" i="1"/>
  <c r="DM60" i="1"/>
  <c r="U61" i="1"/>
  <c r="Y61" i="1"/>
  <c r="I63" i="1"/>
  <c r="FN63" i="1"/>
  <c r="H63" i="1"/>
  <c r="BB63" i="1"/>
  <c r="BD63" i="1" s="1"/>
  <c r="BA63" i="1"/>
  <c r="BE63" i="1"/>
  <c r="IR63" i="1"/>
  <c r="IT63" i="1" s="1"/>
  <c r="IU63" i="1"/>
  <c r="IQ63" i="1"/>
  <c r="DF64" i="1"/>
  <c r="DH64" i="1" s="1"/>
  <c r="DI64" i="1"/>
  <c r="DE64" i="1"/>
  <c r="N65" i="1"/>
  <c r="P65" i="1" s="1"/>
  <c r="M65" i="1"/>
  <c r="BB66" i="1"/>
  <c r="BD66" i="1" s="1"/>
  <c r="BE66" i="1"/>
  <c r="BA66" i="1"/>
  <c r="FB69" i="1"/>
  <c r="FD69" i="1" s="1"/>
  <c r="FE69" i="1"/>
  <c r="FA69" i="1"/>
  <c r="BM47" i="1"/>
  <c r="JM49" i="1"/>
  <c r="CZ50" i="1"/>
  <c r="GD50" i="1"/>
  <c r="GF50" i="1" s="1"/>
  <c r="GC50" i="1"/>
  <c r="Y51" i="1"/>
  <c r="CK51" i="1"/>
  <c r="DF51" i="1"/>
  <c r="DH51" i="1" s="1"/>
  <c r="ED51" i="1"/>
  <c r="EF51" i="1" s="1"/>
  <c r="EC51" i="1"/>
  <c r="EW51" i="1"/>
  <c r="IR51" i="1"/>
  <c r="IT51" i="1" s="1"/>
  <c r="IQ51" i="1"/>
  <c r="AW52" i="1"/>
  <c r="IN54" i="1"/>
  <c r="BB55" i="1"/>
  <c r="BD55" i="1" s="1"/>
  <c r="DA55" i="1"/>
  <c r="CW55" i="1"/>
  <c r="IT55" i="1"/>
  <c r="IL57" i="1"/>
  <c r="IN57" i="1" s="1"/>
  <c r="IK57" i="1"/>
  <c r="IO57" i="1"/>
  <c r="DY58" i="1"/>
  <c r="DV58" i="1"/>
  <c r="DX58" i="1" s="1"/>
  <c r="DU58" i="1"/>
  <c r="FJ58" i="1"/>
  <c r="FL58" i="1" s="1"/>
  <c r="FI58" i="1"/>
  <c r="Q60" i="1"/>
  <c r="M60" i="1"/>
  <c r="N60" i="1"/>
  <c r="P60" i="1" s="1"/>
  <c r="BU60" i="1"/>
  <c r="BQ60" i="1"/>
  <c r="IR60" i="1"/>
  <c r="IT60" i="1" s="1"/>
  <c r="IQ60" i="1"/>
  <c r="II61" i="1"/>
  <c r="IF61" i="1"/>
  <c r="IH61" i="1" s="1"/>
  <c r="IE61" i="1"/>
  <c r="EC62" i="1"/>
  <c r="EE62" i="1"/>
  <c r="EG62" i="1" s="1"/>
  <c r="JM62" i="1"/>
  <c r="JJ62" i="1"/>
  <c r="JL62" i="1" s="1"/>
  <c r="ET63" i="1"/>
  <c r="EV63" i="1" s="1"/>
  <c r="ES63" i="1"/>
  <c r="IC63" i="1"/>
  <c r="HZ63" i="1"/>
  <c r="IB63" i="1" s="1"/>
  <c r="HY63" i="1"/>
  <c r="Y64" i="1"/>
  <c r="U64" i="1"/>
  <c r="V64" i="1"/>
  <c r="X64" i="1" s="1"/>
  <c r="AK64" i="1"/>
  <c r="AL64" i="1"/>
  <c r="AN64" i="1" s="1"/>
  <c r="GP64" i="1"/>
  <c r="GR64" i="1" s="1"/>
  <c r="GS64" i="1"/>
  <c r="GO64" i="1"/>
  <c r="EE65" i="1"/>
  <c r="EG65" i="1" s="1"/>
  <c r="ED65" i="1"/>
  <c r="EF65" i="1" s="1"/>
  <c r="IL65" i="1"/>
  <c r="IN65" i="1" s="1"/>
  <c r="IO65" i="1"/>
  <c r="IK65" i="1"/>
  <c r="EK68" i="1"/>
  <c r="EO68" i="1"/>
  <c r="FN80" i="1"/>
  <c r="FO80" i="1"/>
  <c r="FP80" i="1"/>
  <c r="EE48" i="1"/>
  <c r="EG48" i="1" s="1"/>
  <c r="ED48" i="1"/>
  <c r="EF48" i="1" s="1"/>
  <c r="AG49" i="1"/>
  <c r="FE49" i="1"/>
  <c r="DA50" i="1"/>
  <c r="FE52" i="1"/>
  <c r="HZ52" i="1"/>
  <c r="IB52" i="1" s="1"/>
  <c r="HY52" i="1"/>
  <c r="EG53" i="1"/>
  <c r="FB53" i="1"/>
  <c r="FD53" i="1" s="1"/>
  <c r="FA53" i="1"/>
  <c r="Q54" i="1"/>
  <c r="CC54" i="1"/>
  <c r="FP54" i="1"/>
  <c r="FQ54" i="1" s="1"/>
  <c r="GG54" i="1"/>
  <c r="GC54" i="1"/>
  <c r="IO54" i="1"/>
  <c r="GD55" i="1"/>
  <c r="GF55" i="1" s="1"/>
  <c r="GC55" i="1"/>
  <c r="IU55" i="1"/>
  <c r="FR57" i="1"/>
  <c r="FT57" i="1" s="1"/>
  <c r="FU57" i="1"/>
  <c r="JA57" i="1"/>
  <c r="IX57" i="1"/>
  <c r="IZ57" i="1" s="1"/>
  <c r="IW57" i="1"/>
  <c r="FN58" i="1"/>
  <c r="FO58" i="1"/>
  <c r="FE58" i="1"/>
  <c r="FA58" i="1"/>
  <c r="FB58" i="1"/>
  <c r="FD58" i="1" s="1"/>
  <c r="GP58" i="1"/>
  <c r="GR58" i="1" s="1"/>
  <c r="GS58" i="1"/>
  <c r="BU59" i="1"/>
  <c r="BQ59" i="1"/>
  <c r="BR59" i="1"/>
  <c r="BT59" i="1" s="1"/>
  <c r="AK60" i="1"/>
  <c r="AO60" i="1"/>
  <c r="AL60" i="1"/>
  <c r="AN60" i="1" s="1"/>
  <c r="BB60" i="1"/>
  <c r="BD60" i="1" s="1"/>
  <c r="BA60" i="1"/>
  <c r="IC61" i="1"/>
  <c r="HZ61" i="1"/>
  <c r="IB61" i="1" s="1"/>
  <c r="HY61" i="1"/>
  <c r="BJ64" i="1"/>
  <c r="BL64" i="1" s="1"/>
  <c r="BI64" i="1"/>
  <c r="BM64" i="1"/>
  <c r="ED64" i="1"/>
  <c r="EF64" i="1" s="1"/>
  <c r="EC64" i="1"/>
  <c r="ET67" i="1"/>
  <c r="EV67" i="1" s="1"/>
  <c r="ES67" i="1"/>
  <c r="BJ68" i="1"/>
  <c r="BL68" i="1" s="1"/>
  <c r="BI68" i="1"/>
  <c r="IO68" i="1"/>
  <c r="IK68" i="1"/>
  <c r="IL68" i="1"/>
  <c r="IN68" i="1" s="1"/>
  <c r="JG68" i="1"/>
  <c r="JD68" i="1"/>
  <c r="JF68" i="1" s="1"/>
  <c r="M69" i="1"/>
  <c r="N69" i="1"/>
  <c r="P69" i="1" s="1"/>
  <c r="BA70" i="1"/>
  <c r="BE70" i="1"/>
  <c r="BB70" i="1"/>
  <c r="BD70" i="1" s="1"/>
  <c r="I47" i="1"/>
  <c r="AL47" i="1"/>
  <c r="AN47" i="1" s="1"/>
  <c r="AK47" i="1"/>
  <c r="GD47" i="1"/>
  <c r="GF47" i="1" s="1"/>
  <c r="GC47" i="1"/>
  <c r="Y48" i="1"/>
  <c r="CK48" i="1"/>
  <c r="EC48" i="1"/>
  <c r="DN49" i="1"/>
  <c r="DP49" i="1" s="1"/>
  <c r="DM49" i="1"/>
  <c r="IX49" i="1"/>
  <c r="IZ49" i="1" s="1"/>
  <c r="IW49" i="1"/>
  <c r="BM50" i="1"/>
  <c r="CW50" i="1"/>
  <c r="H51" i="1"/>
  <c r="BJ51" i="1"/>
  <c r="BL51" i="1" s="1"/>
  <c r="V52" i="1"/>
  <c r="X52" i="1" s="1"/>
  <c r="CH52" i="1"/>
  <c r="CJ52" i="1" s="1"/>
  <c r="IO52" i="1"/>
  <c r="EC53" i="1"/>
  <c r="CX54" i="1"/>
  <c r="CZ54" i="1" s="1"/>
  <c r="CW54" i="1"/>
  <c r="DY54" i="1"/>
  <c r="ET54" i="1"/>
  <c r="EV54" i="1" s="1"/>
  <c r="ES54" i="1"/>
  <c r="GD54" i="1"/>
  <c r="GF54" i="1" s="1"/>
  <c r="IK54" i="1"/>
  <c r="I55" i="1"/>
  <c r="IC55" i="1"/>
  <c r="IQ55" i="1"/>
  <c r="FR56" i="1"/>
  <c r="FT56" i="1" s="1"/>
  <c r="AL57" i="1"/>
  <c r="AN57" i="1" s="1"/>
  <c r="AK57" i="1"/>
  <c r="BZ57" i="1"/>
  <c r="CB57" i="1" s="1"/>
  <c r="FA57" i="1"/>
  <c r="FB57" i="1"/>
  <c r="FD57" i="1" s="1"/>
  <c r="FE57" i="1"/>
  <c r="IC57" i="1"/>
  <c r="HY57" i="1"/>
  <c r="CK58" i="1"/>
  <c r="CH58" i="1"/>
  <c r="CJ58" i="1" s="1"/>
  <c r="GO58" i="1"/>
  <c r="BE59" i="1"/>
  <c r="EG59" i="1"/>
  <c r="ED59" i="1"/>
  <c r="EF59" i="1" s="1"/>
  <c r="IF59" i="1"/>
  <c r="IH59" i="1" s="1"/>
  <c r="IE59" i="1"/>
  <c r="II60" i="1"/>
  <c r="CG61" i="1"/>
  <c r="CK61" i="1"/>
  <c r="CH61" i="1"/>
  <c r="CJ61" i="1" s="1"/>
  <c r="DF61" i="1"/>
  <c r="DH61" i="1" s="1"/>
  <c r="DE61" i="1"/>
  <c r="DI61" i="1"/>
  <c r="ED61" i="1"/>
  <c r="EF61" i="1" s="1"/>
  <c r="EC61" i="1"/>
  <c r="EG61" i="1"/>
  <c r="GS61" i="1"/>
  <c r="GP61" i="1"/>
  <c r="GR61" i="1" s="1"/>
  <c r="AW62" i="1"/>
  <c r="AT62" i="1"/>
  <c r="AV62" i="1" s="1"/>
  <c r="AS62" i="1"/>
  <c r="DQ64" i="1"/>
  <c r="DM64" i="1"/>
  <c r="EE64" i="1"/>
  <c r="EG64" i="1" s="1"/>
  <c r="AT65" i="1"/>
  <c r="AV65" i="1" s="1"/>
  <c r="AW65" i="1"/>
  <c r="AS65" i="1"/>
  <c r="ES66" i="1"/>
  <c r="ET66" i="1"/>
  <c r="EV66" i="1" s="1"/>
  <c r="EW66" i="1"/>
  <c r="AG67" i="1"/>
  <c r="AC67" i="1"/>
  <c r="AD67" i="1"/>
  <c r="AF67" i="1" s="1"/>
  <c r="CX68" i="1"/>
  <c r="CZ68" i="1" s="1"/>
  <c r="DA68" i="1"/>
  <c r="CW68" i="1"/>
  <c r="JC68" i="1"/>
  <c r="HZ70" i="1"/>
  <c r="IB70" i="1" s="1"/>
  <c r="HY70" i="1"/>
  <c r="IC70" i="1"/>
  <c r="AD72" i="1"/>
  <c r="AF72" i="1" s="1"/>
  <c r="AC72" i="1"/>
  <c r="IO77" i="1"/>
  <c r="IK77" i="1"/>
  <c r="IL77" i="1"/>
  <c r="IN77" i="1" s="1"/>
  <c r="BU55" i="1"/>
  <c r="H56" i="1"/>
  <c r="AG56" i="1"/>
  <c r="AC56" i="1"/>
  <c r="BB56" i="1"/>
  <c r="BD56" i="1" s="1"/>
  <c r="BA56" i="1"/>
  <c r="ES56" i="1"/>
  <c r="EW56" i="1"/>
  <c r="BM57" i="1"/>
  <c r="BI57" i="1"/>
  <c r="BR58" i="1"/>
  <c r="BT58" i="1" s="1"/>
  <c r="BQ58" i="1"/>
  <c r="BU58" i="1"/>
  <c r="AT59" i="1"/>
  <c r="AV59" i="1" s="1"/>
  <c r="AS59" i="1"/>
  <c r="DA59" i="1"/>
  <c r="CX59" i="1"/>
  <c r="CZ59" i="1" s="1"/>
  <c r="JD59" i="1"/>
  <c r="JF59" i="1" s="1"/>
  <c r="JC59" i="1"/>
  <c r="BM60" i="1"/>
  <c r="EE60" i="1"/>
  <c r="EG60" i="1" s="1"/>
  <c r="ED60" i="1"/>
  <c r="IH60" i="1"/>
  <c r="IR61" i="1"/>
  <c r="IT61" i="1" s="1"/>
  <c r="IQ61" i="1"/>
  <c r="IU61" i="1"/>
  <c r="JG61" i="1"/>
  <c r="JD61" i="1"/>
  <c r="JF61" i="1" s="1"/>
  <c r="AC62" i="1"/>
  <c r="BZ62" i="1"/>
  <c r="CB62" i="1" s="1"/>
  <c r="BY62" i="1"/>
  <c r="DA62" i="1"/>
  <c r="ET62" i="1"/>
  <c r="EV62" i="1" s="1"/>
  <c r="ES62" i="1"/>
  <c r="BM63" i="1"/>
  <c r="CK64" i="1"/>
  <c r="CG64" i="1"/>
  <c r="CH64" i="1"/>
  <c r="CJ64" i="1" s="1"/>
  <c r="IF64" i="1"/>
  <c r="IH64" i="1" s="1"/>
  <c r="IE64" i="1"/>
  <c r="AF65" i="1"/>
  <c r="BR67" i="1"/>
  <c r="BT67" i="1" s="1"/>
  <c r="BQ67" i="1"/>
  <c r="BU67" i="1"/>
  <c r="BE69" i="1"/>
  <c r="BA69" i="1"/>
  <c r="BB69" i="1"/>
  <c r="BD69" i="1" s="1"/>
  <c r="FU69" i="1"/>
  <c r="FQ69" i="1"/>
  <c r="FR69" i="1"/>
  <c r="FT69" i="1" s="1"/>
  <c r="BR70" i="1"/>
  <c r="BT70" i="1" s="1"/>
  <c r="BU70" i="1"/>
  <c r="BQ70" i="1"/>
  <c r="N58" i="1"/>
  <c r="P58" i="1" s="1"/>
  <c r="BZ58" i="1"/>
  <c r="CB58" i="1" s="1"/>
  <c r="ET58" i="1"/>
  <c r="EV58" i="1" s="1"/>
  <c r="ES58" i="1"/>
  <c r="EW58" i="1"/>
  <c r="GG58" i="1"/>
  <c r="GD58" i="1"/>
  <c r="GF58" i="1" s="1"/>
  <c r="IN58" i="1"/>
  <c r="FB59" i="1"/>
  <c r="FD59" i="1" s="1"/>
  <c r="FA59" i="1"/>
  <c r="JJ59" i="1"/>
  <c r="JL59" i="1" s="1"/>
  <c r="JI59" i="1"/>
  <c r="DF60" i="1"/>
  <c r="DH60" i="1" s="1"/>
  <c r="DE60" i="1"/>
  <c r="IB60" i="1"/>
  <c r="FN61" i="1"/>
  <c r="GG62" i="1"/>
  <c r="GD62" i="1"/>
  <c r="GF62" i="1" s="1"/>
  <c r="GC62" i="1"/>
  <c r="N63" i="1"/>
  <c r="P63" i="1" s="1"/>
  <c r="M63" i="1"/>
  <c r="BZ63" i="1"/>
  <c r="CB63" i="1" s="1"/>
  <c r="BY63" i="1"/>
  <c r="IB65" i="1"/>
  <c r="JA66" i="1"/>
  <c r="N67" i="1"/>
  <c r="P67" i="1" s="1"/>
  <c r="M67" i="1"/>
  <c r="Q67" i="1"/>
  <c r="BJ69" i="1"/>
  <c r="BL69" i="1" s="1"/>
  <c r="BI69" i="1"/>
  <c r="Q70" i="1"/>
  <c r="M70" i="1"/>
  <c r="N70" i="1"/>
  <c r="P70" i="1" s="1"/>
  <c r="IL70" i="1"/>
  <c r="IN70" i="1" s="1"/>
  <c r="IO70" i="1"/>
  <c r="IK70" i="1"/>
  <c r="FU71" i="1"/>
  <c r="FR71" i="1"/>
  <c r="FT71" i="1" s="1"/>
  <c r="FQ71" i="1"/>
  <c r="FI72" i="1"/>
  <c r="FJ72" i="1"/>
  <c r="FL72" i="1" s="1"/>
  <c r="AG61" i="1"/>
  <c r="AD61" i="1"/>
  <c r="AF61" i="1" s="1"/>
  <c r="FO61" i="1"/>
  <c r="DI63" i="1"/>
  <c r="DF63" i="1"/>
  <c r="DH63" i="1" s="1"/>
  <c r="IU64" i="1"/>
  <c r="IR64" i="1"/>
  <c r="IT64" i="1" s="1"/>
  <c r="JD64" i="1"/>
  <c r="JF64" i="1" s="1"/>
  <c r="JC64" i="1"/>
  <c r="JG64" i="1"/>
  <c r="BM65" i="1"/>
  <c r="BJ65" i="1"/>
  <c r="BL65" i="1" s="1"/>
  <c r="BI65" i="1"/>
  <c r="FJ65" i="1"/>
  <c r="FL65" i="1" s="1"/>
  <c r="FI65" i="1"/>
  <c r="IC66" i="1"/>
  <c r="II67" i="1"/>
  <c r="IU69" i="1"/>
  <c r="IQ69" i="1"/>
  <c r="IR69" i="1"/>
  <c r="IT69" i="1" s="1"/>
  <c r="U71" i="1"/>
  <c r="Y71" i="1"/>
  <c r="V71" i="1"/>
  <c r="X71" i="1" s="1"/>
  <c r="IC73" i="1"/>
  <c r="HY73" i="1"/>
  <c r="HZ73" i="1"/>
  <c r="IB73" i="1" s="1"/>
  <c r="IQ74" i="1"/>
  <c r="IR74" i="1"/>
  <c r="IT74" i="1" s="1"/>
  <c r="IU74" i="1"/>
  <c r="IX78" i="1"/>
  <c r="IZ78" i="1" s="1"/>
  <c r="IW78" i="1"/>
  <c r="JA78" i="1"/>
  <c r="DQ63" i="1"/>
  <c r="IL63" i="1"/>
  <c r="IN63" i="1" s="1"/>
  <c r="IK63" i="1"/>
  <c r="JM64" i="1"/>
  <c r="EL65" i="1"/>
  <c r="EN65" i="1" s="1"/>
  <c r="EK65" i="1"/>
  <c r="FB65" i="1"/>
  <c r="FD65" i="1" s="1"/>
  <c r="FA65" i="1"/>
  <c r="FR65" i="1"/>
  <c r="FT65" i="1" s="1"/>
  <c r="FQ65" i="1"/>
  <c r="IX65" i="1"/>
  <c r="IZ65" i="1" s="1"/>
  <c r="JA65" i="1"/>
  <c r="CX66" i="1"/>
  <c r="CZ66" i="1" s="1"/>
  <c r="DA66" i="1"/>
  <c r="EE66" i="1"/>
  <c r="EG66" i="1" s="1"/>
  <c r="ED66" i="1"/>
  <c r="EF66" i="1" s="1"/>
  <c r="EC66" i="1"/>
  <c r="FR66" i="1"/>
  <c r="FT66" i="1" s="1"/>
  <c r="FQ66" i="1"/>
  <c r="FU66" i="1"/>
  <c r="GC67" i="1"/>
  <c r="GG67" i="1"/>
  <c r="JG67" i="1"/>
  <c r="FE68" i="1"/>
  <c r="FB68" i="1"/>
  <c r="FD68" i="1" s="1"/>
  <c r="DA69" i="1"/>
  <c r="CW69" i="1"/>
  <c r="GP69" i="1"/>
  <c r="GR69" i="1" s="1"/>
  <c r="GO69" i="1"/>
  <c r="GS69" i="1"/>
  <c r="FO70" i="1"/>
  <c r="FN70" i="1"/>
  <c r="FP70" i="1"/>
  <c r="CJ71" i="1"/>
  <c r="GD71" i="1"/>
  <c r="GF71" i="1" s="1"/>
  <c r="GG71" i="1"/>
  <c r="IO71" i="1"/>
  <c r="IL71" i="1"/>
  <c r="IN71" i="1" s="1"/>
  <c r="AS74" i="1"/>
  <c r="AT74" i="1"/>
  <c r="AV74" i="1" s="1"/>
  <c r="BB75" i="1"/>
  <c r="BD75" i="1" s="1"/>
  <c r="BE75" i="1"/>
  <c r="BA75" i="1"/>
  <c r="IX76" i="1"/>
  <c r="IZ76" i="1" s="1"/>
  <c r="IW76" i="1"/>
  <c r="JA76" i="1"/>
  <c r="FN81" i="1"/>
  <c r="FP81" i="1"/>
  <c r="FO81" i="1"/>
  <c r="BU57" i="1"/>
  <c r="EO57" i="1"/>
  <c r="FJ57" i="1"/>
  <c r="FL57" i="1" s="1"/>
  <c r="JM58" i="1"/>
  <c r="GP59" i="1"/>
  <c r="GR59" i="1" s="1"/>
  <c r="GO59" i="1"/>
  <c r="I60" i="1"/>
  <c r="H60" i="1"/>
  <c r="DQ60" i="1"/>
  <c r="JA60" i="1"/>
  <c r="BR61" i="1"/>
  <c r="BT61" i="1" s="1"/>
  <c r="BQ61" i="1"/>
  <c r="V62" i="1"/>
  <c r="X62" i="1" s="1"/>
  <c r="CH62" i="1"/>
  <c r="CJ62" i="1" s="1"/>
  <c r="CP63" i="1"/>
  <c r="CR63" i="1" s="1"/>
  <c r="CO63" i="1"/>
  <c r="DM63" i="1"/>
  <c r="AG64" i="1"/>
  <c r="EW64" i="1"/>
  <c r="FJ64" i="1"/>
  <c r="FL64" i="1" s="1"/>
  <c r="FI64" i="1"/>
  <c r="JJ64" i="1"/>
  <c r="JL64" i="1" s="1"/>
  <c r="AC65" i="1"/>
  <c r="AG65" i="1"/>
  <c r="DA65" i="1"/>
  <c r="CX65" i="1"/>
  <c r="CZ65" i="1" s="1"/>
  <c r="H66" i="1"/>
  <c r="I66" i="1"/>
  <c r="Y66" i="1"/>
  <c r="U66" i="1"/>
  <c r="V66" i="1"/>
  <c r="X66" i="1" s="1"/>
  <c r="CC66" i="1"/>
  <c r="BY66" i="1"/>
  <c r="DQ66" i="1"/>
  <c r="DN66" i="1"/>
  <c r="DP66" i="1" s="1"/>
  <c r="DM66" i="1"/>
  <c r="CO67" i="1"/>
  <c r="CP67" i="1"/>
  <c r="CR67" i="1" s="1"/>
  <c r="DN67" i="1"/>
  <c r="DP67" i="1" s="1"/>
  <c r="DQ67" i="1"/>
  <c r="EW67" i="1"/>
  <c r="V68" i="1"/>
  <c r="X68" i="1" s="1"/>
  <c r="U68" i="1"/>
  <c r="Y68" i="1"/>
  <c r="FA68" i="1"/>
  <c r="HZ68" i="1"/>
  <c r="IB68" i="1" s="1"/>
  <c r="HY68" i="1"/>
  <c r="IC68" i="1"/>
  <c r="I69" i="1"/>
  <c r="H69" i="1"/>
  <c r="AV69" i="1"/>
  <c r="IX70" i="1"/>
  <c r="IZ70" i="1" s="1"/>
  <c r="IW70" i="1"/>
  <c r="JA70" i="1"/>
  <c r="AS71" i="1"/>
  <c r="BZ71" i="1"/>
  <c r="CB71" i="1" s="1"/>
  <c r="BY71" i="1"/>
  <c r="BB74" i="1"/>
  <c r="BD74" i="1" s="1"/>
  <c r="BE74" i="1"/>
  <c r="BA74" i="1"/>
  <c r="IL78" i="1"/>
  <c r="IN78" i="1" s="1"/>
  <c r="IO78" i="1"/>
  <c r="GG56" i="1"/>
  <c r="JG56" i="1"/>
  <c r="CP57" i="1"/>
  <c r="CR57" i="1" s="1"/>
  <c r="CO57" i="1"/>
  <c r="AG58" i="1"/>
  <c r="IO58" i="1"/>
  <c r="IU59" i="1"/>
  <c r="IC60" i="1"/>
  <c r="BU61" i="1"/>
  <c r="FU62" i="1"/>
  <c r="AO62" i="1"/>
  <c r="FR62" i="1"/>
  <c r="FT62" i="1" s="1"/>
  <c r="II62" i="1"/>
  <c r="BU63" i="1"/>
  <c r="EO63" i="1"/>
  <c r="FO64" i="1"/>
  <c r="GS67" i="1"/>
  <c r="HZ67" i="1"/>
  <c r="IB67" i="1" s="1"/>
  <c r="HY67" i="1"/>
  <c r="AD68" i="1"/>
  <c r="AF68" i="1" s="1"/>
  <c r="AC68" i="1"/>
  <c r="CH68" i="1"/>
  <c r="CJ68" i="1" s="1"/>
  <c r="CG68" i="1"/>
  <c r="CK68" i="1"/>
  <c r="JJ68" i="1"/>
  <c r="JL68" i="1" s="1"/>
  <c r="JI68" i="1"/>
  <c r="AD69" i="1"/>
  <c r="AF69" i="1" s="1"/>
  <c r="AG69" i="1"/>
  <c r="JM69" i="1"/>
  <c r="AK70" i="1"/>
  <c r="AL70" i="1"/>
  <c r="AN70" i="1" s="1"/>
  <c r="AO70" i="1"/>
  <c r="CG71" i="1"/>
  <c r="CK71" i="1"/>
  <c r="IE71" i="1"/>
  <c r="II71" i="1"/>
  <c r="IF71" i="1"/>
  <c r="IH71" i="1" s="1"/>
  <c r="BB76" i="1"/>
  <c r="BD76" i="1" s="1"/>
  <c r="BA76" i="1"/>
  <c r="BE76" i="1"/>
  <c r="GS76" i="1"/>
  <c r="GO76" i="1"/>
  <c r="AO77" i="1"/>
  <c r="AL77" i="1"/>
  <c r="AN77" i="1" s="1"/>
  <c r="AK77" i="1"/>
  <c r="IM83" i="1"/>
  <c r="AL56" i="1"/>
  <c r="AN56" i="1" s="1"/>
  <c r="GC56" i="1"/>
  <c r="JM56" i="1"/>
  <c r="DI57" i="1"/>
  <c r="EC57" i="1"/>
  <c r="BE58" i="1"/>
  <c r="DF58" i="1"/>
  <c r="DH58" i="1" s="1"/>
  <c r="IK58" i="1"/>
  <c r="I59" i="1"/>
  <c r="AL59" i="1"/>
  <c r="AN59" i="1" s="1"/>
  <c r="AK59" i="1"/>
  <c r="IQ59" i="1"/>
  <c r="AT60" i="1"/>
  <c r="AV60" i="1" s="1"/>
  <c r="AS60" i="1"/>
  <c r="EO60" i="1"/>
  <c r="FJ60" i="1"/>
  <c r="FL60" i="1" s="1"/>
  <c r="FI60" i="1"/>
  <c r="HY60" i="1"/>
  <c r="N61" i="1"/>
  <c r="P61" i="1" s="1"/>
  <c r="BZ61" i="1"/>
  <c r="CB61" i="1" s="1"/>
  <c r="EL61" i="1"/>
  <c r="EN61" i="1" s="1"/>
  <c r="Y62" i="1"/>
  <c r="CK62" i="1"/>
  <c r="IO62" i="1"/>
  <c r="JC62" i="1"/>
  <c r="AG63" i="1"/>
  <c r="CX64" i="1"/>
  <c r="CZ64" i="1" s="1"/>
  <c r="CW64" i="1"/>
  <c r="EL64" i="1"/>
  <c r="EN64" i="1" s="1"/>
  <c r="EK64" i="1"/>
  <c r="FP64" i="1"/>
  <c r="FU64" i="1" s="1"/>
  <c r="GG64" i="1"/>
  <c r="GD64" i="1"/>
  <c r="GF64" i="1" s="1"/>
  <c r="JJ65" i="1"/>
  <c r="JL65" i="1" s="1"/>
  <c r="JI65" i="1"/>
  <c r="AC66" i="1"/>
  <c r="IB66" i="1"/>
  <c r="BZ67" i="1"/>
  <c r="CB67" i="1" s="1"/>
  <c r="CC67" i="1"/>
  <c r="DF67" i="1"/>
  <c r="DH67" i="1" s="1"/>
  <c r="DE67" i="1"/>
  <c r="DI67" i="1"/>
  <c r="M68" i="1"/>
  <c r="Q68" i="1"/>
  <c r="N68" i="1"/>
  <c r="P68" i="1" s="1"/>
  <c r="AW68" i="1"/>
  <c r="EK69" i="1"/>
  <c r="JI69" i="1"/>
  <c r="DE70" i="1"/>
  <c r="DI70" i="1"/>
  <c r="DF70" i="1"/>
  <c r="DH70" i="1" s="1"/>
  <c r="EK70" i="1"/>
  <c r="EL70" i="1"/>
  <c r="EN70" i="1" s="1"/>
  <c r="GC70" i="1"/>
  <c r="GD70" i="1"/>
  <c r="GF70" i="1" s="1"/>
  <c r="GG70" i="1"/>
  <c r="BR71" i="1"/>
  <c r="BT71" i="1" s="1"/>
  <c r="BQ71" i="1"/>
  <c r="BQ73" i="1"/>
  <c r="BU73" i="1"/>
  <c r="BR73" i="1"/>
  <c r="BT73" i="1" s="1"/>
  <c r="DE73" i="1"/>
  <c r="DI73" i="1"/>
  <c r="DF73" i="1"/>
  <c r="DH73" i="1" s="1"/>
  <c r="AG74" i="1"/>
  <c r="AD74" i="1"/>
  <c r="AF74" i="1" s="1"/>
  <c r="AC74" i="1"/>
  <c r="GP76" i="1"/>
  <c r="GR76" i="1" s="1"/>
  <c r="II76" i="1"/>
  <c r="IE76" i="1"/>
  <c r="IF76" i="1"/>
  <c r="IH76" i="1" s="1"/>
  <c r="FO77" i="1"/>
  <c r="FN77" i="1"/>
  <c r="FP77" i="1"/>
  <c r="CG78" i="1"/>
  <c r="CH78" i="1"/>
  <c r="CJ78" i="1" s="1"/>
  <c r="CK78" i="1"/>
  <c r="AD81" i="1"/>
  <c r="AF81" i="1" s="1"/>
  <c r="AC81" i="1"/>
  <c r="AG81" i="1"/>
  <c r="ET82" i="1"/>
  <c r="EV82" i="1" s="1"/>
  <c r="EW82" i="1"/>
  <c r="ES82" i="1"/>
  <c r="IO64" i="1"/>
  <c r="GD65" i="1"/>
  <c r="GF65" i="1" s="1"/>
  <c r="GC65" i="1"/>
  <c r="AS66" i="1"/>
  <c r="AW66" i="1"/>
  <c r="BU66" i="1"/>
  <c r="AO67" i="1"/>
  <c r="AK67" i="1"/>
  <c r="BE68" i="1"/>
  <c r="BA68" i="1"/>
  <c r="DN68" i="1"/>
  <c r="DP68" i="1" s="1"/>
  <c r="DM68" i="1"/>
  <c r="DQ68" i="1"/>
  <c r="V69" i="1"/>
  <c r="X69" i="1" s="1"/>
  <c r="U69" i="1"/>
  <c r="Y69" i="1"/>
  <c r="AW69" i="1"/>
  <c r="DN70" i="1"/>
  <c r="DP70" i="1" s="1"/>
  <c r="DM70" i="1"/>
  <c r="DQ70" i="1"/>
  <c r="AL71" i="1"/>
  <c r="AN71" i="1" s="1"/>
  <c r="AK71" i="1"/>
  <c r="BE71" i="1"/>
  <c r="BA71" i="1"/>
  <c r="CP71" i="1"/>
  <c r="CR71" i="1" s="1"/>
  <c r="CO71" i="1"/>
  <c r="GO71" i="1"/>
  <c r="GS71" i="1"/>
  <c r="JC71" i="1"/>
  <c r="JG71" i="1"/>
  <c r="AK72" i="1"/>
  <c r="AO72" i="1"/>
  <c r="BB72" i="1"/>
  <c r="BD72" i="1" s="1"/>
  <c r="BA72" i="1"/>
  <c r="AG73" i="1"/>
  <c r="AD73" i="1"/>
  <c r="AF73" i="1" s="1"/>
  <c r="AC73" i="1"/>
  <c r="JA75" i="1"/>
  <c r="IW75" i="1"/>
  <c r="IX75" i="1"/>
  <c r="IZ75" i="1" s="1"/>
  <c r="BR81" i="1"/>
  <c r="BT81" i="1" s="1"/>
  <c r="BQ81" i="1"/>
  <c r="IK64" i="1"/>
  <c r="I65" i="1"/>
  <c r="AL65" i="1"/>
  <c r="AN65" i="1" s="1"/>
  <c r="AK65" i="1"/>
  <c r="Q66" i="1"/>
  <c r="FJ66" i="1"/>
  <c r="FL66" i="1" s="1"/>
  <c r="FI66" i="1"/>
  <c r="IE66" i="1"/>
  <c r="FP67" i="1"/>
  <c r="FO67" i="1"/>
  <c r="EL67" i="1"/>
  <c r="EN67" i="1" s="1"/>
  <c r="EK67" i="1"/>
  <c r="IK67" i="1"/>
  <c r="GG68" i="1"/>
  <c r="GO68" i="1"/>
  <c r="IX68" i="1"/>
  <c r="IZ68" i="1" s="1"/>
  <c r="IW68" i="1"/>
  <c r="JA68" i="1"/>
  <c r="CO69" i="1"/>
  <c r="EG69" i="1"/>
  <c r="EC69" i="1"/>
  <c r="GC69" i="1"/>
  <c r="JD69" i="1"/>
  <c r="JF69" i="1" s="1"/>
  <c r="JC69" i="1"/>
  <c r="JG69" i="1"/>
  <c r="I70" i="1"/>
  <c r="H70" i="1"/>
  <c r="FJ71" i="1"/>
  <c r="FL71" i="1" s="1"/>
  <c r="FI71" i="1"/>
  <c r="GP71" i="1"/>
  <c r="GR71" i="1" s="1"/>
  <c r="HZ71" i="1"/>
  <c r="IB71" i="1" s="1"/>
  <c r="JD71" i="1"/>
  <c r="JF71" i="1" s="1"/>
  <c r="ED72" i="1"/>
  <c r="EF72" i="1" s="1"/>
  <c r="EC72" i="1"/>
  <c r="EE72" i="1"/>
  <c r="EG72" i="1" s="1"/>
  <c r="CP73" i="1"/>
  <c r="CR73" i="1" s="1"/>
  <c r="DF74" i="1"/>
  <c r="DH74" i="1" s="1"/>
  <c r="DI74" i="1"/>
  <c r="ES74" i="1"/>
  <c r="EW74" i="1"/>
  <c r="ET74" i="1"/>
  <c r="EV74" i="1" s="1"/>
  <c r="EE75" i="1"/>
  <c r="EG75" i="1"/>
  <c r="ED75" i="1"/>
  <c r="EF75" i="1" s="1"/>
  <c r="EC75" i="1"/>
  <c r="FE64" i="1"/>
  <c r="IL64" i="1"/>
  <c r="IN64" i="1" s="1"/>
  <c r="BE65" i="1"/>
  <c r="CO65" i="1"/>
  <c r="DI65" i="1"/>
  <c r="GG65" i="1"/>
  <c r="IU65" i="1"/>
  <c r="AT66" i="1"/>
  <c r="AV66" i="1" s="1"/>
  <c r="BQ66" i="1"/>
  <c r="IQ66" i="1"/>
  <c r="AL67" i="1"/>
  <c r="AN67" i="1" s="1"/>
  <c r="IW67" i="1"/>
  <c r="BB68" i="1"/>
  <c r="BD68" i="1" s="1"/>
  <c r="AS69" i="1"/>
  <c r="ED69" i="1"/>
  <c r="EF69" i="1" s="1"/>
  <c r="ES69" i="1"/>
  <c r="EW69" i="1"/>
  <c r="GG69" i="1"/>
  <c r="AT70" i="1"/>
  <c r="AV70" i="1" s="1"/>
  <c r="AW70" i="1"/>
  <c r="CH70" i="1"/>
  <c r="CJ70" i="1" s="1"/>
  <c r="FI70" i="1"/>
  <c r="M71" i="1"/>
  <c r="BB71" i="1"/>
  <c r="BD71" i="1" s="1"/>
  <c r="IU71" i="1"/>
  <c r="IQ71" i="1"/>
  <c r="IR71" i="1"/>
  <c r="IT71" i="1" s="1"/>
  <c r="AL72" i="1"/>
  <c r="AN72" i="1" s="1"/>
  <c r="DM72" i="1"/>
  <c r="DN72" i="1"/>
  <c r="DP72" i="1" s="1"/>
  <c r="IF72" i="1"/>
  <c r="IH72" i="1" s="1"/>
  <c r="II72" i="1"/>
  <c r="FI76" i="1"/>
  <c r="FJ76" i="1"/>
  <c r="FL76" i="1" s="1"/>
  <c r="Y79" i="1"/>
  <c r="U79" i="1"/>
  <c r="V79" i="1"/>
  <c r="X79" i="1" s="1"/>
  <c r="FB79" i="1"/>
  <c r="FD79" i="1" s="1"/>
  <c r="FA79" i="1"/>
  <c r="JI79" i="1"/>
  <c r="JJ79" i="1"/>
  <c r="JL79" i="1" s="1"/>
  <c r="AG80" i="1"/>
  <c r="AD80" i="1"/>
  <c r="AF80" i="1" s="1"/>
  <c r="AC80" i="1"/>
  <c r="AO74" i="1"/>
  <c r="DQ74" i="1"/>
  <c r="JD74" i="1"/>
  <c r="JF74" i="1" s="1"/>
  <c r="JG74" i="1"/>
  <c r="JC74" i="1"/>
  <c r="CX76" i="1"/>
  <c r="CZ76" i="1" s="1"/>
  <c r="CW76" i="1"/>
  <c r="DA76" i="1"/>
  <c r="BM78" i="1"/>
  <c r="BI78" i="1"/>
  <c r="IC80" i="1"/>
  <c r="HY80" i="1"/>
  <c r="FO73" i="1"/>
  <c r="DA75" i="1"/>
  <c r="IF77" i="1"/>
  <c r="IH77" i="1" s="1"/>
  <c r="IE77" i="1"/>
  <c r="U78" i="1"/>
  <c r="Y78" i="1"/>
  <c r="HZ78" i="1"/>
  <c r="IB78" i="1" s="1"/>
  <c r="IC78" i="1"/>
  <c r="JN83" i="1"/>
  <c r="JS81" i="1"/>
  <c r="JO81" i="1"/>
  <c r="JO83" i="1" s="1"/>
  <c r="JP81" i="1"/>
  <c r="JR83" i="1" s="1"/>
  <c r="JY83" i="1" s="1"/>
  <c r="FR82" i="1"/>
  <c r="FT82" i="1" s="1"/>
  <c r="FQ82" i="1"/>
  <c r="FU82" i="1"/>
  <c r="FN68" i="1"/>
  <c r="BI70" i="1"/>
  <c r="BM70" i="1"/>
  <c r="DF71" i="1"/>
  <c r="DH71" i="1" s="1"/>
  <c r="DI71" i="1"/>
  <c r="EG71" i="1"/>
  <c r="EC71" i="1"/>
  <c r="EE73" i="1"/>
  <c r="EG73" i="1" s="1"/>
  <c r="ED73" i="1"/>
  <c r="EF73" i="1" s="1"/>
  <c r="CK74" i="1"/>
  <c r="CG74" i="1"/>
  <c r="FB74" i="1"/>
  <c r="FD74" i="1" s="1"/>
  <c r="FA74" i="1"/>
  <c r="FN75" i="1"/>
  <c r="FO75" i="1"/>
  <c r="CJ75" i="1"/>
  <c r="IC75" i="1"/>
  <c r="HY75" i="1"/>
  <c r="HZ75" i="1"/>
  <c r="IB75" i="1" s="1"/>
  <c r="CC76" i="1"/>
  <c r="BZ76" i="1"/>
  <c r="CB76" i="1" s="1"/>
  <c r="BY76" i="1"/>
  <c r="JG76" i="1"/>
  <c r="JC76" i="1"/>
  <c r="JD76" i="1"/>
  <c r="JF76" i="1" s="1"/>
  <c r="AW77" i="1"/>
  <c r="AS77" i="1"/>
  <c r="AT77" i="1"/>
  <c r="AV77" i="1" s="1"/>
  <c r="BT78" i="1"/>
  <c r="HY78" i="1"/>
  <c r="BB79" i="1"/>
  <c r="BD79" i="1" s="1"/>
  <c r="BA79" i="1"/>
  <c r="BE79" i="1"/>
  <c r="BU80" i="1"/>
  <c r="BR80" i="1"/>
  <c r="BT80" i="1" s="1"/>
  <c r="BQ80" i="1"/>
  <c r="CO70" i="1"/>
  <c r="ED71" i="1"/>
  <c r="EF71" i="1" s="1"/>
  <c r="EW71" i="1"/>
  <c r="ET71" i="1"/>
  <c r="EV71" i="1" s="1"/>
  <c r="FP72" i="1"/>
  <c r="FN72" i="1"/>
  <c r="Y72" i="1"/>
  <c r="H73" i="1"/>
  <c r="V73" i="1"/>
  <c r="X73" i="1" s="1"/>
  <c r="AO73" i="1"/>
  <c r="AK73" i="1"/>
  <c r="BM73" i="1"/>
  <c r="BJ73" i="1"/>
  <c r="BL73" i="1" s="1"/>
  <c r="CH73" i="1"/>
  <c r="CJ73" i="1" s="1"/>
  <c r="EC73" i="1"/>
  <c r="FP74" i="1"/>
  <c r="FN74" i="1"/>
  <c r="DM74" i="1"/>
  <c r="II77" i="1"/>
  <c r="V78" i="1"/>
  <c r="X78" i="1" s="1"/>
  <c r="FJ78" i="1"/>
  <c r="FL78" i="1" s="1"/>
  <c r="FI78" i="1"/>
  <c r="ES79" i="1"/>
  <c r="ET79" i="1"/>
  <c r="EV79" i="1" s="1"/>
  <c r="EW79" i="1"/>
  <c r="BB80" i="1"/>
  <c r="BD80" i="1" s="1"/>
  <c r="BA80" i="1"/>
  <c r="BE80" i="1"/>
  <c r="FE81" i="1"/>
  <c r="FB81" i="1"/>
  <c r="FD81" i="1" s="1"/>
  <c r="FA81" i="1"/>
  <c r="EL71" i="1"/>
  <c r="EN71" i="1" s="1"/>
  <c r="N73" i="1"/>
  <c r="P73" i="1" s="1"/>
  <c r="AT73" i="1"/>
  <c r="AV73" i="1" s="1"/>
  <c r="BZ73" i="1"/>
  <c r="CB73" i="1" s="1"/>
  <c r="EO73" i="1"/>
  <c r="CX74" i="1"/>
  <c r="CZ74" i="1" s="1"/>
  <c r="GP74" i="1"/>
  <c r="GR74" i="1" s="1"/>
  <c r="GS74" i="1"/>
  <c r="EO75" i="1"/>
  <c r="EK75" i="1"/>
  <c r="AG76" i="1"/>
  <c r="AC76" i="1"/>
  <c r="AD76" i="1"/>
  <c r="AF76" i="1" s="1"/>
  <c r="N77" i="1"/>
  <c r="P77" i="1" s="1"/>
  <c r="M77" i="1"/>
  <c r="Q77" i="1"/>
  <c r="CX77" i="1"/>
  <c r="CZ77" i="1" s="1"/>
  <c r="CW77" i="1"/>
  <c r="FE77" i="1"/>
  <c r="FB77" i="1"/>
  <c r="FD77" i="1" s="1"/>
  <c r="JG77" i="1"/>
  <c r="FB78" i="1"/>
  <c r="FD78" i="1" s="1"/>
  <c r="FA78" i="1"/>
  <c r="GD78" i="1"/>
  <c r="GF78" i="1" s="1"/>
  <c r="GC78" i="1"/>
  <c r="GG78" i="1"/>
  <c r="BU79" i="1"/>
  <c r="BQ79" i="1"/>
  <c r="BR79" i="1"/>
  <c r="BT79" i="1" s="1"/>
  <c r="JD79" i="1"/>
  <c r="JF79" i="1" s="1"/>
  <c r="JG79" i="1"/>
  <c r="AK80" i="1"/>
  <c r="AL80" i="1"/>
  <c r="AN80" i="1" s="1"/>
  <c r="BU81" i="1"/>
  <c r="FI81" i="1"/>
  <c r="FJ81" i="1"/>
  <c r="FL81" i="1" s="1"/>
  <c r="BA82" i="1"/>
  <c r="EC82" i="1"/>
  <c r="EG82" i="1"/>
  <c r="ED82" i="1"/>
  <c r="EF82" i="1" s="1"/>
  <c r="GO82" i="1"/>
  <c r="GS82" i="1"/>
  <c r="GP82" i="1"/>
  <c r="GR82" i="1" s="1"/>
  <c r="Q72" i="1"/>
  <c r="M72" i="1"/>
  <c r="AS72" i="1"/>
  <c r="AW72" i="1"/>
  <c r="CC72" i="1"/>
  <c r="BY72" i="1"/>
  <c r="FP73" i="1"/>
  <c r="M73" i="1"/>
  <c r="EK73" i="1"/>
  <c r="IQ73" i="1"/>
  <c r="IU73" i="1"/>
  <c r="Y74" i="1"/>
  <c r="BR74" i="1"/>
  <c r="BT74" i="1" s="1"/>
  <c r="BQ74" i="1"/>
  <c r="CC75" i="1"/>
  <c r="BY75" i="1"/>
  <c r="BZ75" i="1"/>
  <c r="CB75" i="1" s="1"/>
  <c r="EL75" i="1"/>
  <c r="EN75" i="1" s="1"/>
  <c r="EK77" i="1"/>
  <c r="EO77" i="1"/>
  <c r="FA77" i="1"/>
  <c r="FE78" i="1"/>
  <c r="Q79" i="1"/>
  <c r="M79" i="1"/>
  <c r="N80" i="1"/>
  <c r="P80" i="1" s="1"/>
  <c r="M80" i="1"/>
  <c r="GO80" i="1"/>
  <c r="GS80" i="1"/>
  <c r="GP80" i="1"/>
  <c r="GR80" i="1" s="1"/>
  <c r="GG81" i="1"/>
  <c r="GD81" i="1"/>
  <c r="GF81" i="1" s="1"/>
  <c r="GC81" i="1"/>
  <c r="JI81" i="1"/>
  <c r="JJ81" i="1"/>
  <c r="JL81" i="1" s="1"/>
  <c r="JM81" i="1"/>
  <c r="IK82" i="1"/>
  <c r="IO82" i="1"/>
  <c r="IL82" i="1"/>
  <c r="IN82" i="1" s="1"/>
  <c r="IF74" i="1"/>
  <c r="IH74" i="1" s="1"/>
  <c r="II74" i="1"/>
  <c r="DQ75" i="1"/>
  <c r="DM75" i="1"/>
  <c r="DN75" i="1"/>
  <c r="DP75" i="1" s="1"/>
  <c r="IL75" i="1"/>
  <c r="IN75" i="1" s="1"/>
  <c r="IK75" i="1"/>
  <c r="IO75" i="1"/>
  <c r="CK76" i="1"/>
  <c r="CG76" i="1"/>
  <c r="GD76" i="1"/>
  <c r="GF76" i="1" s="1"/>
  <c r="GG76" i="1"/>
  <c r="IR76" i="1"/>
  <c r="IT76" i="1" s="1"/>
  <c r="IQ76" i="1"/>
  <c r="IU76" i="1"/>
  <c r="HZ77" i="1"/>
  <c r="IB77" i="1" s="1"/>
  <c r="HY77" i="1"/>
  <c r="IC77" i="1"/>
  <c r="DI78" i="1"/>
  <c r="DE78" i="1"/>
  <c r="FU78" i="1"/>
  <c r="H79" i="1"/>
  <c r="I79" i="1"/>
  <c r="DF79" i="1"/>
  <c r="DH79" i="1" s="1"/>
  <c r="DE79" i="1"/>
  <c r="HM81" i="1"/>
  <c r="HM83" i="1" s="1"/>
  <c r="HL83" i="1"/>
  <c r="HQ81" i="1"/>
  <c r="HN81" i="1"/>
  <c r="HP81" i="1" s="1"/>
  <c r="DQ73" i="1"/>
  <c r="FJ73" i="1"/>
  <c r="FL73" i="1" s="1"/>
  <c r="BI74" i="1"/>
  <c r="I75" i="1"/>
  <c r="BT75" i="1"/>
  <c r="DH75" i="1"/>
  <c r="FA75" i="1"/>
  <c r="FE75" i="1"/>
  <c r="X76" i="1"/>
  <c r="EL76" i="1"/>
  <c r="EN76" i="1" s="1"/>
  <c r="AL78" i="1"/>
  <c r="AN78" i="1" s="1"/>
  <c r="AD79" i="1"/>
  <c r="AF79" i="1" s="1"/>
  <c r="EO80" i="1"/>
  <c r="EK80" i="1"/>
  <c r="FB80" i="1"/>
  <c r="FD80" i="1" s="1"/>
  <c r="FA80" i="1"/>
  <c r="N81" i="1"/>
  <c r="P81" i="1" s="1"/>
  <c r="Q81" i="1"/>
  <c r="HO83" i="1"/>
  <c r="HP83" i="1"/>
  <c r="U82" i="1"/>
  <c r="V82" i="1"/>
  <c r="X82" i="1" s="1"/>
  <c r="Y82" i="1"/>
  <c r="BE82" i="1"/>
  <c r="DF82" i="1"/>
  <c r="DH82" i="1" s="1"/>
  <c r="DE82" i="1"/>
  <c r="JA82" i="1"/>
  <c r="IW82" i="1"/>
  <c r="IX82" i="1"/>
  <c r="IZ82" i="1" s="1"/>
  <c r="M75" i="1"/>
  <c r="AT75" i="1"/>
  <c r="AV75" i="1" s="1"/>
  <c r="AW75" i="1"/>
  <c r="EW76" i="1"/>
  <c r="FO76" i="1"/>
  <c r="FU76" i="1" s="1"/>
  <c r="BU77" i="1"/>
  <c r="AD78" i="1"/>
  <c r="AF78" i="1" s="1"/>
  <c r="AC78" i="1"/>
  <c r="AG78" i="1"/>
  <c r="BE78" i="1"/>
  <c r="IO79" i="1"/>
  <c r="IU79" i="1"/>
  <c r="EG80" i="1"/>
  <c r="ED80" i="1"/>
  <c r="EF80" i="1" s="1"/>
  <c r="FJ80" i="1"/>
  <c r="FL80" i="1" s="1"/>
  <c r="FI80" i="1"/>
  <c r="BZ81" i="1"/>
  <c r="CB81" i="1" s="1"/>
  <c r="BY81" i="1"/>
  <c r="DI81" i="1"/>
  <c r="DE81" i="1"/>
  <c r="IK81" i="1"/>
  <c r="IL81" i="1"/>
  <c r="IN81" i="1" s="1"/>
  <c r="AD82" i="1"/>
  <c r="AF82" i="1" s="1"/>
  <c r="AG82" i="1"/>
  <c r="AC82" i="1"/>
  <c r="CG82" i="1"/>
  <c r="CH82" i="1"/>
  <c r="CJ82" i="1" s="1"/>
  <c r="CK82" i="1"/>
  <c r="ED74" i="1"/>
  <c r="EF74" i="1" s="1"/>
  <c r="BU75" i="1"/>
  <c r="DI75" i="1"/>
  <c r="JJ75" i="1"/>
  <c r="JL75" i="1" s="1"/>
  <c r="JI75" i="1"/>
  <c r="JM75" i="1"/>
  <c r="Y76" i="1"/>
  <c r="DF76" i="1"/>
  <c r="DH76" i="1" s="1"/>
  <c r="ED76" i="1"/>
  <c r="EF76" i="1" s="1"/>
  <c r="EC76" i="1"/>
  <c r="EG76" i="1"/>
  <c r="H77" i="1"/>
  <c r="V77" i="1"/>
  <c r="X77" i="1" s="1"/>
  <c r="BZ77" i="1"/>
  <c r="CB77" i="1" s="1"/>
  <c r="BY77" i="1"/>
  <c r="CC77" i="1"/>
  <c r="DN77" i="1"/>
  <c r="DP77" i="1" s="1"/>
  <c r="DM77" i="1"/>
  <c r="DQ77" i="1"/>
  <c r="ET77" i="1"/>
  <c r="EV77" i="1" s="1"/>
  <c r="IX77" i="1"/>
  <c r="IZ77" i="1" s="1"/>
  <c r="IW77" i="1"/>
  <c r="JA77" i="1"/>
  <c r="JM77" i="1"/>
  <c r="JI77" i="1"/>
  <c r="AO78" i="1"/>
  <c r="JI78" i="1"/>
  <c r="FU79" i="1"/>
  <c r="FQ79" i="1"/>
  <c r="GG79" i="1"/>
  <c r="IK79" i="1"/>
  <c r="BJ80" i="1"/>
  <c r="BL80" i="1" s="1"/>
  <c r="EC80" i="1"/>
  <c r="IK80" i="1"/>
  <c r="IO80" i="1"/>
  <c r="BJ81" i="1"/>
  <c r="BL81" i="1" s="1"/>
  <c r="BM81" i="1"/>
  <c r="IC81" i="1"/>
  <c r="HZ81" i="1"/>
  <c r="IB81" i="1" s="1"/>
  <c r="IU82" i="1"/>
  <c r="IQ82" i="1"/>
  <c r="GG75" i="1"/>
  <c r="BM79" i="1"/>
  <c r="II79" i="1"/>
  <c r="II80" i="1"/>
  <c r="AK81" i="1"/>
  <c r="AW82" i="1"/>
  <c r="EG81" i="1"/>
  <c r="EC81" i="1"/>
  <c r="ET81" i="1"/>
  <c r="EV81" i="1" s="1"/>
  <c r="EW81" i="1"/>
  <c r="GO81" i="1"/>
  <c r="GS81" i="1"/>
  <c r="JC81" i="1"/>
  <c r="JG81" i="1"/>
  <c r="IE79" i="1"/>
  <c r="I80" i="1"/>
  <c r="IF80" i="1"/>
  <c r="IH80" i="1" s="1"/>
  <c r="DM81" i="1"/>
  <c r="DN81" i="1"/>
  <c r="DP81" i="1" s="1"/>
  <c r="ED81" i="1"/>
  <c r="EF81" i="1" s="1"/>
  <c r="GP81" i="1"/>
  <c r="GR81" i="1" s="1"/>
  <c r="JD81" i="1"/>
  <c r="JF81" i="1" s="1"/>
  <c r="AO82" i="1"/>
  <c r="EO82" i="1"/>
  <c r="EL82" i="1"/>
  <c r="EN82" i="1" s="1"/>
  <c r="JJ82" i="1"/>
  <c r="JL82" i="1" s="1"/>
  <c r="JI82" i="1"/>
  <c r="JM82" i="1"/>
  <c r="AT81" i="1"/>
  <c r="AV81" i="1" s="1"/>
  <c r="IU81" i="1"/>
  <c r="AK82" i="1"/>
  <c r="DM82" i="1"/>
  <c r="EK82" i="1"/>
  <c r="IC82" i="1"/>
  <c r="JA81" i="1"/>
  <c r="FJ82" i="1"/>
  <c r="FL82" i="1" s="1"/>
  <c r="FU38" i="1" l="1"/>
  <c r="FR5" i="1"/>
  <c r="FT5" i="1" s="1"/>
  <c r="JA92" i="1"/>
  <c r="HN83" i="1"/>
  <c r="GT84" i="1"/>
  <c r="FU43" i="1"/>
  <c r="FQ76" i="1"/>
  <c r="DU83" i="1"/>
  <c r="FM83" i="1"/>
  <c r="FU18" i="1"/>
  <c r="BE16" i="1"/>
  <c r="EF25" i="1"/>
  <c r="FQ28" i="1"/>
  <c r="FU15" i="1"/>
  <c r="DY87" i="1"/>
  <c r="FU42" i="1"/>
  <c r="FR23" i="1"/>
  <c r="FT23" i="1" s="1"/>
  <c r="JA89" i="1"/>
  <c r="DY83" i="1"/>
  <c r="AG16" i="1"/>
  <c r="Z86" i="1" s="1"/>
  <c r="GM90" i="1"/>
  <c r="GU83" i="1"/>
  <c r="FQ17" i="1"/>
  <c r="FR30" i="1"/>
  <c r="FT30" i="1" s="1"/>
  <c r="FU4" i="1"/>
  <c r="JA88" i="1"/>
  <c r="EF20" i="1"/>
  <c r="DI87" i="1"/>
  <c r="I83" i="1"/>
  <c r="EO87" i="1"/>
  <c r="IU90" i="1"/>
  <c r="FO83" i="1"/>
  <c r="FR67" i="1"/>
  <c r="FT67" i="1" s="1"/>
  <c r="EF37" i="1"/>
  <c r="FQ41" i="1"/>
  <c r="FR24" i="1"/>
  <c r="FT24" i="1" s="1"/>
  <c r="DI83" i="1"/>
  <c r="FR26" i="1"/>
  <c r="FT26" i="1" s="1"/>
  <c r="DA90" i="1"/>
  <c r="FQ13" i="1"/>
  <c r="HY83" i="1"/>
  <c r="IU91" i="1"/>
  <c r="FU28" i="1"/>
  <c r="GA89" i="1"/>
  <c r="GM91" i="1"/>
  <c r="EO92" i="1"/>
  <c r="CC88" i="1"/>
  <c r="EC83" i="1"/>
  <c r="IN83" i="1"/>
  <c r="DE83" i="1"/>
  <c r="FR4" i="1"/>
  <c r="FT4" i="1" s="1"/>
  <c r="DY90" i="1"/>
  <c r="FQ34" i="1"/>
  <c r="FQ30" i="1"/>
  <c r="EF12" i="1"/>
  <c r="FR21" i="1"/>
  <c r="FT21" i="1" s="1"/>
  <c r="CO83" i="1"/>
  <c r="EO91" i="1"/>
  <c r="EI86" i="1"/>
  <c r="BX86" i="1"/>
  <c r="DC84" i="1"/>
  <c r="HQ92" i="1"/>
  <c r="H83" i="1"/>
  <c r="HE89" i="1"/>
  <c r="CU84" i="1"/>
  <c r="JY89" i="1"/>
  <c r="IU92" i="1"/>
  <c r="CV84" i="1"/>
  <c r="DA91" i="1"/>
  <c r="FQ50" i="1"/>
  <c r="FR50" i="1"/>
  <c r="FT50" i="1" s="1"/>
  <c r="FR33" i="1"/>
  <c r="FT33" i="1" s="1"/>
  <c r="GA91" i="1"/>
  <c r="CC92" i="1"/>
  <c r="FE83" i="1"/>
  <c r="FQ5" i="1"/>
  <c r="EJ86" i="1"/>
  <c r="CC89" i="1"/>
  <c r="EO85" i="1"/>
  <c r="GY90" i="1"/>
  <c r="EH84" i="1"/>
  <c r="FQ15" i="1"/>
  <c r="FR76" i="1"/>
  <c r="FT76" i="1" s="1"/>
  <c r="FR73" i="1"/>
  <c r="FT73" i="1" s="1"/>
  <c r="HE92" i="1"/>
  <c r="DR84" i="1"/>
  <c r="FQ33" i="1"/>
  <c r="BW86" i="1"/>
  <c r="FP83" i="1"/>
  <c r="GY88" i="1"/>
  <c r="JT86" i="1"/>
  <c r="DB84" i="1"/>
  <c r="IU87" i="1"/>
  <c r="IV86" i="1"/>
  <c r="IU88" i="1"/>
  <c r="IE83" i="1"/>
  <c r="EW92" i="1"/>
  <c r="HE88" i="1"/>
  <c r="DS85" i="1"/>
  <c r="DD84" i="1"/>
  <c r="EF60" i="1"/>
  <c r="FR41" i="1"/>
  <c r="FT41" i="1" s="1"/>
  <c r="EO86" i="1"/>
  <c r="JI83" i="1"/>
  <c r="FQ57" i="1"/>
  <c r="FR28" i="1"/>
  <c r="FT28" i="1" s="1"/>
  <c r="FU7" i="1"/>
  <c r="AS83" i="1"/>
  <c r="FR48" i="1"/>
  <c r="FT48" i="1" s="1"/>
  <c r="FQ48" i="1"/>
  <c r="FU48" i="1"/>
  <c r="FR40" i="1"/>
  <c r="FT40" i="1" s="1"/>
  <c r="FU40" i="1"/>
  <c r="FQ40" i="1"/>
  <c r="HK86" i="1"/>
  <c r="HK85" i="1"/>
  <c r="HK84" i="1"/>
  <c r="HK90" i="1"/>
  <c r="HF85" i="1"/>
  <c r="HF84" i="1"/>
  <c r="HK87" i="1"/>
  <c r="HK91" i="1"/>
  <c r="IW83" i="1"/>
  <c r="AW16" i="1"/>
  <c r="AW92" i="1" s="1"/>
  <c r="AT16" i="1"/>
  <c r="AV16" i="1" s="1"/>
  <c r="AS16" i="1"/>
  <c r="EY85" i="1"/>
  <c r="EY84" i="1"/>
  <c r="EX85" i="1"/>
  <c r="EX84" i="1"/>
  <c r="FE85" i="1"/>
  <c r="EZ85" i="1"/>
  <c r="FE86" i="1"/>
  <c r="FE84" i="1"/>
  <c r="FE87" i="1"/>
  <c r="FE91" i="1"/>
  <c r="EZ84" i="1"/>
  <c r="FE90" i="1"/>
  <c r="IC92" i="1"/>
  <c r="IC89" i="1"/>
  <c r="HX86" i="1"/>
  <c r="IC88" i="1"/>
  <c r="EI85" i="1"/>
  <c r="DA84" i="1"/>
  <c r="FR68" i="1"/>
  <c r="FT68" i="1" s="1"/>
  <c r="FQ68" i="1"/>
  <c r="FU68" i="1"/>
  <c r="FQ47" i="1"/>
  <c r="FR47" i="1"/>
  <c r="FT47" i="1" s="1"/>
  <c r="FU47" i="1"/>
  <c r="DY84" i="1"/>
  <c r="FQ8" i="1"/>
  <c r="FR8" i="1"/>
  <c r="FT8" i="1" s="1"/>
  <c r="FU8" i="1"/>
  <c r="EJ84" i="1"/>
  <c r="GP83" i="1"/>
  <c r="GR4" i="1"/>
  <c r="AG89" i="1"/>
  <c r="GY89" i="1"/>
  <c r="FU73" i="1"/>
  <c r="FQ67" i="1"/>
  <c r="DY92" i="1"/>
  <c r="DS86" i="1"/>
  <c r="DR86" i="1"/>
  <c r="DY89" i="1"/>
  <c r="DY88" i="1"/>
  <c r="DT86" i="1"/>
  <c r="BM83" i="1"/>
  <c r="FU59" i="1"/>
  <c r="FQ59" i="1"/>
  <c r="FR59" i="1"/>
  <c r="FT59" i="1" s="1"/>
  <c r="DB85" i="1"/>
  <c r="GY87" i="1"/>
  <c r="CK83" i="1"/>
  <c r="EW89" i="1"/>
  <c r="FR13" i="1"/>
  <c r="FT13" i="1" s="1"/>
  <c r="GT86" i="1"/>
  <c r="IC84" i="1"/>
  <c r="IC91" i="1"/>
  <c r="IC90" i="1"/>
  <c r="IC86" i="1"/>
  <c r="HX85" i="1"/>
  <c r="IC87" i="1"/>
  <c r="HX84" i="1"/>
  <c r="IC85" i="1"/>
  <c r="FU10" i="1"/>
  <c r="FR10" i="1"/>
  <c r="FT10" i="1" s="1"/>
  <c r="FQ10" i="1"/>
  <c r="FQ64" i="1"/>
  <c r="FR54" i="1"/>
  <c r="FT54" i="1" s="1"/>
  <c r="HE86" i="1"/>
  <c r="HE87" i="1"/>
  <c r="HE84" i="1"/>
  <c r="HE91" i="1"/>
  <c r="GZ85" i="1"/>
  <c r="GZ84" i="1"/>
  <c r="HE85" i="1"/>
  <c r="HE90" i="1"/>
  <c r="DY86" i="1"/>
  <c r="DI91" i="1"/>
  <c r="FJ83" i="1"/>
  <c r="FL4" i="1"/>
  <c r="BR16" i="1"/>
  <c r="BT16" i="1" s="1"/>
  <c r="BU86" i="1" s="1"/>
  <c r="BQ16" i="1"/>
  <c r="BQ83" i="1" s="1"/>
  <c r="EQ86" i="1"/>
  <c r="JG86" i="1"/>
  <c r="JG85" i="1"/>
  <c r="JG84" i="1"/>
  <c r="JG90" i="1"/>
  <c r="JB85" i="1"/>
  <c r="JB84" i="1"/>
  <c r="JG91" i="1"/>
  <c r="JG87" i="1"/>
  <c r="GA88" i="1"/>
  <c r="GY92" i="1"/>
  <c r="EO88" i="1"/>
  <c r="FU31" i="1"/>
  <c r="FR31" i="1"/>
  <c r="FT31" i="1" s="1"/>
  <c r="FQ31" i="1"/>
  <c r="DR85" i="1"/>
  <c r="Y83" i="1"/>
  <c r="DI85" i="1"/>
  <c r="AP86" i="1"/>
  <c r="ET83" i="1"/>
  <c r="EV83" i="1"/>
  <c r="EV4" i="1"/>
  <c r="AG83" i="1"/>
  <c r="FA83" i="1"/>
  <c r="BY16" i="1"/>
  <c r="BZ16" i="1"/>
  <c r="CB16" i="1" s="1"/>
  <c r="JD83" i="1"/>
  <c r="JY92" i="1"/>
  <c r="FR42" i="1"/>
  <c r="FT42" i="1" s="1"/>
  <c r="FR37" i="1"/>
  <c r="FT37" i="1" s="1"/>
  <c r="FQ37" i="1"/>
  <c r="FU37" i="1"/>
  <c r="GR83" i="1"/>
  <c r="DY85" i="1"/>
  <c r="FR35" i="1"/>
  <c r="FT35" i="1" s="1"/>
  <c r="FU35" i="1"/>
  <c r="FQ35" i="1"/>
  <c r="CR83" i="1"/>
  <c r="FU39" i="1"/>
  <c r="FQ39" i="1"/>
  <c r="FR39" i="1"/>
  <c r="FT39" i="1" s="1"/>
  <c r="FQ26" i="1"/>
  <c r="FR18" i="1"/>
  <c r="FT18" i="1" s="1"/>
  <c r="FQ18" i="1"/>
  <c r="CZ83" i="1"/>
  <c r="DD85" i="1"/>
  <c r="CX83" i="1"/>
  <c r="JG89" i="1"/>
  <c r="JB86" i="1"/>
  <c r="JG92" i="1"/>
  <c r="JG88" i="1"/>
  <c r="FU22" i="1"/>
  <c r="FR22" i="1"/>
  <c r="FT22" i="1" s="1"/>
  <c r="FQ22" i="1"/>
  <c r="CW83" i="1"/>
  <c r="GZ86" i="1"/>
  <c r="DA83" i="1"/>
  <c r="IX83" i="1"/>
  <c r="IZ4" i="1"/>
  <c r="GY91" i="1"/>
  <c r="JS92" i="1"/>
  <c r="JS88" i="1"/>
  <c r="JN86" i="1"/>
  <c r="JS89" i="1"/>
  <c r="IU85" i="1"/>
  <c r="CC83" i="1"/>
  <c r="BU16" i="1"/>
  <c r="BN86" i="1" s="1"/>
  <c r="AL16" i="1"/>
  <c r="AN16" i="1" s="1"/>
  <c r="AK16" i="1"/>
  <c r="AK83" i="1" s="1"/>
  <c r="GH86" i="1"/>
  <c r="GM92" i="1"/>
  <c r="GM88" i="1"/>
  <c r="GM89" i="1"/>
  <c r="EW88" i="1"/>
  <c r="CM85" i="1"/>
  <c r="CM84" i="1"/>
  <c r="CL85" i="1"/>
  <c r="CL84" i="1"/>
  <c r="CN84" i="1"/>
  <c r="CS91" i="1"/>
  <c r="CS90" i="1"/>
  <c r="CS86" i="1"/>
  <c r="CN85" i="1"/>
  <c r="CS85" i="1"/>
  <c r="CS87" i="1"/>
  <c r="CS84" i="1"/>
  <c r="EO90" i="1"/>
  <c r="EI84" i="1"/>
  <c r="GS92" i="1"/>
  <c r="GS89" i="1"/>
  <c r="GS88" i="1"/>
  <c r="GN86" i="1"/>
  <c r="JL83" i="1"/>
  <c r="JM90" i="1"/>
  <c r="JM91" i="1"/>
  <c r="JM87" i="1"/>
  <c r="JH85" i="1"/>
  <c r="JM84" i="1"/>
  <c r="JM85" i="1"/>
  <c r="JM86" i="1"/>
  <c r="JH84" i="1"/>
  <c r="DA85" i="1"/>
  <c r="FR17" i="1"/>
  <c r="FT17" i="1" s="1"/>
  <c r="AI83" i="1"/>
  <c r="EH86" i="1"/>
  <c r="AV83" i="1"/>
  <c r="IQ83" i="1"/>
  <c r="K86" i="1"/>
  <c r="J86" i="1"/>
  <c r="Q89" i="1"/>
  <c r="L86" i="1"/>
  <c r="Q92" i="1"/>
  <c r="GO83" i="1"/>
  <c r="JJ83" i="1"/>
  <c r="FQ73" i="1"/>
  <c r="FQ61" i="1"/>
  <c r="FR61" i="1"/>
  <c r="FT61" i="1" s="1"/>
  <c r="FU61" i="1"/>
  <c r="FR80" i="1"/>
  <c r="FT80" i="1" s="1"/>
  <c r="FU80" i="1"/>
  <c r="FQ80" i="1"/>
  <c r="HZ83" i="1"/>
  <c r="IH83" i="1"/>
  <c r="FN83" i="1"/>
  <c r="FU44" i="1"/>
  <c r="FR44" i="1"/>
  <c r="FT44" i="1" s="1"/>
  <c r="FQ44" i="1"/>
  <c r="AQ83" i="1"/>
  <c r="AW83" i="1" s="1"/>
  <c r="FU23" i="1"/>
  <c r="HW91" i="1"/>
  <c r="BA16" i="1"/>
  <c r="BE88" i="1" s="1"/>
  <c r="BB16" i="1"/>
  <c r="CJ4" i="1"/>
  <c r="ID86" i="1"/>
  <c r="II89" i="1"/>
  <c r="II88" i="1"/>
  <c r="II92" i="1"/>
  <c r="IL83" i="1"/>
  <c r="IN4" i="1"/>
  <c r="CT84" i="1"/>
  <c r="AN4" i="1"/>
  <c r="AY83" i="1"/>
  <c r="BE83" i="1" s="1"/>
  <c r="FE88" i="1"/>
  <c r="EY86" i="1"/>
  <c r="FE89" i="1"/>
  <c r="EX86" i="1"/>
  <c r="EZ86" i="1"/>
  <c r="FE92" i="1"/>
  <c r="P4" i="1"/>
  <c r="FV86" i="1"/>
  <c r="IO92" i="1"/>
  <c r="IO89" i="1"/>
  <c r="IO88" i="1"/>
  <c r="IJ86" i="1"/>
  <c r="CT85" i="1"/>
  <c r="FU67" i="1"/>
  <c r="FU52" i="1"/>
  <c r="FQ52" i="1"/>
  <c r="FR52" i="1"/>
  <c r="FT52" i="1" s="1"/>
  <c r="FU49" i="1"/>
  <c r="FQ49" i="1"/>
  <c r="FR49" i="1"/>
  <c r="FT49" i="1" s="1"/>
  <c r="X4" i="1"/>
  <c r="DI84" i="1"/>
  <c r="ES83" i="1"/>
  <c r="FI83" i="1"/>
  <c r="IP85" i="1"/>
  <c r="HL86" i="1"/>
  <c r="DQ91" i="1"/>
  <c r="DJ85" i="1"/>
  <c r="DJ84" i="1"/>
  <c r="DQ90" i="1"/>
  <c r="DL84" i="1"/>
  <c r="DQ87" i="1"/>
  <c r="DQ86" i="1"/>
  <c r="DK84" i="1"/>
  <c r="DL85" i="1"/>
  <c r="DQ84" i="1"/>
  <c r="DK85" i="1"/>
  <c r="DQ85" i="1"/>
  <c r="BV86" i="1"/>
  <c r="DA87" i="1"/>
  <c r="FU54" i="1"/>
  <c r="FR19" i="1"/>
  <c r="FT19" i="1" s="1"/>
  <c r="FU19" i="1"/>
  <c r="FQ19" i="1"/>
  <c r="EO83" i="1"/>
  <c r="FU14" i="1"/>
  <c r="FR14" i="1"/>
  <c r="FT14" i="1" s="1"/>
  <c r="FQ14" i="1"/>
  <c r="IR83" i="1"/>
  <c r="JC83" i="1"/>
  <c r="M16" i="1"/>
  <c r="Q88" i="1" s="1"/>
  <c r="N16" i="1"/>
  <c r="P16" i="1" s="1"/>
  <c r="DN83" i="1"/>
  <c r="GA92" i="1"/>
  <c r="CV85" i="1"/>
  <c r="IB83" i="1"/>
  <c r="GG85" i="1"/>
  <c r="GB85" i="1"/>
  <c r="GG86" i="1"/>
  <c r="GG87" i="1"/>
  <c r="GG90" i="1"/>
  <c r="GB84" i="1"/>
  <c r="GG91" i="1"/>
  <c r="GG84" i="1"/>
  <c r="FU74" i="1"/>
  <c r="FR74" i="1"/>
  <c r="FT74" i="1" s="1"/>
  <c r="FQ74" i="1"/>
  <c r="JP83" i="1"/>
  <c r="JR81" i="1"/>
  <c r="FU70" i="1"/>
  <c r="FR70" i="1"/>
  <c r="FT70" i="1" s="1"/>
  <c r="FQ70" i="1"/>
  <c r="FU58" i="1"/>
  <c r="FR58" i="1"/>
  <c r="FT58" i="1" s="1"/>
  <c r="FQ58" i="1"/>
  <c r="FR63" i="1"/>
  <c r="FT63" i="1" s="1"/>
  <c r="FQ63" i="1"/>
  <c r="FU63" i="1"/>
  <c r="FR27" i="1"/>
  <c r="FT27" i="1" s="1"/>
  <c r="FQ27" i="1"/>
  <c r="FU27" i="1"/>
  <c r="FQ29" i="1"/>
  <c r="FU29" i="1"/>
  <c r="FR29" i="1"/>
  <c r="FT29" i="1" s="1"/>
  <c r="DT85" i="1"/>
  <c r="DS84" i="1"/>
  <c r="DV83" i="1"/>
  <c r="K83" i="1"/>
  <c r="Q83" i="1" s="1"/>
  <c r="FQ23" i="1"/>
  <c r="IP86" i="1"/>
  <c r="DC86" i="1"/>
  <c r="DB86" i="1"/>
  <c r="DI89" i="1"/>
  <c r="DI88" i="1"/>
  <c r="DD86" i="1"/>
  <c r="DI92" i="1"/>
  <c r="DI86" i="1"/>
  <c r="DC85" i="1"/>
  <c r="EW83" i="1"/>
  <c r="FU25" i="1"/>
  <c r="FR25" i="1"/>
  <c r="FT25" i="1" s="1"/>
  <c r="FQ25" i="1"/>
  <c r="IF83" i="1"/>
  <c r="IH4" i="1"/>
  <c r="FU20" i="1"/>
  <c r="FR20" i="1"/>
  <c r="FT20" i="1" s="1"/>
  <c r="FQ20" i="1"/>
  <c r="FU13" i="1"/>
  <c r="DF83" i="1"/>
  <c r="P83" i="1"/>
  <c r="FR60" i="1"/>
  <c r="FT60" i="1" s="1"/>
  <c r="FQ60" i="1"/>
  <c r="FU60" i="1"/>
  <c r="DP83" i="1"/>
  <c r="FU26" i="1"/>
  <c r="JY91" i="1"/>
  <c r="GY84" i="1"/>
  <c r="EN83" i="1"/>
  <c r="FR32" i="1"/>
  <c r="FT32" i="1" s="1"/>
  <c r="FQ32" i="1"/>
  <c r="FU32" i="1"/>
  <c r="BY83" i="1"/>
  <c r="Y16" i="1"/>
  <c r="Y92" i="1" s="1"/>
  <c r="V16" i="1"/>
  <c r="X16" i="1" s="1"/>
  <c r="U16" i="1"/>
  <c r="U83" i="1" s="1"/>
  <c r="CK16" i="1"/>
  <c r="CD86" i="1" s="1"/>
  <c r="CH16" i="1"/>
  <c r="CJ16" i="1" s="1"/>
  <c r="CG16" i="1"/>
  <c r="CG83" i="1" s="1"/>
  <c r="HQ88" i="1"/>
  <c r="AW90" i="1"/>
  <c r="AQ85" i="1"/>
  <c r="AQ84" i="1"/>
  <c r="AW91" i="1"/>
  <c r="AP85" i="1"/>
  <c r="AP84" i="1"/>
  <c r="AW87" i="1"/>
  <c r="AW86" i="1"/>
  <c r="AW85" i="1"/>
  <c r="AR84" i="1"/>
  <c r="AR85" i="1"/>
  <c r="AW84" i="1"/>
  <c r="EP86" i="1"/>
  <c r="EH85" i="1"/>
  <c r="EF83" i="1"/>
  <c r="EE83" i="1"/>
  <c r="EG83" i="1" s="1"/>
  <c r="ED83" i="1"/>
  <c r="EF4" i="1"/>
  <c r="FR36" i="1"/>
  <c r="FT36" i="1" s="1"/>
  <c r="FU36" i="1"/>
  <c r="FQ36" i="1"/>
  <c r="FQ12" i="1"/>
  <c r="FR12" i="1"/>
  <c r="FT12" i="1" s="1"/>
  <c r="FU12" i="1"/>
  <c r="IK83" i="1"/>
  <c r="CU85" i="1"/>
  <c r="FU17" i="1"/>
  <c r="GF83" i="1"/>
  <c r="EO89" i="1"/>
  <c r="FQ72" i="1"/>
  <c r="FU72" i="1"/>
  <c r="FR72" i="1"/>
  <c r="FT72" i="1" s="1"/>
  <c r="BU89" i="1"/>
  <c r="BU92" i="1"/>
  <c r="BO86" i="1"/>
  <c r="FL83" i="1"/>
  <c r="CP83" i="1"/>
  <c r="EK83" i="1"/>
  <c r="GV83" i="1"/>
  <c r="JM92" i="1"/>
  <c r="JH86" i="1"/>
  <c r="JM89" i="1"/>
  <c r="JM88" i="1"/>
  <c r="GG92" i="1"/>
  <c r="GG89" i="1"/>
  <c r="GG88" i="1"/>
  <c r="GB86" i="1"/>
  <c r="GT85" i="1"/>
  <c r="HW92" i="1"/>
  <c r="HW88" i="1"/>
  <c r="HR86" i="1"/>
  <c r="HW89" i="1"/>
  <c r="IU86" i="1"/>
  <c r="FD83" i="1"/>
  <c r="FQ24" i="1"/>
  <c r="FU24" i="1"/>
  <c r="HQ90" i="1"/>
  <c r="HQ91" i="1"/>
  <c r="HQ87" i="1"/>
  <c r="HQ85" i="1"/>
  <c r="HL84" i="1"/>
  <c r="HQ84" i="1"/>
  <c r="HL85" i="1"/>
  <c r="HQ86" i="1"/>
  <c r="BU83" i="1"/>
  <c r="CS88" i="1"/>
  <c r="CM86" i="1"/>
  <c r="CS89" i="1"/>
  <c r="CL86" i="1"/>
  <c r="CS92" i="1"/>
  <c r="CN86" i="1"/>
  <c r="GC83" i="1"/>
  <c r="FR9" i="1"/>
  <c r="FT9" i="1" s="1"/>
  <c r="FQ9" i="1"/>
  <c r="FU9" i="1"/>
  <c r="HK89" i="1"/>
  <c r="HF86" i="1"/>
  <c r="HK88" i="1"/>
  <c r="HK92" i="1"/>
  <c r="IP84" i="1"/>
  <c r="BM16" i="1"/>
  <c r="BF86" i="1" s="1"/>
  <c r="BI16" i="1"/>
  <c r="BI83" i="1" s="1"/>
  <c r="BJ16" i="1"/>
  <c r="FB83" i="1"/>
  <c r="FM89" i="1"/>
  <c r="FF86" i="1"/>
  <c r="FM88" i="1"/>
  <c r="FG86" i="1"/>
  <c r="FH86" i="1"/>
  <c r="FM92" i="1"/>
  <c r="EO84" i="1"/>
  <c r="JY88" i="1"/>
  <c r="DA86" i="1"/>
  <c r="DM83" i="1"/>
  <c r="AD83" i="1"/>
  <c r="AF4" i="1"/>
  <c r="GY86" i="1"/>
  <c r="BE92" i="1"/>
  <c r="AX86" i="1"/>
  <c r="BE89" i="1"/>
  <c r="AZ86" i="1"/>
  <c r="AY86" i="1"/>
  <c r="AO89" i="1"/>
  <c r="AH86" i="1"/>
  <c r="AO92" i="1"/>
  <c r="AJ86" i="1"/>
  <c r="AO88" i="1"/>
  <c r="AI86" i="1"/>
  <c r="FR75" i="1"/>
  <c r="FT75" i="1" s="1"/>
  <c r="FQ75" i="1"/>
  <c r="FU75" i="1"/>
  <c r="FU11" i="1"/>
  <c r="FR11" i="1"/>
  <c r="FT11" i="1" s="1"/>
  <c r="IU89" i="1"/>
  <c r="DX83" i="1"/>
  <c r="DQ92" i="1"/>
  <c r="DQ88" i="1"/>
  <c r="DJ86" i="1"/>
  <c r="DQ89" i="1"/>
  <c r="DL86" i="1"/>
  <c r="DK86" i="1"/>
  <c r="GY85" i="1"/>
  <c r="HQ89" i="1"/>
  <c r="ER86" i="1"/>
  <c r="AO83" i="1"/>
  <c r="FR77" i="1"/>
  <c r="FT77" i="1" s="1"/>
  <c r="FQ77" i="1"/>
  <c r="FU77" i="1"/>
  <c r="FR64" i="1"/>
  <c r="FT64" i="1" s="1"/>
  <c r="FU81" i="1"/>
  <c r="FQ81" i="1"/>
  <c r="FR81" i="1"/>
  <c r="FT81" i="1" s="1"/>
  <c r="IZ83" i="1"/>
  <c r="DT84" i="1"/>
  <c r="IT83" i="1"/>
  <c r="GX83" i="1"/>
  <c r="DQ83" i="1"/>
  <c r="JF83" i="1"/>
  <c r="DI90" i="1"/>
  <c r="DH83" i="1"/>
  <c r="FU6" i="1"/>
  <c r="FR6" i="1"/>
  <c r="FQ6" i="1"/>
  <c r="DA89" i="1"/>
  <c r="CT86" i="1"/>
  <c r="DA92" i="1"/>
  <c r="CU86" i="1"/>
  <c r="DA88" i="1"/>
  <c r="CV86" i="1"/>
  <c r="EL83" i="1"/>
  <c r="IU84" i="1"/>
  <c r="CB4" i="1"/>
  <c r="AD16" i="1"/>
  <c r="AF16" i="1" s="1"/>
  <c r="AC16" i="1"/>
  <c r="AC83" i="1" s="1"/>
  <c r="AT83" i="1"/>
  <c r="EJ85" i="1"/>
  <c r="DZ86" i="1"/>
  <c r="EB86" i="1"/>
  <c r="EG92" i="1"/>
  <c r="EA86" i="1"/>
  <c r="EG89" i="1"/>
  <c r="EG88" i="1"/>
  <c r="GD83" i="1"/>
  <c r="M83" i="1" l="1"/>
  <c r="BG86" i="1"/>
  <c r="CJ83" i="1"/>
  <c r="AB86" i="1"/>
  <c r="AA86" i="1"/>
  <c r="FU83" i="1"/>
  <c r="AG92" i="1"/>
  <c r="AG88" i="1"/>
  <c r="FU88" i="1"/>
  <c r="CB83" i="1"/>
  <c r="AW89" i="1"/>
  <c r="BP85" i="1"/>
  <c r="BN84" i="1"/>
  <c r="BM89" i="1"/>
  <c r="BU88" i="1"/>
  <c r="FQ83" i="1"/>
  <c r="FO86" i="1"/>
  <c r="BP86" i="1"/>
  <c r="N83" i="1"/>
  <c r="BA83" i="1"/>
  <c r="V83" i="1"/>
  <c r="AL83" i="1"/>
  <c r="BP84" i="1"/>
  <c r="CH83" i="1"/>
  <c r="FN86" i="1"/>
  <c r="AA85" i="1"/>
  <c r="AA84" i="1"/>
  <c r="Z85" i="1"/>
  <c r="Z84" i="1"/>
  <c r="AG87" i="1"/>
  <c r="AG85" i="1"/>
  <c r="AB85" i="1"/>
  <c r="AG86" i="1"/>
  <c r="AG90" i="1"/>
  <c r="AB84" i="1"/>
  <c r="AG91" i="1"/>
  <c r="AG84" i="1"/>
  <c r="K85" i="1"/>
  <c r="K84" i="1"/>
  <c r="Q87" i="1"/>
  <c r="J85" i="1"/>
  <c r="J84" i="1"/>
  <c r="Q91" i="1"/>
  <c r="Q90" i="1"/>
  <c r="Q84" i="1"/>
  <c r="L84" i="1"/>
  <c r="Q85" i="1"/>
  <c r="Q86" i="1"/>
  <c r="L85" i="1"/>
  <c r="BU84" i="1"/>
  <c r="BN85" i="1"/>
  <c r="FT6" i="1"/>
  <c r="FT83" i="1"/>
  <c r="GA83" i="1" s="1"/>
  <c r="GG83" i="1" s="1"/>
  <c r="GM83" i="1" s="1"/>
  <c r="GS83" i="1" s="1"/>
  <c r="GY83" i="1" s="1"/>
  <c r="HE83" i="1" s="1"/>
  <c r="HK83" i="1" s="1"/>
  <c r="HQ83" i="1" s="1"/>
  <c r="HW83" i="1" s="1"/>
  <c r="IC83" i="1" s="1"/>
  <c r="II83" i="1" s="1"/>
  <c r="IO83" i="1" s="1"/>
  <c r="IU83" i="1" s="1"/>
  <c r="JA83" i="1" s="1"/>
  <c r="JG83" i="1" s="1"/>
  <c r="JM83" i="1" s="1"/>
  <c r="JS83" i="1" s="1"/>
  <c r="FU92" i="1"/>
  <c r="BM88" i="1"/>
  <c r="BH86" i="1"/>
  <c r="AF83" i="1"/>
  <c r="CF86" i="1"/>
  <c r="AW88" i="1"/>
  <c r="FM90" i="1"/>
  <c r="FF85" i="1"/>
  <c r="FF84" i="1"/>
  <c r="FM84" i="1"/>
  <c r="FH84" i="1"/>
  <c r="FM87" i="1"/>
  <c r="FM85" i="1"/>
  <c r="FG84" i="1"/>
  <c r="FM86" i="1"/>
  <c r="FH85" i="1"/>
  <c r="FG85" i="1"/>
  <c r="FM91" i="1"/>
  <c r="BU91" i="1"/>
  <c r="BU90" i="1"/>
  <c r="FU89" i="1"/>
  <c r="Y88" i="1"/>
  <c r="EG90" i="1"/>
  <c r="DZ85" i="1"/>
  <c r="DZ84" i="1"/>
  <c r="EB85" i="1"/>
  <c r="EA85" i="1"/>
  <c r="EG86" i="1"/>
  <c r="EB84" i="1"/>
  <c r="EG84" i="1"/>
  <c r="EG87" i="1"/>
  <c r="EA84" i="1"/>
  <c r="EG91" i="1"/>
  <c r="EG85" i="1"/>
  <c r="X83" i="1"/>
  <c r="CK89" i="1"/>
  <c r="BR83" i="1"/>
  <c r="AR86" i="1"/>
  <c r="AN83" i="1"/>
  <c r="AO90" i="1"/>
  <c r="AH85" i="1"/>
  <c r="AH84" i="1"/>
  <c r="AO84" i="1"/>
  <c r="AJ84" i="1"/>
  <c r="AO91" i="1"/>
  <c r="AO85" i="1"/>
  <c r="AO87" i="1"/>
  <c r="AI84" i="1"/>
  <c r="AI85" i="1"/>
  <c r="AO86" i="1"/>
  <c r="AJ85" i="1"/>
  <c r="BU85" i="1"/>
  <c r="FP86" i="1"/>
  <c r="EW87" i="1"/>
  <c r="EP85" i="1"/>
  <c r="EP84" i="1"/>
  <c r="EW91" i="1"/>
  <c r="EW90" i="1"/>
  <c r="EW84" i="1"/>
  <c r="EW85" i="1"/>
  <c r="ER84" i="1"/>
  <c r="ER85" i="1"/>
  <c r="EW86" i="1"/>
  <c r="EQ84" i="1"/>
  <c r="EQ85" i="1"/>
  <c r="AQ86" i="1"/>
  <c r="BO85" i="1"/>
  <c r="JS86" i="1"/>
  <c r="JS91" i="1"/>
  <c r="JS90" i="1"/>
  <c r="JS85" i="1"/>
  <c r="JS84" i="1"/>
  <c r="JS87" i="1"/>
  <c r="JN85" i="1"/>
  <c r="JN84" i="1"/>
  <c r="CK92" i="1"/>
  <c r="GS87" i="1"/>
  <c r="GS91" i="1"/>
  <c r="GS90" i="1"/>
  <c r="GS84" i="1"/>
  <c r="GN84" i="1"/>
  <c r="GS85" i="1"/>
  <c r="GS86" i="1"/>
  <c r="GN85" i="1"/>
  <c r="BM92" i="1"/>
  <c r="FU90" i="1"/>
  <c r="FO85" i="1"/>
  <c r="FO84" i="1"/>
  <c r="FU91" i="1"/>
  <c r="FN85" i="1"/>
  <c r="FN84" i="1"/>
  <c r="FU87" i="1"/>
  <c r="FU86" i="1"/>
  <c r="FP85" i="1"/>
  <c r="FU84" i="1"/>
  <c r="FP84" i="1"/>
  <c r="FU85" i="1"/>
  <c r="BO84" i="1"/>
  <c r="BW85" i="1"/>
  <c r="BW84" i="1"/>
  <c r="CC87" i="1"/>
  <c r="BV85" i="1"/>
  <c r="BV84" i="1"/>
  <c r="CC91" i="1"/>
  <c r="CC85" i="1"/>
  <c r="BX84" i="1"/>
  <c r="CC90" i="1"/>
  <c r="CC84" i="1"/>
  <c r="CC86" i="1"/>
  <c r="BX85" i="1"/>
  <c r="II86" i="1"/>
  <c r="II85" i="1"/>
  <c r="II84" i="1"/>
  <c r="ID85" i="1"/>
  <c r="ID84" i="1"/>
  <c r="II90" i="1"/>
  <c r="II87" i="1"/>
  <c r="II91" i="1"/>
  <c r="IO87" i="1"/>
  <c r="IO91" i="1"/>
  <c r="IJ84" i="1"/>
  <c r="IO86" i="1"/>
  <c r="IJ85" i="1"/>
  <c r="IO90" i="1"/>
  <c r="IO85" i="1"/>
  <c r="IO84" i="1"/>
  <c r="BD16" i="1"/>
  <c r="BD83" i="1"/>
  <c r="BB83" i="1"/>
  <c r="CK88" i="1"/>
  <c r="CE86" i="1"/>
  <c r="JA85" i="1"/>
  <c r="IV84" i="1"/>
  <c r="JA84" i="1"/>
  <c r="JA87" i="1"/>
  <c r="JA91" i="1"/>
  <c r="IV85" i="1"/>
  <c r="JA86" i="1"/>
  <c r="JA90" i="1"/>
  <c r="S86" i="1"/>
  <c r="CK87" i="1"/>
  <c r="CD85" i="1"/>
  <c r="CD84" i="1"/>
  <c r="CE85" i="1"/>
  <c r="CK84" i="1"/>
  <c r="CK90" i="1"/>
  <c r="CK85" i="1"/>
  <c r="CE84" i="1"/>
  <c r="CK91" i="1"/>
  <c r="CK86" i="1"/>
  <c r="CF85" i="1"/>
  <c r="CF84" i="1"/>
  <c r="T86" i="1"/>
  <c r="BT83" i="1"/>
  <c r="FR83" i="1"/>
  <c r="BU87" i="1"/>
  <c r="BZ83" i="1"/>
  <c r="BL16" i="1"/>
  <c r="BL83" i="1"/>
  <c r="BJ83" i="1"/>
  <c r="Y87" i="1"/>
  <c r="R85" i="1"/>
  <c r="R84" i="1"/>
  <c r="Y84" i="1"/>
  <c r="T85" i="1"/>
  <c r="T84" i="1"/>
  <c r="Y85" i="1"/>
  <c r="Y90" i="1"/>
  <c r="S84" i="1"/>
  <c r="Y86" i="1"/>
  <c r="Y91" i="1"/>
  <c r="S85" i="1"/>
  <c r="R86" i="1"/>
  <c r="Y89" i="1"/>
  <c r="AY84" i="1" l="1"/>
  <c r="AY85" i="1"/>
  <c r="AX84" i="1"/>
  <c r="BE84" i="1"/>
  <c r="BE85" i="1"/>
  <c r="AZ84" i="1"/>
  <c r="BE91" i="1"/>
  <c r="BE87" i="1"/>
  <c r="AX85" i="1"/>
  <c r="AZ85" i="1"/>
  <c r="BE90" i="1"/>
  <c r="BE86" i="1"/>
  <c r="BG85" i="1"/>
  <c r="BG84" i="1"/>
  <c r="BH85" i="1"/>
  <c r="BH84" i="1"/>
  <c r="BM86" i="1"/>
  <c r="BM90" i="1"/>
  <c r="BF85" i="1"/>
  <c r="BM85" i="1"/>
  <c r="BF84" i="1"/>
  <c r="BM87" i="1"/>
  <c r="BM91" i="1"/>
  <c r="BM84" i="1"/>
</calcChain>
</file>

<file path=xl/comments1.xml><?xml version="1.0" encoding="utf-8"?>
<comments xmlns="http://schemas.openxmlformats.org/spreadsheetml/2006/main">
  <authors>
    <author>Dan</author>
  </authors>
  <commentList>
    <comment ref="M1" authorId="0" shapeId="0">
      <text>
        <r>
          <rPr>
            <b/>
            <sz val="9"/>
            <color indexed="81"/>
            <rFont val="Tahoma"/>
            <family val="2"/>
          </rPr>
          <t>Dan:</t>
        </r>
        <r>
          <rPr>
            <sz val="9"/>
            <color indexed="81"/>
            <rFont val="Tahoma"/>
            <family val="2"/>
          </rPr>
          <t xml:space="preserve">
persistence factor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</rPr>
          <t>Dan:</t>
        </r>
        <r>
          <rPr>
            <sz val="9"/>
            <color indexed="81"/>
            <rFont val="Tahoma"/>
            <family val="2"/>
          </rPr>
          <t xml:space="preserve">
Note: Energy values include boiler losses for this and other "space heating demand" measures</t>
        </r>
      </text>
    </comment>
    <comment ref="EX2" authorId="0" shapeId="0">
      <text>
        <r>
          <rPr>
            <b/>
            <sz val="9"/>
            <color indexed="81"/>
            <rFont val="Tahoma"/>
            <family val="2"/>
          </rPr>
          <t>Dan:</t>
        </r>
        <r>
          <rPr>
            <sz val="9"/>
            <color indexed="81"/>
            <rFont val="Tahoma"/>
            <family val="2"/>
          </rPr>
          <t xml:space="preserve">
Note: Energy values include boiler losses for this and other "space heating demand" measures</t>
        </r>
      </text>
    </comment>
    <comment ref="FF2" authorId="0" shapeId="0">
      <text>
        <r>
          <rPr>
            <b/>
            <sz val="9"/>
            <color indexed="81"/>
            <rFont val="Tahoma"/>
            <family val="2"/>
          </rPr>
          <t>Dan:</t>
        </r>
        <r>
          <rPr>
            <sz val="9"/>
            <color indexed="81"/>
            <rFont val="Tahoma"/>
            <family val="2"/>
          </rPr>
          <t xml:space="preserve">
Note: Energy values include boiler losses for this and other "space heating demand" measures</t>
        </r>
      </text>
    </comment>
    <comment ref="FN2" authorId="0" shapeId="0">
      <text>
        <r>
          <rPr>
            <b/>
            <sz val="9"/>
            <color indexed="81"/>
            <rFont val="Tahoma"/>
            <family val="2"/>
          </rPr>
          <t>Dan:</t>
        </r>
        <r>
          <rPr>
            <sz val="9"/>
            <color indexed="81"/>
            <rFont val="Tahoma"/>
            <family val="2"/>
          </rPr>
          <t xml:space="preserve">
Note: Energy values include boiler losses for this and other "space heating demand" measures</t>
        </r>
      </text>
    </comment>
  </commentList>
</comments>
</file>

<file path=xl/sharedStrings.xml><?xml version="1.0" encoding="utf-8"?>
<sst xmlns="http://schemas.openxmlformats.org/spreadsheetml/2006/main" count="876" uniqueCount="147">
  <si>
    <t>Year:</t>
  </si>
  <si>
    <t>Energy Price Scenario:</t>
  </si>
  <si>
    <t>medium</t>
  </si>
  <si>
    <t>BASELINE</t>
  </si>
  <si>
    <t>Space Heating: Walls: Cavity wall insulation</t>
  </si>
  <si>
    <t>Space Heating: Walls: External solid wall insulation: To non-sensitive buildings</t>
  </si>
  <si>
    <t>Space Heating: Walls: External solid wall insulation: In addition to sensitive (green) buildings</t>
  </si>
  <si>
    <t>Space Heating: Walls: External solid wall insulation: To cavity buildings if cavity not allowed</t>
  </si>
  <si>
    <t xml:space="preserve">Space Heating: Roofs: Top-up insulation to pitched roofs </t>
  </si>
  <si>
    <t>Space Heating: Roofs: Reroof older flat roofs</t>
  </si>
  <si>
    <t xml:space="preserve">Space Heating: Windows: Secondary Glazing to sensitive windows </t>
  </si>
  <si>
    <t xml:space="preserve">Space Heating: Windows: Replace windows: Single with Double Glazing </t>
  </si>
  <si>
    <t xml:space="preserve">Space Heating: Windows: Replace windows: Double with newer Double Glazing </t>
  </si>
  <si>
    <t xml:space="preserve">Space Heating: Windows: Replace windows: Triple Glazing throughout </t>
  </si>
  <si>
    <t>Space Heating: Generation and Distribution:  Replace old boilers with new efficient boilers</t>
  </si>
  <si>
    <t>Space Heating: Generation and Distribution:  Replace old pumps with efficient new efficient pumps</t>
  </si>
  <si>
    <t>Hot Water: Abandon centralised hot water - install electric POU throughout (except residences and sports)</t>
  </si>
  <si>
    <t>Energy Plan and Staff Training</t>
  </si>
  <si>
    <t>Ventilation: Variable speed drives ventilation</t>
  </si>
  <si>
    <t>Ventilation: Ventilation Controls</t>
  </si>
  <si>
    <t>Ventilation: Fume Cupboards</t>
  </si>
  <si>
    <t>Energy Supply: Replace all oil boilers (Harrison, Streatham Farm)</t>
  </si>
  <si>
    <t>Cooling: Setpoints</t>
  </si>
  <si>
    <t>Cooling: Cooling efficiency - replacement</t>
  </si>
  <si>
    <t>Cooling: Cooling pump replacement</t>
  </si>
  <si>
    <t>Compressed Air</t>
  </si>
  <si>
    <t>Lighting: Replace lighting with T5 + controls</t>
  </si>
  <si>
    <t>Lighting: Replace lighting with LED + controls</t>
  </si>
  <si>
    <t>Lighting: Street lighting improvement programme</t>
  </si>
  <si>
    <t>ICT: Move high powered computing and servers off campus</t>
  </si>
  <si>
    <t>ICT: Replace staff PCs with Laptops</t>
  </si>
  <si>
    <t>ICT: Outlaw non-centralised Xerox contracted printers</t>
  </si>
  <si>
    <t>ICT: AV Turn off all power to lecture rooms equipment outside core hours</t>
  </si>
  <si>
    <t>Vending Machines: Utilise sleep modes in vending machines</t>
  </si>
  <si>
    <t>Residences: Improvements in Self-Catering Areas</t>
  </si>
  <si>
    <t>Residences: Reduced Electric Towel Rail Operation</t>
  </si>
  <si>
    <t>Building Mounted PV</t>
  </si>
  <si>
    <t>Standalone PV Car Ports Car Parks A-D and St.Lukes</t>
  </si>
  <si>
    <t>Replace Laboratory minus 80 freezers</t>
  </si>
  <si>
    <t>Original Order</t>
  </si>
  <si>
    <t>Building</t>
  </si>
  <si>
    <t>Building Type (Main DEC benchmark)</t>
  </si>
  <si>
    <t>Total Area</t>
  </si>
  <si>
    <t>Electricity kWh</t>
  </si>
  <si>
    <t>Gas kWh</t>
  </si>
  <si>
    <t>Oil kWh</t>
  </si>
  <si>
    <t>Carbon Emissions (tCO2)</t>
  </si>
  <si>
    <t>Energy Cost (£)</t>
  </si>
  <si>
    <t>CAPEX (£)</t>
  </si>
  <si>
    <t>Measure Simple PB (years)</t>
  </si>
  <si>
    <t>Net Lifetime Saving (undiscounted)</t>
  </si>
  <si>
    <t>Alexander Thornlea Site</t>
  </si>
  <si>
    <t>Amory</t>
  </si>
  <si>
    <t>Biocatalysis</t>
  </si>
  <si>
    <t>Birks Dining Block</t>
  </si>
  <si>
    <t>Birks Grange</t>
  </si>
  <si>
    <t>Brunel Close</t>
  </si>
  <si>
    <t>Building: One</t>
  </si>
  <si>
    <t>Clydesdale Rise A, B, C</t>
  </si>
  <si>
    <t>Cornwall House</t>
  </si>
  <si>
    <t>Devonshire House</t>
  </si>
  <si>
    <t>Duryard Moberly</t>
  </si>
  <si>
    <t>Forum and Library Building</t>
  </si>
  <si>
    <t>Geoffrey Pope</t>
  </si>
  <si>
    <t>Great Hall</t>
  </si>
  <si>
    <t>Harrison Building</t>
  </si>
  <si>
    <t>Hatherly Labs</t>
  </si>
  <si>
    <t>Holland Hall</t>
  </si>
  <si>
    <t>Hope Hall</t>
  </si>
  <si>
    <t>Innovation Centre Phase 1</t>
  </si>
  <si>
    <t>Innovation Centre Phase 2</t>
  </si>
  <si>
    <t>Institute of Arab and Islamic Studies</t>
  </si>
  <si>
    <t>James Owen Court</t>
  </si>
  <si>
    <t>Kay House</t>
  </si>
  <si>
    <t>Kingdom Mews</t>
  </si>
  <si>
    <t>Lafrowda House</t>
  </si>
  <si>
    <t>Laver Building</t>
  </si>
  <si>
    <t>Lopes Hall</t>
  </si>
  <si>
    <t>Mardon Hall</t>
  </si>
  <si>
    <t>Nash Grove</t>
  </si>
  <si>
    <t>Newman</t>
  </si>
  <si>
    <t>Northcote House</t>
  </si>
  <si>
    <t>Northcott Theatre</t>
  </si>
  <si>
    <t>Old Library</t>
  </si>
  <si>
    <t>Pennsylvania Court</t>
  </si>
  <si>
    <t xml:space="preserve">Peter Chalk Centre </t>
  </si>
  <si>
    <t>Physics Building</t>
  </si>
  <si>
    <t>Queens Building</t>
  </si>
  <si>
    <t>Ransom Pickard</t>
  </si>
  <si>
    <t>Reed Hall</t>
  </si>
  <si>
    <t>Roborough</t>
  </si>
  <si>
    <t>Rowancroft Site</t>
  </si>
  <si>
    <t>Russell Seal</t>
  </si>
  <si>
    <t>Sports Hall</t>
  </si>
  <si>
    <t>St Lukes Baring Court</t>
  </si>
  <si>
    <t>St Lukes College House</t>
  </si>
  <si>
    <t>St Lukes Gym &amp; Pool</t>
  </si>
  <si>
    <t>St Lukes Haighton</t>
  </si>
  <si>
    <t>St Lukes North Cloisters</t>
  </si>
  <si>
    <t>St Lukes Peninsula Medical School</t>
  </si>
  <si>
    <t>St Lukes Richards Building</t>
  </si>
  <si>
    <t>St Lukes South Cloisters</t>
  </si>
  <si>
    <t>Streatham Court</t>
  </si>
  <si>
    <t>Streatham Farm</t>
  </si>
  <si>
    <t>Washington Singer</t>
  </si>
  <si>
    <t>Xfi Centre</t>
  </si>
  <si>
    <t>Changing Pavilion</t>
  </si>
  <si>
    <t>Clydesdale House</t>
  </si>
  <si>
    <t>Duckes Meadow Changing Rooms</t>
  </si>
  <si>
    <t>Family Centre</t>
  </si>
  <si>
    <t>Garden Hill House</t>
  </si>
  <si>
    <t>King Edward Court</t>
  </si>
  <si>
    <t>Knightley</t>
  </si>
  <si>
    <t>Lazenby</t>
  </si>
  <si>
    <t>Mary Harris Memorial Chapel</t>
  </si>
  <si>
    <t>Nancherrow</t>
  </si>
  <si>
    <t>Reed Mews Health Centre</t>
  </si>
  <si>
    <t>St Lukes Holnicote Annexe</t>
  </si>
  <si>
    <t>St Lukes Staff House</t>
  </si>
  <si>
    <t>St.Lukes Smeall</t>
  </si>
  <si>
    <t>Llewellyn Mews</t>
  </si>
  <si>
    <t>Cook Mews</t>
  </si>
  <si>
    <t>Duryard House</t>
  </si>
  <si>
    <t>Higher Hoopern Farm</t>
  </si>
  <si>
    <t>Topsham Pavilions</t>
  </si>
  <si>
    <t>Byrne House</t>
  </si>
  <si>
    <t>Sports Pitch Lighting</t>
  </si>
  <si>
    <t>Streatham sub-station losses</t>
  </si>
  <si>
    <t>Streatham Street Lighting</t>
  </si>
  <si>
    <t>St.Lukes Street Lighting</t>
  </si>
  <si>
    <t>TOTALS:</t>
  </si>
  <si>
    <t>&lt;5 kWh</t>
  </si>
  <si>
    <t>Carbon saving if PB &lt; 5 years:</t>
  </si>
  <si>
    <t>&lt;15yr kWh</t>
  </si>
  <si>
    <t>CAPEX if PB &lt; 5 years:</t>
  </si>
  <si>
    <t>&lt; lf kWh</t>
  </si>
  <si>
    <t>Carbon saving if PB &lt; 15 years:</t>
  </si>
  <si>
    <t>CAPEX if PB &lt; 15 years:</t>
  </si>
  <si>
    <t>Carbon saving if net saving over lifetime:</t>
  </si>
  <si>
    <t>Net lifetime saving if PB &lt; 5 years</t>
  </si>
  <si>
    <t>Net lifetime saving if PB &lt;15 years</t>
  </si>
  <si>
    <t>Net lifetime saving if net lifetime saving</t>
  </si>
  <si>
    <t>Hot Water: Replace all calorifiers and less efficient HWS generators with new standalone HWS generators</t>
  </si>
  <si>
    <t>Laundry: Turn all power off to laundrette from midnight to 6am</t>
  </si>
  <si>
    <t>Outsourcing: Sell Residences</t>
  </si>
  <si>
    <t>Kitchenettes: Replace Zip hydro boil and fridges with efficient models in all kitchenettes</t>
  </si>
  <si>
    <t>CAPEX if net saving over lifetime: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</si>
</sst>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£&quot;#,##0;[Red]\-&quot;£&quot;#,##0"/>
    <numFmt numFmtId="43" formatCode="_-* #,##0.00_-;\-* #,##0.00_-;_-* &quot;-&quot;??_-;_-@_-"/>
    <numFmt numFmtId="164" formatCode="&quot;£&quot;#,##0.000"/>
    <numFmt numFmtId="165" formatCode="_-* #,##0_-;\-* #,##0_-;_-* &quot;-&quot;??_-;_-@_-"/>
    <numFmt numFmtId="166" formatCode="&quot;£&quot;#,##0"/>
    <numFmt numFmtId="167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0000"/>
        <bgColor rgb="FF000000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1" fontId="4" fillId="5" borderId="5" xfId="0" applyNumberFormat="1" applyFont="1" applyFill="1" applyBorder="1" applyAlignment="1">
      <alignment horizontal="center" vertical="center" wrapText="1"/>
    </xf>
    <xf numFmtId="1" fontId="4" fillId="5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0" xfId="0" applyFont="1" applyFill="1" applyBorder="1"/>
    <xf numFmtId="6" fontId="5" fillId="0" borderId="0" xfId="0" applyNumberFormat="1" applyFont="1" applyFill="1" applyBorder="1"/>
    <xf numFmtId="166" fontId="6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166" fontId="5" fillId="0" borderId="0" xfId="0" applyNumberFormat="1" applyFont="1" applyFill="1" applyBorder="1"/>
    <xf numFmtId="165" fontId="1" fillId="0" borderId="0" xfId="1" applyNumberFormat="1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165" fontId="2" fillId="0" borderId="0" xfId="0" applyNumberFormat="1" applyFont="1"/>
    <xf numFmtId="1" fontId="2" fillId="0" borderId="0" xfId="0" applyNumberFormat="1" applyFont="1"/>
    <xf numFmtId="166" fontId="2" fillId="0" borderId="0" xfId="0" applyNumberFormat="1" applyFont="1"/>
    <xf numFmtId="165" fontId="2" fillId="0" borderId="0" xfId="1" applyNumberFormat="1" applyFont="1" applyAlignment="1">
      <alignment horizontal="center"/>
    </xf>
    <xf numFmtId="167" fontId="2" fillId="0" borderId="0" xfId="0" applyNumberFormat="1" applyFont="1"/>
    <xf numFmtId="166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/>
    <xf numFmtId="0" fontId="0" fillId="0" borderId="0" xfId="0" applyAlignment="1"/>
    <xf numFmtId="165" fontId="7" fillId="0" borderId="0" xfId="1" applyNumberFormat="1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69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rojects\Live%20Projects\1300313%20-%20Carbon%20Management%20plan\6.0%20Documents\2016%20Zero%20Carbon%20Campus\Carbon%20Redcution%20Plan%202016-202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ent growth"/>
      <sheetName val="off campus and oil"/>
      <sheetName val="Fuel Conversion Factors"/>
      <sheetName val="DECC grid projections"/>
      <sheetName val="Degree Days"/>
      <sheetName val="gas metered data"/>
      <sheetName val="Streatham E"/>
      <sheetName val="StL E"/>
      <sheetName val="Inomer EDF electricity"/>
      <sheetName val="Building Baselines"/>
      <sheetName val="reconcile building to incomer"/>
      <sheetName val="carbon Trajectory"/>
      <sheetName val="prices source"/>
      <sheetName val="energy costs data"/>
      <sheetName val="energy cost graphs"/>
      <sheetName val="Advisory Report summary"/>
      <sheetName val="residences"/>
      <sheetName val="benchmarks general"/>
      <sheetName val="FabricVent"/>
      <sheetName val="Uvalue List"/>
      <sheetName val="AreaUvalue2"/>
      <sheetName val="GPopeNorthH"/>
      <sheetName val="HotWater"/>
      <sheetName val="HotWaterpiv"/>
      <sheetName val="HeatFuel"/>
      <sheetName val="vending"/>
      <sheetName val="kitchenettes"/>
      <sheetName val="ancilliary power"/>
      <sheetName val="catering"/>
      <sheetName val="Lifts"/>
      <sheetName val="compressed air"/>
      <sheetName val="ICT"/>
      <sheetName val="halls power"/>
      <sheetName val="Abnormal"/>
      <sheetName val="computer building"/>
      <sheetName val="ExtLighting"/>
      <sheetName val="renewable energy"/>
      <sheetName val="cooling opps"/>
      <sheetName val="costs GC"/>
      <sheetName val="piv"/>
      <sheetName val="resolve"/>
      <sheetName val="Persistance Salix"/>
      <sheetName val="CAPEX Assumptions"/>
      <sheetName val="ENERGY APPORTION"/>
      <sheetName val="Building Based Opportunities"/>
      <sheetName val="OpportunitiesSUMMARY"/>
      <sheetName val="Scenarios"/>
      <sheetName val="carbonG"/>
      <sheetName val="netsavingG"/>
      <sheetName val="SpendSave profile"/>
      <sheetName val="Sheet1"/>
      <sheetName val="Scenario10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8">
          <cell r="C58">
            <v>0.26054870933957175</v>
          </cell>
          <cell r="G58">
            <v>0.12333035625967298</v>
          </cell>
        </row>
        <row r="60">
          <cell r="C60">
            <v>0.18445</v>
          </cell>
          <cell r="G60">
            <v>2.0049107977671284E-2</v>
          </cell>
        </row>
        <row r="61">
          <cell r="C61">
            <v>0.27100999999999997</v>
          </cell>
          <cell r="G61">
            <v>4.646479761435416E-2</v>
          </cell>
        </row>
        <row r="91">
          <cell r="C91" t="str">
            <v>Persistance factor</v>
          </cell>
          <cell r="D91">
            <v>1</v>
          </cell>
          <cell r="E91">
            <v>2</v>
          </cell>
          <cell r="F91">
            <v>3</v>
          </cell>
          <cell r="G91">
            <v>4</v>
          </cell>
          <cell r="H91">
            <v>5</v>
          </cell>
          <cell r="I91">
            <v>6</v>
          </cell>
          <cell r="J91">
            <v>7</v>
          </cell>
          <cell r="K91">
            <v>8</v>
          </cell>
          <cell r="L91">
            <v>9</v>
          </cell>
          <cell r="M91">
            <v>10</v>
          </cell>
          <cell r="N91">
            <v>11</v>
          </cell>
          <cell r="O91">
            <v>12</v>
          </cell>
          <cell r="P91">
            <v>13</v>
          </cell>
          <cell r="Q91">
            <v>14</v>
          </cell>
          <cell r="R91">
            <v>15</v>
          </cell>
          <cell r="S91">
            <v>16</v>
          </cell>
          <cell r="T91">
            <v>17</v>
          </cell>
          <cell r="U91">
            <v>18</v>
          </cell>
          <cell r="V91">
            <v>19</v>
          </cell>
          <cell r="W91">
            <v>20</v>
          </cell>
          <cell r="X91">
            <v>21</v>
          </cell>
          <cell r="Y91">
            <v>22</v>
          </cell>
          <cell r="Z91">
            <v>23</v>
          </cell>
          <cell r="AA91">
            <v>24</v>
          </cell>
          <cell r="AB91">
            <v>25</v>
          </cell>
          <cell r="AC91">
            <v>26</v>
          </cell>
          <cell r="AD91">
            <v>27</v>
          </cell>
          <cell r="AE91">
            <v>28</v>
          </cell>
          <cell r="AF91">
            <v>29</v>
          </cell>
          <cell r="AG91">
            <v>30</v>
          </cell>
        </row>
        <row r="92">
          <cell r="C92" t="str">
            <v>Electricity</v>
          </cell>
          <cell r="D92">
            <v>0.12333035625967298</v>
          </cell>
          <cell r="E92">
            <v>0.12612678405562008</v>
          </cell>
          <cell r="F92">
            <v>0.12790971137373874</v>
          </cell>
          <cell r="G92">
            <v>0.1294457641834357</v>
          </cell>
          <cell r="H92">
            <v>0.13201797436752682</v>
          </cell>
          <cell r="I92">
            <v>0.13467358146164476</v>
          </cell>
          <cell r="J92">
            <v>0.13669666777545672</v>
          </cell>
          <cell r="K92">
            <v>0.13835430701711376</v>
          </cell>
          <cell r="L92">
            <v>0.13911122110907254</v>
          </cell>
          <cell r="M92">
            <v>0.13965273300320452</v>
          </cell>
          <cell r="N92">
            <v>0.1402208252598165</v>
          </cell>
          <cell r="O92">
            <v>0.14069423547365981</v>
          </cell>
          <cell r="P92">
            <v>0.14109481334691185</v>
          </cell>
          <cell r="Q92">
            <v>0.14143816580969931</v>
          </cell>
          <cell r="R92">
            <v>0.14173573794411515</v>
          </cell>
          <cell r="S92">
            <v>0.14199611356172898</v>
          </cell>
          <cell r="T92">
            <v>0.14222585675374119</v>
          </cell>
          <cell r="U92">
            <v>0.1424300729244187</v>
          </cell>
          <cell r="V92">
            <v>0.14261279265607754</v>
          </cell>
          <cell r="W92">
            <v>0.14277724041457049</v>
          </cell>
          <cell r="X92">
            <v>0.14292602648177841</v>
          </cell>
          <cell r="Y92">
            <v>0.1430612865428765</v>
          </cell>
          <cell r="Z92">
            <v>0.14318478485953129</v>
          </cell>
          <cell r="AA92">
            <v>0.14329799164979817</v>
          </cell>
          <cell r="AB92">
            <v>0.14340214189684372</v>
          </cell>
          <cell r="AC92">
            <v>0.14349828058642419</v>
          </cell>
          <cell r="AD92">
            <v>0.14358729789159133</v>
          </cell>
          <cell r="AE92">
            <v>0.14366995681781794</v>
          </cell>
          <cell r="AF92">
            <v>0.14374691512844273</v>
          </cell>
          <cell r="AG92">
            <v>0.14381874288502586</v>
          </cell>
        </row>
        <row r="93">
          <cell r="C93" t="str">
            <v>Natural Gas</v>
          </cell>
          <cell r="D93">
            <v>2.0049107977671284E-2</v>
          </cell>
          <cell r="E93">
            <v>2.043018428562824E-2</v>
          </cell>
          <cell r="F93">
            <v>2.0811260593585207E-2</v>
          </cell>
          <cell r="G93">
            <v>2.1192336901542166E-2</v>
          </cell>
          <cell r="H93">
            <v>2.1573413209499129E-2</v>
          </cell>
          <cell r="I93">
            <v>2.1954489517456089E-2</v>
          </cell>
          <cell r="J93">
            <v>2.2278720593310642E-2</v>
          </cell>
          <cell r="K93">
            <v>2.2521893900201553E-2</v>
          </cell>
          <cell r="L93">
            <v>2.271102869445004E-2</v>
          </cell>
          <cell r="M93">
            <v>2.2869274358252586E-2</v>
          </cell>
          <cell r="N93">
            <v>2.2995594524816598E-2</v>
          </cell>
          <cell r="O93">
            <v>2.3100861330286607E-2</v>
          </cell>
          <cell r="P93">
            <v>2.3189933242607388E-2</v>
          </cell>
          <cell r="Q93">
            <v>2.3266280596025198E-2</v>
          </cell>
          <cell r="R93">
            <v>2.3332448302320632E-2</v>
          </cell>
          <cell r="S93">
            <v>2.339034504532914E-2</v>
          </cell>
          <cell r="T93">
            <v>2.3441430406807233E-2</v>
          </cell>
          <cell r="U93">
            <v>2.3486839617009984E-2</v>
          </cell>
          <cell r="V93">
            <v>2.3527468910349285E-2</v>
          </cell>
          <cell r="W93">
            <v>2.3564035274354658E-2</v>
          </cell>
          <cell r="X93">
            <v>2.3597119127502376E-2</v>
          </cell>
          <cell r="Y93">
            <v>2.3627195357636663E-2</v>
          </cell>
          <cell r="Z93">
            <v>2.3654656263411445E-2</v>
          </cell>
          <cell r="AA93">
            <v>2.3679828760371665E-2</v>
          </cell>
          <cell r="AB93">
            <v>2.3702987457575063E-2</v>
          </cell>
          <cell r="AC93">
            <v>2.372436471653205E-2</v>
          </cell>
          <cell r="AD93">
            <v>2.3744158474825555E-2</v>
          </cell>
          <cell r="AE93">
            <v>2.376253839324095E-2</v>
          </cell>
          <cell r="AF93">
            <v>2.3779650731075977E-2</v>
          </cell>
          <cell r="AG93">
            <v>2.3795622246388665E-2</v>
          </cell>
        </row>
        <row r="94">
          <cell r="C94" t="str">
            <v>Oil</v>
          </cell>
          <cell r="D94">
            <v>4.646479761435416E-2</v>
          </cell>
          <cell r="E94">
            <v>4.785795821776144E-2</v>
          </cell>
          <cell r="F94">
            <v>4.9249091823514141E-2</v>
          </cell>
          <cell r="G94">
            <v>5.0639002957704571E-2</v>
          </cell>
          <cell r="H94">
            <v>5.2028471802722728E-2</v>
          </cell>
          <cell r="I94">
            <v>5.3417758609200471E-2</v>
          </cell>
          <cell r="J94">
            <v>5.4417045021446384E-2</v>
          </cell>
          <cell r="K94">
            <v>5.517261080367139E-2</v>
          </cell>
          <cell r="L94">
            <v>5.5765722619966117E-2</v>
          </cell>
          <cell r="M94">
            <v>5.6245140584924788E-2</v>
          </cell>
          <cell r="N94">
            <v>5.6641893968476874E-2</v>
          </cell>
          <cell r="O94">
            <v>5.6976669048305083E-2</v>
          </cell>
          <cell r="P94">
            <v>5.7263787184226526E-2</v>
          </cell>
          <cell r="Q94">
            <v>5.7513478003555323E-2</v>
          </cell>
          <cell r="R94">
            <v>5.7733243312322054E-2</v>
          </cell>
          <cell r="S94">
            <v>5.7928709539787661E-2</v>
          </cell>
          <cell r="T94">
            <v>5.8101179740492614E-2</v>
          </cell>
          <cell r="U94">
            <v>5.8254486585563682E-2</v>
          </cell>
          <cell r="V94">
            <v>5.839165586799569E-2</v>
          </cell>
          <cell r="W94">
            <v>5.8515108222184496E-2</v>
          </cell>
          <cell r="X94">
            <v>5.8626803209307701E-2</v>
          </cell>
          <cell r="Y94">
            <v>5.8728344106692434E-2</v>
          </cell>
          <cell r="Z94">
            <v>5.8821055360826324E-2</v>
          </cell>
          <cell r="AA94">
            <v>5.8906040677115717E-2</v>
          </cell>
          <cell r="AB94">
            <v>5.8984227168101963E-2</v>
          </cell>
          <cell r="AC94">
            <v>5.9056399313627723E-2</v>
          </cell>
          <cell r="AD94">
            <v>5.9123225374299732E-2</v>
          </cell>
          <cell r="AE94">
            <v>5.9185278144923734E-2</v>
          </cell>
          <cell r="AF94">
            <v>5.9243051414125392E-2</v>
          </cell>
          <cell r="AG94">
            <v>5.9296973132046939E-2</v>
          </cell>
        </row>
        <row r="95">
          <cell r="C95" t="str">
            <v>Wood Pellet</v>
          </cell>
          <cell r="D95">
            <v>7.8295854370854262E-2</v>
          </cell>
          <cell r="E95">
            <v>8.0643410054296871E-2</v>
          </cell>
          <cell r="F95">
            <v>8.2987550130197388E-2</v>
          </cell>
          <cell r="G95">
            <v>8.5329630271258505E-2</v>
          </cell>
          <cell r="H95">
            <v>8.7670965129645423E-2</v>
          </cell>
          <cell r="I95">
            <v>9.0011993242629748E-2</v>
          </cell>
          <cell r="J95">
            <v>9.1695848277517686E-2</v>
          </cell>
          <cell r="K95">
            <v>9.2969020043887657E-2</v>
          </cell>
          <cell r="L95">
            <v>9.3968447541230266E-2</v>
          </cell>
          <cell r="M95">
            <v>9.4776294364942254E-2</v>
          </cell>
          <cell r="N95">
            <v>9.5444846618146104E-2</v>
          </cell>
          <cell r="O95">
            <v>9.6008961867603729E-2</v>
          </cell>
          <cell r="P95">
            <v>9.6492772427673651E-2</v>
          </cell>
          <cell r="Q95">
            <v>9.6913515808289774E-2</v>
          </cell>
          <cell r="R95">
            <v>9.7283832983751886E-2</v>
          </cell>
          <cell r="S95">
            <v>9.7613204810722665E-2</v>
          </cell>
          <cell r="T95">
            <v>9.7903827010990999E-2</v>
          </cell>
          <cell r="U95">
            <v>9.8162157855673976E-2</v>
          </cell>
          <cell r="V95">
            <v>9.8393295979864001E-2</v>
          </cell>
          <cell r="W95">
            <v>9.8601320291635014E-2</v>
          </cell>
          <cell r="X95">
            <v>9.8789532764189752E-2</v>
          </cell>
          <cell r="Y95">
            <v>9.896063501196678E-2</v>
          </cell>
          <cell r="Z95">
            <v>9.9116858803415378E-2</v>
          </cell>
          <cell r="AA95">
            <v>9.9260063945576585E-2</v>
          </cell>
          <cell r="AB95">
            <v>9.9391812676364905E-2</v>
          </cell>
          <cell r="AC95">
            <v>9.9513426889400264E-2</v>
          </cell>
          <cell r="AD95">
            <v>9.9626032642210802E-2</v>
          </cell>
          <cell r="AE95">
            <v>9.9730595126963431E-2</v>
          </cell>
          <cell r="AF95">
            <v>9.9827946405871046E-2</v>
          </cell>
          <cell r="AG95">
            <v>9.9918807599518156E-2</v>
          </cell>
        </row>
      </sheetData>
      <sheetData sheetId="13"/>
      <sheetData sheetId="14"/>
      <sheetData sheetId="15"/>
      <sheetData sheetId="16"/>
      <sheetData sheetId="17">
        <row r="192">
          <cell r="I192">
            <v>0.5714285714285714</v>
          </cell>
        </row>
        <row r="197">
          <cell r="I197">
            <v>290</v>
          </cell>
        </row>
      </sheetData>
      <sheetData sheetId="18">
        <row r="4">
          <cell r="M4">
            <v>2787.4</v>
          </cell>
          <cell r="DY4">
            <v>4458.9999999999991</v>
          </cell>
          <cell r="DZ4">
            <v>0</v>
          </cell>
          <cell r="EA4">
            <v>0</v>
          </cell>
          <cell r="EB4">
            <v>136545.36813209302</v>
          </cell>
          <cell r="EC4">
            <v>30698.009760000001</v>
          </cell>
          <cell r="ED4">
            <v>0</v>
          </cell>
          <cell r="EE4">
            <v>91194.877560000023</v>
          </cell>
          <cell r="EF4">
            <v>100947.63456000002</v>
          </cell>
          <cell r="EG4">
            <v>0</v>
          </cell>
          <cell r="EH4">
            <v>0</v>
          </cell>
          <cell r="EJ4">
            <v>7938.4900251737472</v>
          </cell>
          <cell r="EK4">
            <v>0</v>
          </cell>
          <cell r="EL4">
            <v>0</v>
          </cell>
          <cell r="EM4">
            <v>70268.57036247231</v>
          </cell>
          <cell r="EN4">
            <v>3830.9712105284425</v>
          </cell>
          <cell r="EO4">
            <v>0</v>
          </cell>
          <cell r="EP4">
            <v>11380.703609497661</v>
          </cell>
          <cell r="EQ4">
            <v>20890.606625653239</v>
          </cell>
          <cell r="ER4">
            <v>0</v>
          </cell>
          <cell r="ES4">
            <v>0</v>
          </cell>
          <cell r="EU4">
            <v>202.00912060111682</v>
          </cell>
          <cell r="EV4">
            <v>0</v>
          </cell>
          <cell r="EW4">
            <v>0</v>
          </cell>
          <cell r="EX4">
            <v>1788.109836985032</v>
          </cell>
          <cell r="EY4">
            <v>97.485935339461349</v>
          </cell>
          <cell r="EZ4">
            <v>0</v>
          </cell>
          <cell r="FA4">
            <v>289.60242069791622</v>
          </cell>
          <cell r="FB4">
            <v>531.59896402083234</v>
          </cell>
          <cell r="FC4">
            <v>0</v>
          </cell>
          <cell r="FD4">
            <v>0</v>
          </cell>
          <cell r="GD4">
            <v>1804.4725411036679</v>
          </cell>
          <cell r="GG4">
            <v>5174.4835299899623</v>
          </cell>
          <cell r="GH4">
            <v>0</v>
          </cell>
          <cell r="GK4">
            <v>0</v>
          </cell>
          <cell r="GO4">
            <v>0</v>
          </cell>
          <cell r="GR4">
            <v>0</v>
          </cell>
        </row>
        <row r="5">
          <cell r="M5">
            <v>10858.040000000003</v>
          </cell>
          <cell r="DY5">
            <v>147537</v>
          </cell>
          <cell r="DZ5">
            <v>0</v>
          </cell>
          <cell r="EA5">
            <v>0</v>
          </cell>
          <cell r="EB5">
            <v>491686.53934883728</v>
          </cell>
          <cell r="EC5">
            <v>0</v>
          </cell>
          <cell r="ED5">
            <v>0</v>
          </cell>
          <cell r="EE5">
            <v>759988.40399999998</v>
          </cell>
          <cell r="EF5">
            <v>841264.70399999991</v>
          </cell>
          <cell r="EG5">
            <v>335631.5492957746</v>
          </cell>
          <cell r="EH5">
            <v>0</v>
          </cell>
          <cell r="EJ5">
            <v>142760.60999316958</v>
          </cell>
          <cell r="EK5">
            <v>0</v>
          </cell>
          <cell r="EL5">
            <v>0</v>
          </cell>
          <cell r="EM5">
            <v>181137.11805584957</v>
          </cell>
          <cell r="EN5">
            <v>0</v>
          </cell>
          <cell r="EO5">
            <v>0</v>
          </cell>
          <cell r="EP5">
            <v>159528.19197747897</v>
          </cell>
          <cell r="EQ5">
            <v>209949.01949367698</v>
          </cell>
          <cell r="ER5">
            <v>147297.62016127771</v>
          </cell>
          <cell r="ES5">
            <v>0</v>
          </cell>
          <cell r="EU5">
            <v>2652.0443285933743</v>
          </cell>
          <cell r="EV5">
            <v>0</v>
          </cell>
          <cell r="EW5">
            <v>0</v>
          </cell>
          <cell r="EX5">
            <v>3364.9594706883672</v>
          </cell>
          <cell r="EY5">
            <v>0</v>
          </cell>
          <cell r="EZ5">
            <v>0</v>
          </cell>
          <cell r="FA5">
            <v>2963.533406062571</v>
          </cell>
          <cell r="FB5">
            <v>3900.1942235227616</v>
          </cell>
          <cell r="FC5">
            <v>2736.3277460267777</v>
          </cell>
          <cell r="FD5">
            <v>0</v>
          </cell>
          <cell r="GD5">
            <v>3697.633790027598</v>
          </cell>
          <cell r="GG5">
            <v>5840.0302910646296</v>
          </cell>
          <cell r="GH5">
            <v>5662.2243827060383</v>
          </cell>
          <cell r="GK5">
            <v>4492.4862849945939</v>
          </cell>
          <cell r="GO5">
            <v>3576.5355646476714</v>
          </cell>
          <cell r="GR5">
            <v>2113.6439912218866</v>
          </cell>
        </row>
        <row r="6">
          <cell r="M6">
            <v>910.38000000000011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33811.462500000001</v>
          </cell>
          <cell r="EF6">
            <v>37427.4</v>
          </cell>
          <cell r="EG6">
            <v>0</v>
          </cell>
          <cell r="EH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3999.3013338033029</v>
          </cell>
          <cell r="EQ6">
            <v>7341.1832702690745</v>
          </cell>
          <cell r="ER6">
            <v>0</v>
          </cell>
          <cell r="ES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GD6">
            <v>0</v>
          </cell>
          <cell r="GG6">
            <v>0</v>
          </cell>
          <cell r="GH6">
            <v>71031.521091641058</v>
          </cell>
          <cell r="GK6">
            <v>104832</v>
          </cell>
          <cell r="GO6">
            <v>21313.102936620311</v>
          </cell>
          <cell r="GR6">
            <v>8348.2706655679067</v>
          </cell>
        </row>
        <row r="7">
          <cell r="M7">
            <v>1594.9399999999998</v>
          </cell>
          <cell r="DY7">
            <v>19637.8</v>
          </cell>
          <cell r="DZ7">
            <v>0</v>
          </cell>
          <cell r="EA7">
            <v>0</v>
          </cell>
          <cell r="EB7">
            <v>65445.562282170547</v>
          </cell>
          <cell r="EC7">
            <v>38478.221600000004</v>
          </cell>
          <cell r="ED7">
            <v>0</v>
          </cell>
          <cell r="EE7">
            <v>0</v>
          </cell>
          <cell r="EF7">
            <v>42593.241600000008</v>
          </cell>
          <cell r="EG7">
            <v>82509.422535211255</v>
          </cell>
          <cell r="EH7">
            <v>0</v>
          </cell>
          <cell r="EJ7">
            <v>19296.115254274864</v>
          </cell>
          <cell r="EK7">
            <v>0</v>
          </cell>
          <cell r="EL7">
            <v>0</v>
          </cell>
          <cell r="EM7">
            <v>24483.243010800368</v>
          </cell>
          <cell r="EN7">
            <v>19251.118483374892</v>
          </cell>
          <cell r="EO7">
            <v>0</v>
          </cell>
          <cell r="EP7">
            <v>0</v>
          </cell>
          <cell r="EQ7">
            <v>21843.432451334866</v>
          </cell>
          <cell r="ER7">
            <v>60778.605382299349</v>
          </cell>
          <cell r="ES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GD7">
            <v>28197.255328556526</v>
          </cell>
          <cell r="GG7">
            <v>56042.466082072628</v>
          </cell>
          <cell r="GH7">
            <v>0</v>
          </cell>
          <cell r="GK7">
            <v>0</v>
          </cell>
          <cell r="GO7">
            <v>0</v>
          </cell>
          <cell r="GR7">
            <v>0</v>
          </cell>
        </row>
        <row r="8">
          <cell r="M8">
            <v>7100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174066.69442000001</v>
          </cell>
          <cell r="EF8">
            <v>192682.10592</v>
          </cell>
          <cell r="EG8">
            <v>0</v>
          </cell>
          <cell r="EH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16343.702278004797</v>
          </cell>
          <cell r="EQ8">
            <v>30000.768565104696</v>
          </cell>
          <cell r="ER8">
            <v>0</v>
          </cell>
          <cell r="ES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94.756823979388869</v>
          </cell>
          <cell r="FB8">
            <v>173.93718374298777</v>
          </cell>
          <cell r="FC8">
            <v>0</v>
          </cell>
          <cell r="FD8">
            <v>0</v>
          </cell>
          <cell r="GD8">
            <v>0</v>
          </cell>
          <cell r="GG8">
            <v>0</v>
          </cell>
          <cell r="GH8">
            <v>0</v>
          </cell>
          <cell r="GK8">
            <v>0</v>
          </cell>
          <cell r="GO8">
            <v>0</v>
          </cell>
          <cell r="GR8">
            <v>0</v>
          </cell>
        </row>
        <row r="9">
          <cell r="M9">
            <v>2227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81858.623351999995</v>
          </cell>
          <cell r="EF9">
            <v>90612.922751999999</v>
          </cell>
          <cell r="EG9">
            <v>0</v>
          </cell>
          <cell r="EH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5677.6522543856745</v>
          </cell>
          <cell r="FB9">
            <v>7472.1433814194879</v>
          </cell>
          <cell r="FC9">
            <v>0</v>
          </cell>
          <cell r="FD9">
            <v>0</v>
          </cell>
          <cell r="GD9">
            <v>0</v>
          </cell>
          <cell r="GG9">
            <v>0</v>
          </cell>
          <cell r="GH9">
            <v>0</v>
          </cell>
          <cell r="GK9">
            <v>0</v>
          </cell>
          <cell r="GO9">
            <v>0</v>
          </cell>
          <cell r="GR9">
            <v>0</v>
          </cell>
        </row>
        <row r="10">
          <cell r="M10">
            <v>2954.6800000000003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220385.44440000007</v>
          </cell>
          <cell r="EF10">
            <v>243954.37440000006</v>
          </cell>
          <cell r="EG10">
            <v>0</v>
          </cell>
          <cell r="EH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10324.559589338609</v>
          </cell>
          <cell r="EQ10">
            <v>18951.931300977718</v>
          </cell>
          <cell r="ER10">
            <v>0</v>
          </cell>
          <cell r="ES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GD10">
            <v>10375.37498358513</v>
          </cell>
          <cell r="GG10">
            <v>30264</v>
          </cell>
          <cell r="GH10">
            <v>4626.5193736900064</v>
          </cell>
          <cell r="GK10">
            <v>56550</v>
          </cell>
          <cell r="GO10">
            <v>0</v>
          </cell>
          <cell r="GR10">
            <v>0</v>
          </cell>
        </row>
        <row r="11">
          <cell r="M11">
            <v>2855.01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89551.096390000006</v>
          </cell>
          <cell r="EF11">
            <v>99128.060640000011</v>
          </cell>
          <cell r="EG11">
            <v>0</v>
          </cell>
          <cell r="EH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4714.9995912144368</v>
          </cell>
          <cell r="FB11">
            <v>8654.9307564758128</v>
          </cell>
          <cell r="FC11">
            <v>0</v>
          </cell>
          <cell r="FD11">
            <v>0</v>
          </cell>
          <cell r="GD11">
            <v>0</v>
          </cell>
          <cell r="GG11">
            <v>0</v>
          </cell>
          <cell r="GH11">
            <v>0</v>
          </cell>
          <cell r="GK11">
            <v>0</v>
          </cell>
          <cell r="GO11">
            <v>0</v>
          </cell>
          <cell r="GR11">
            <v>0</v>
          </cell>
        </row>
        <row r="12">
          <cell r="M12">
            <v>2456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62175.781800000004</v>
          </cell>
          <cell r="EF12">
            <v>68825.116800000003</v>
          </cell>
          <cell r="EG12">
            <v>0</v>
          </cell>
          <cell r="EH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2318.0565019646483</v>
          </cell>
          <cell r="EQ12">
            <v>6602.9488237780879</v>
          </cell>
          <cell r="ER12">
            <v>0</v>
          </cell>
          <cell r="ES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267.26470032077202</v>
          </cell>
          <cell r="FB12">
            <v>761.29944939856261</v>
          </cell>
          <cell r="FC12">
            <v>0</v>
          </cell>
          <cell r="FD12">
            <v>0</v>
          </cell>
          <cell r="GD12">
            <v>32544.583829590887</v>
          </cell>
          <cell r="GG12">
            <v>89175.140080768193</v>
          </cell>
          <cell r="GH12">
            <v>0</v>
          </cell>
          <cell r="GK12">
            <v>0</v>
          </cell>
          <cell r="GO12">
            <v>0</v>
          </cell>
          <cell r="GR12">
            <v>0</v>
          </cell>
        </row>
        <row r="13">
          <cell r="M13">
            <v>3965.1400000000003</v>
          </cell>
          <cell r="DY13">
            <v>0</v>
          </cell>
          <cell r="DZ13">
            <v>123694.36557258916</v>
          </cell>
          <cell r="EA13">
            <v>0</v>
          </cell>
          <cell r="EB13">
            <v>0</v>
          </cell>
          <cell r="EC13">
            <v>65280.404696000005</v>
          </cell>
          <cell r="ED13">
            <v>0</v>
          </cell>
          <cell r="EE13">
            <v>0</v>
          </cell>
          <cell r="EF13">
            <v>72261.760896000007</v>
          </cell>
          <cell r="EG13">
            <v>80271.878873239431</v>
          </cell>
          <cell r="EH13">
            <v>0</v>
          </cell>
          <cell r="EJ13">
            <v>0</v>
          </cell>
          <cell r="EK13">
            <v>30438.071418970379</v>
          </cell>
          <cell r="EL13">
            <v>0</v>
          </cell>
          <cell r="EM13">
            <v>0</v>
          </cell>
          <cell r="EN13">
            <v>13852.660973753049</v>
          </cell>
          <cell r="EO13">
            <v>0</v>
          </cell>
          <cell r="EP13">
            <v>0</v>
          </cell>
          <cell r="EQ13">
            <v>15718.030332249597</v>
          </cell>
          <cell r="ER13">
            <v>25079.565221917812</v>
          </cell>
          <cell r="ES13">
            <v>0</v>
          </cell>
          <cell r="EU13">
            <v>0</v>
          </cell>
          <cell r="EV13">
            <v>197.87622690088801</v>
          </cell>
          <cell r="EW13">
            <v>0</v>
          </cell>
          <cell r="EX13">
            <v>0</v>
          </cell>
          <cell r="EY13">
            <v>90.055386502413228</v>
          </cell>
          <cell r="EZ13">
            <v>0</v>
          </cell>
          <cell r="FA13">
            <v>0</v>
          </cell>
          <cell r="FB13">
            <v>102.18205002702074</v>
          </cell>
          <cell r="FC13">
            <v>163.04087306053435</v>
          </cell>
          <cell r="FD13">
            <v>0</v>
          </cell>
          <cell r="GD13">
            <v>44350.634910729197</v>
          </cell>
          <cell r="GG13">
            <v>161984.43017376072</v>
          </cell>
          <cell r="GH13">
            <v>0</v>
          </cell>
          <cell r="GK13">
            <v>0</v>
          </cell>
          <cell r="GO13">
            <v>0</v>
          </cell>
          <cell r="GR13">
            <v>0</v>
          </cell>
        </row>
        <row r="14">
          <cell r="M14">
            <v>3590.93</v>
          </cell>
          <cell r="DY14">
            <v>49144.874999999993</v>
          </cell>
          <cell r="DZ14">
            <v>0</v>
          </cell>
          <cell r="EA14">
            <v>0</v>
          </cell>
          <cell r="EB14">
            <v>163781.78704651163</v>
          </cell>
          <cell r="EC14">
            <v>82966.333499999993</v>
          </cell>
          <cell r="ED14">
            <v>0</v>
          </cell>
          <cell r="EE14">
            <v>0</v>
          </cell>
          <cell r="EF14">
            <v>91839.09599999999</v>
          </cell>
          <cell r="EG14">
            <v>91086.673239436612</v>
          </cell>
          <cell r="EH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U14">
            <v>19736.100475861022</v>
          </cell>
          <cell r="EV14">
            <v>0</v>
          </cell>
          <cell r="EW14">
            <v>0</v>
          </cell>
          <cell r="EX14">
            <v>25041.503829587102</v>
          </cell>
          <cell r="EY14">
            <v>16964.807429914697</v>
          </cell>
          <cell r="EZ14">
            <v>0</v>
          </cell>
          <cell r="FA14">
            <v>0</v>
          </cell>
          <cell r="FB14">
            <v>19249.251697519103</v>
          </cell>
          <cell r="FC14">
            <v>27422.565626904125</v>
          </cell>
          <cell r="FD14">
            <v>0</v>
          </cell>
          <cell r="GD14">
            <v>0</v>
          </cell>
          <cell r="GG14">
            <v>0</v>
          </cell>
          <cell r="GH14">
            <v>0</v>
          </cell>
          <cell r="GK14">
            <v>0</v>
          </cell>
          <cell r="GO14">
            <v>0</v>
          </cell>
          <cell r="GR14">
            <v>0</v>
          </cell>
        </row>
        <row r="15">
          <cell r="M15">
            <v>15181</v>
          </cell>
          <cell r="DY15">
            <v>37389.625</v>
          </cell>
          <cell r="DZ15">
            <v>0</v>
          </cell>
          <cell r="EA15">
            <v>0</v>
          </cell>
          <cell r="EB15">
            <v>213453.65176248064</v>
          </cell>
          <cell r="EC15">
            <v>0</v>
          </cell>
          <cell r="ED15">
            <v>0</v>
          </cell>
          <cell r="EE15">
            <v>282693.05204000004</v>
          </cell>
          <cell r="EF15">
            <v>312925.41504000005</v>
          </cell>
          <cell r="EG15">
            <v>0</v>
          </cell>
          <cell r="EH15">
            <v>0</v>
          </cell>
          <cell r="EJ15">
            <v>4455.9700964236135</v>
          </cell>
          <cell r="EK15">
            <v>0</v>
          </cell>
          <cell r="EL15">
            <v>0</v>
          </cell>
          <cell r="EM15">
            <v>8408.8240052137062</v>
          </cell>
          <cell r="EN15">
            <v>0</v>
          </cell>
          <cell r="EO15">
            <v>0</v>
          </cell>
          <cell r="EP15">
            <v>5246.6457655476315</v>
          </cell>
          <cell r="EQ15">
            <v>9630.8292134709918</v>
          </cell>
          <cell r="ER15">
            <v>0</v>
          </cell>
          <cell r="ES15">
            <v>0</v>
          </cell>
          <cell r="EU15">
            <v>3885.2018699152095</v>
          </cell>
          <cell r="EV15">
            <v>0</v>
          </cell>
          <cell r="EW15">
            <v>0</v>
          </cell>
          <cell r="EX15">
            <v>7331.732045299249</v>
          </cell>
          <cell r="EY15">
            <v>0</v>
          </cell>
          <cell r="EZ15">
            <v>0</v>
          </cell>
          <cell r="FA15">
            <v>4574.5993572642938</v>
          </cell>
          <cell r="FB15">
            <v>8397.2097790878797</v>
          </cell>
          <cell r="FC15">
            <v>0</v>
          </cell>
          <cell r="FD15">
            <v>0</v>
          </cell>
          <cell r="GD15">
            <v>0</v>
          </cell>
          <cell r="GG15">
            <v>0</v>
          </cell>
          <cell r="GH15">
            <v>80932.7239827632</v>
          </cell>
          <cell r="GK15">
            <v>703056.39196651545</v>
          </cell>
          <cell r="GO15">
            <v>0</v>
          </cell>
          <cell r="GR15">
            <v>0</v>
          </cell>
        </row>
        <row r="16">
          <cell r="M16">
            <v>7602.1700000000037</v>
          </cell>
          <cell r="DY16">
            <v>45720.415000000001</v>
          </cell>
          <cell r="DZ16">
            <v>0</v>
          </cell>
          <cell r="EA16">
            <v>0</v>
          </cell>
          <cell r="EB16">
            <v>284078.5808692713</v>
          </cell>
          <cell r="EC16">
            <v>0</v>
          </cell>
          <cell r="ED16">
            <v>0</v>
          </cell>
          <cell r="EE16">
            <v>209921.58180400004</v>
          </cell>
          <cell r="EF16">
            <v>232371.46310400005</v>
          </cell>
          <cell r="EG16">
            <v>149356.0394366197</v>
          </cell>
          <cell r="EH16">
            <v>0</v>
          </cell>
          <cell r="EJ16">
            <v>79097.053917464611</v>
          </cell>
          <cell r="EK16">
            <v>0</v>
          </cell>
          <cell r="EL16">
            <v>0</v>
          </cell>
          <cell r="EM16">
            <v>188316.31686505821</v>
          </cell>
          <cell r="EN16">
            <v>0</v>
          </cell>
          <cell r="EO16">
            <v>0</v>
          </cell>
          <cell r="EP16">
            <v>29798.596952257722</v>
          </cell>
          <cell r="EQ16">
            <v>54698.794405514171</v>
          </cell>
          <cell r="ER16">
            <v>193705.99590768668</v>
          </cell>
          <cell r="ES16">
            <v>0</v>
          </cell>
          <cell r="EU16">
            <v>2824.094207268497</v>
          </cell>
          <cell r="EV16">
            <v>0</v>
          </cell>
          <cell r="EW16">
            <v>0</v>
          </cell>
          <cell r="EX16">
            <v>6723.6767142767521</v>
          </cell>
          <cell r="EY16">
            <v>0</v>
          </cell>
          <cell r="EZ16">
            <v>0</v>
          </cell>
          <cell r="FA16">
            <v>1063.9340009478979</v>
          </cell>
          <cell r="FB16">
            <v>1952.9747414660037</v>
          </cell>
          <cell r="FC16">
            <v>6916.1107002404542</v>
          </cell>
          <cell r="FD16">
            <v>0</v>
          </cell>
          <cell r="GD16">
            <v>204195.38114176397</v>
          </cell>
          <cell r="GG16">
            <v>125301.76017354085</v>
          </cell>
          <cell r="GH16">
            <v>242585.9265229688</v>
          </cell>
          <cell r="GK16">
            <v>321760.6911092028</v>
          </cell>
          <cell r="GO16">
            <v>185439.92515060751</v>
          </cell>
          <cell r="GR16">
            <v>63173.353346153497</v>
          </cell>
        </row>
        <row r="17">
          <cell r="M17">
            <v>3150.9199999999996</v>
          </cell>
          <cell r="DY17">
            <v>0</v>
          </cell>
          <cell r="DZ17">
            <v>0</v>
          </cell>
          <cell r="EA17">
            <v>109943.99559125582</v>
          </cell>
          <cell r="EB17">
            <v>0</v>
          </cell>
          <cell r="EC17">
            <v>0</v>
          </cell>
          <cell r="ED17">
            <v>109733.950236</v>
          </cell>
          <cell r="EE17">
            <v>0</v>
          </cell>
          <cell r="EF17">
            <v>0</v>
          </cell>
          <cell r="EG17">
            <v>100969.15774647887</v>
          </cell>
          <cell r="EH17">
            <v>0</v>
          </cell>
          <cell r="EJ17">
            <v>0</v>
          </cell>
          <cell r="EK17">
            <v>0</v>
          </cell>
          <cell r="EL17">
            <v>154460.11693465299</v>
          </cell>
          <cell r="EM17">
            <v>0</v>
          </cell>
          <cell r="EN17">
            <v>0</v>
          </cell>
          <cell r="EO17">
            <v>133693.48431607024</v>
          </cell>
          <cell r="EP17">
            <v>0</v>
          </cell>
          <cell r="EQ17">
            <v>0</v>
          </cell>
          <cell r="ER17">
            <v>180103.82544478323</v>
          </cell>
          <cell r="ES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GD17">
            <v>18858.51690252855</v>
          </cell>
          <cell r="GG17">
            <v>9041.8080921180845</v>
          </cell>
          <cell r="GH17">
            <v>6771.9626816416012</v>
          </cell>
          <cell r="GK17">
            <v>12368.954677636324</v>
          </cell>
          <cell r="GO17">
            <v>0</v>
          </cell>
          <cell r="GR17">
            <v>0</v>
          </cell>
        </row>
        <row r="18">
          <cell r="M18">
            <v>9832.83</v>
          </cell>
          <cell r="DY18">
            <v>109052.77499999999</v>
          </cell>
          <cell r="DZ18">
            <v>0</v>
          </cell>
          <cell r="EA18">
            <v>0</v>
          </cell>
          <cell r="EB18">
            <v>363432.77649767441</v>
          </cell>
          <cell r="EC18">
            <v>657117.61229999992</v>
          </cell>
          <cell r="ED18">
            <v>0</v>
          </cell>
          <cell r="EE18">
            <v>0</v>
          </cell>
          <cell r="EF18">
            <v>727392.48479999998</v>
          </cell>
          <cell r="EG18">
            <v>361736.22535211267</v>
          </cell>
          <cell r="EH18">
            <v>0</v>
          </cell>
          <cell r="EJ18">
            <v>66881.618311648606</v>
          </cell>
          <cell r="EK18">
            <v>0</v>
          </cell>
          <cell r="EL18">
            <v>0</v>
          </cell>
          <cell r="EM18">
            <v>84860.547965317572</v>
          </cell>
          <cell r="EN18">
            <v>205199.87074819693</v>
          </cell>
          <cell r="EO18">
            <v>0</v>
          </cell>
          <cell r="EP18">
            <v>0</v>
          </cell>
          <cell r="EQ18">
            <v>232831.64142289895</v>
          </cell>
          <cell r="ER18">
            <v>100620.75230956635</v>
          </cell>
          <cell r="ES18">
            <v>0</v>
          </cell>
          <cell r="EU18">
            <v>7490.7756651835998</v>
          </cell>
          <cell r="EV18">
            <v>0</v>
          </cell>
          <cell r="EW18">
            <v>0</v>
          </cell>
          <cell r="EX18">
            <v>9504.4250375447828</v>
          </cell>
          <cell r="EY18">
            <v>22982.491110441624</v>
          </cell>
          <cell r="EZ18">
            <v>0</v>
          </cell>
          <cell r="FA18">
            <v>0</v>
          </cell>
          <cell r="FB18">
            <v>26077.263644077251</v>
          </cell>
          <cell r="FC18">
            <v>11269.576033594441</v>
          </cell>
          <cell r="FD18">
            <v>0</v>
          </cell>
          <cell r="GD18">
            <v>24800.593137735064</v>
          </cell>
          <cell r="GG18">
            <v>44167.759177079373</v>
          </cell>
          <cell r="GH18">
            <v>12273.763169184633</v>
          </cell>
          <cell r="GK18">
            <v>61431.773366190515</v>
          </cell>
          <cell r="GO18">
            <v>6800.5871077945449</v>
          </cell>
          <cell r="GR18">
            <v>6565.8707013158855</v>
          </cell>
        </row>
        <row r="19">
          <cell r="M19">
            <v>3477.23</v>
          </cell>
          <cell r="DY19">
            <v>0</v>
          </cell>
          <cell r="DZ19">
            <v>0</v>
          </cell>
          <cell r="EA19">
            <v>267989.75377927133</v>
          </cell>
          <cell r="EB19">
            <v>0</v>
          </cell>
          <cell r="EC19">
            <v>237761.551389</v>
          </cell>
          <cell r="ED19">
            <v>0</v>
          </cell>
          <cell r="EE19">
            <v>0</v>
          </cell>
          <cell r="EF19">
            <v>263188.75406400004</v>
          </cell>
          <cell r="EG19">
            <v>172477.32394366196</v>
          </cell>
          <cell r="EH19">
            <v>0</v>
          </cell>
          <cell r="EJ19">
            <v>0</v>
          </cell>
          <cell r="EK19">
            <v>0</v>
          </cell>
          <cell r="EL19">
            <v>94176.709145590648</v>
          </cell>
          <cell r="EM19">
            <v>0</v>
          </cell>
          <cell r="EN19">
            <v>72052.673520059208</v>
          </cell>
          <cell r="EO19">
            <v>0</v>
          </cell>
          <cell r="EP19">
            <v>0</v>
          </cell>
          <cell r="EQ19">
            <v>81755.130660729425</v>
          </cell>
          <cell r="ER19">
            <v>76956.74440774323</v>
          </cell>
          <cell r="ES19">
            <v>0</v>
          </cell>
          <cell r="EU19">
            <v>0</v>
          </cell>
          <cell r="EV19">
            <v>0</v>
          </cell>
          <cell r="EW19">
            <v>3333.0469622917458</v>
          </cell>
          <cell r="EX19">
            <v>0</v>
          </cell>
          <cell r="EY19">
            <v>2550.0460440783654</v>
          </cell>
          <cell r="EZ19">
            <v>0</v>
          </cell>
          <cell r="FA19">
            <v>0</v>
          </cell>
          <cell r="FB19">
            <v>2893.4297277180567</v>
          </cell>
          <cell r="FC19">
            <v>2723.6080502617583</v>
          </cell>
          <cell r="FD19">
            <v>0</v>
          </cell>
          <cell r="GD19">
            <v>92220.569084099261</v>
          </cell>
          <cell r="GG19">
            <v>231905.46046602988</v>
          </cell>
          <cell r="GH19">
            <v>8441.064987635631</v>
          </cell>
          <cell r="GK19">
            <v>61755.60459291617</v>
          </cell>
          <cell r="GO19">
            <v>37398.016868632185</v>
          </cell>
          <cell r="GR19">
            <v>36009.577817267105</v>
          </cell>
        </row>
        <row r="20">
          <cell r="M20">
            <v>10909.530000000008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463684.95580000005</v>
          </cell>
          <cell r="EF20">
            <v>513273.34080000006</v>
          </cell>
          <cell r="EG20">
            <v>0</v>
          </cell>
          <cell r="EH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55406.40502693232</v>
          </cell>
          <cell r="EQ20">
            <v>101704.90785765657</v>
          </cell>
          <cell r="ER20">
            <v>0</v>
          </cell>
          <cell r="ES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23.09384464959383</v>
          </cell>
          <cell r="FB20">
            <v>42.391440863637982</v>
          </cell>
          <cell r="FC20">
            <v>0</v>
          </cell>
          <cell r="FD20">
            <v>0</v>
          </cell>
          <cell r="GD20">
            <v>0</v>
          </cell>
          <cell r="GG20">
            <v>0</v>
          </cell>
          <cell r="GH20">
            <v>94481.335450837025</v>
          </cell>
          <cell r="GK20">
            <v>98700.082289054888</v>
          </cell>
          <cell r="GO20">
            <v>0</v>
          </cell>
          <cell r="GR20">
            <v>0</v>
          </cell>
        </row>
        <row r="21">
          <cell r="M21">
            <v>2379.7800000000002</v>
          </cell>
          <cell r="DY21">
            <v>0</v>
          </cell>
          <cell r="DZ21">
            <v>0</v>
          </cell>
          <cell r="EA21">
            <v>114757.18613333334</v>
          </cell>
          <cell r="EB21">
            <v>0</v>
          </cell>
          <cell r="EC21">
            <v>0</v>
          </cell>
          <cell r="ED21">
            <v>50617.705600000008</v>
          </cell>
          <cell r="EE21">
            <v>0</v>
          </cell>
          <cell r="EF21">
            <v>0</v>
          </cell>
          <cell r="EG21">
            <v>0</v>
          </cell>
          <cell r="EH21">
            <v>10433.279999999999</v>
          </cell>
          <cell r="EJ21">
            <v>0</v>
          </cell>
          <cell r="EK21">
            <v>0</v>
          </cell>
          <cell r="EL21">
            <v>102226.70020306142</v>
          </cell>
          <cell r="EM21">
            <v>0</v>
          </cell>
          <cell r="EN21">
            <v>0</v>
          </cell>
          <cell r="EO21">
            <v>39103.109367291261</v>
          </cell>
          <cell r="EP21">
            <v>0</v>
          </cell>
          <cell r="EQ21">
            <v>0</v>
          </cell>
          <cell r="ER21">
            <v>0</v>
          </cell>
          <cell r="ES21">
            <v>37505.376935534565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GD21">
            <v>5196.3048244158172</v>
          </cell>
          <cell r="GG21">
            <v>5238.9167539575337</v>
          </cell>
          <cell r="GH21">
            <v>0</v>
          </cell>
          <cell r="GK21">
            <v>0</v>
          </cell>
          <cell r="GO21">
            <v>0</v>
          </cell>
          <cell r="GR21">
            <v>0</v>
          </cell>
        </row>
        <row r="22">
          <cell r="M22">
            <v>1762.6500000000003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65558.482600000003</v>
          </cell>
          <cell r="EF22">
            <v>72569.577600000004</v>
          </cell>
          <cell r="EG22">
            <v>0</v>
          </cell>
          <cell r="EH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11169.310696042918</v>
          </cell>
          <cell r="EQ22">
            <v>14699.507340906224</v>
          </cell>
          <cell r="ER22">
            <v>0</v>
          </cell>
          <cell r="ES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29.888495706691415</v>
          </cell>
          <cell r="FB22">
            <v>39.335118702070574</v>
          </cell>
          <cell r="FC22">
            <v>0</v>
          </cell>
          <cell r="FD22">
            <v>0</v>
          </cell>
          <cell r="GD22">
            <v>0</v>
          </cell>
          <cell r="GG22">
            <v>0</v>
          </cell>
          <cell r="GH22">
            <v>0</v>
          </cell>
          <cell r="GK22">
            <v>0</v>
          </cell>
          <cell r="GO22">
            <v>0</v>
          </cell>
          <cell r="GR22">
            <v>0</v>
          </cell>
        </row>
        <row r="23">
          <cell r="M23">
            <v>2452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176989.87024000002</v>
          </cell>
          <cell r="EF23">
            <v>195917.89824000001</v>
          </cell>
          <cell r="EG23">
            <v>0</v>
          </cell>
          <cell r="EH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13203.034366761329</v>
          </cell>
          <cell r="EQ23">
            <v>24235.706919808461</v>
          </cell>
          <cell r="ER23">
            <v>0</v>
          </cell>
          <cell r="ES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GD23">
            <v>0</v>
          </cell>
          <cell r="GG23">
            <v>0</v>
          </cell>
          <cell r="GH23">
            <v>43740.332416429963</v>
          </cell>
          <cell r="GK23">
            <v>209087.38588446585</v>
          </cell>
          <cell r="GO23">
            <v>0</v>
          </cell>
          <cell r="GR23">
            <v>0</v>
          </cell>
        </row>
        <row r="24">
          <cell r="M24">
            <v>1804.5100000000002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69643.840000000011</v>
          </cell>
          <cell r="EF24">
            <v>77091.840000000011</v>
          </cell>
          <cell r="EG24">
            <v>0</v>
          </cell>
          <cell r="EH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11441.686201781411</v>
          </cell>
          <cell r="EQ24">
            <v>15057.970441722688</v>
          </cell>
          <cell r="ER24">
            <v>0</v>
          </cell>
          <cell r="ES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199.78837458971108</v>
          </cell>
          <cell r="FB24">
            <v>262.93392303516384</v>
          </cell>
          <cell r="FC24">
            <v>0</v>
          </cell>
          <cell r="FD24">
            <v>0</v>
          </cell>
          <cell r="GD24">
            <v>1937.4732636006536</v>
          </cell>
          <cell r="GG24">
            <v>3904.8975752245506</v>
          </cell>
          <cell r="GH24">
            <v>0</v>
          </cell>
          <cell r="GK24">
            <v>0</v>
          </cell>
          <cell r="GO24">
            <v>0</v>
          </cell>
          <cell r="GR24">
            <v>0</v>
          </cell>
        </row>
        <row r="25">
          <cell r="M25">
            <v>7138.68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144546.03864800002</v>
          </cell>
          <cell r="EF25">
            <v>160004.38924800002</v>
          </cell>
          <cell r="EG25">
            <v>0</v>
          </cell>
          <cell r="EH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1267.0369004804918</v>
          </cell>
          <cell r="FB25">
            <v>1667.4993405287303</v>
          </cell>
          <cell r="FC25">
            <v>0</v>
          </cell>
          <cell r="FD25">
            <v>0</v>
          </cell>
          <cell r="GD25">
            <v>0</v>
          </cell>
          <cell r="GG25">
            <v>0</v>
          </cell>
          <cell r="GH25">
            <v>0</v>
          </cell>
          <cell r="GK25">
            <v>0</v>
          </cell>
          <cell r="GO25">
            <v>0</v>
          </cell>
          <cell r="GR25">
            <v>0</v>
          </cell>
        </row>
        <row r="26">
          <cell r="M26">
            <v>1529.5900000000001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40154.026500000007</v>
          </cell>
          <cell r="ED26">
            <v>0</v>
          </cell>
          <cell r="EE26">
            <v>0</v>
          </cell>
          <cell r="EF26">
            <v>44448.264000000003</v>
          </cell>
          <cell r="EG26">
            <v>86518.354929577457</v>
          </cell>
          <cell r="EH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9656.3534960810266</v>
          </cell>
          <cell r="EO26">
            <v>0</v>
          </cell>
          <cell r="EP26">
            <v>0</v>
          </cell>
          <cell r="EQ26">
            <v>10956.657167738733</v>
          </cell>
          <cell r="ER26">
            <v>30633.633715995624</v>
          </cell>
          <cell r="ES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GD26">
            <v>1763.5954838206719</v>
          </cell>
          <cell r="GG26">
            <v>16227.864091526993</v>
          </cell>
          <cell r="GH26">
            <v>0</v>
          </cell>
          <cell r="GK26">
            <v>0</v>
          </cell>
          <cell r="GO26">
            <v>0</v>
          </cell>
          <cell r="GR26">
            <v>0</v>
          </cell>
        </row>
        <row r="27">
          <cell r="M27">
            <v>2428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35656.962078000004</v>
          </cell>
          <cell r="EF27">
            <v>39470.264928000004</v>
          </cell>
          <cell r="EG27">
            <v>0</v>
          </cell>
          <cell r="EH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2017.2616699842783</v>
          </cell>
          <cell r="FB27">
            <v>2654.8417832953719</v>
          </cell>
          <cell r="FC27">
            <v>0</v>
          </cell>
          <cell r="FD27">
            <v>0</v>
          </cell>
          <cell r="GD27">
            <v>0</v>
          </cell>
          <cell r="GG27">
            <v>0</v>
          </cell>
          <cell r="GH27">
            <v>0</v>
          </cell>
          <cell r="GK27">
            <v>0</v>
          </cell>
          <cell r="GO27">
            <v>0</v>
          </cell>
          <cell r="GR27">
            <v>0</v>
          </cell>
        </row>
        <row r="28">
          <cell r="M28">
            <v>581.78000000000009</v>
          </cell>
          <cell r="DY28">
            <v>0</v>
          </cell>
          <cell r="DZ28">
            <v>0</v>
          </cell>
          <cell r="EA28">
            <v>72069.293517054262</v>
          </cell>
          <cell r="EB28">
            <v>0</v>
          </cell>
          <cell r="EC28">
            <v>0</v>
          </cell>
          <cell r="ED28">
            <v>18959.629349999999</v>
          </cell>
          <cell r="EE28">
            <v>0</v>
          </cell>
          <cell r="EF28">
            <v>0</v>
          </cell>
          <cell r="EG28">
            <v>0</v>
          </cell>
          <cell r="EJ28">
            <v>0</v>
          </cell>
          <cell r="EK28">
            <v>0</v>
          </cell>
          <cell r="EL28">
            <v>13366.847851110226</v>
          </cell>
          <cell r="EM28">
            <v>0</v>
          </cell>
          <cell r="EN28">
            <v>0</v>
          </cell>
          <cell r="EO28">
            <v>3049.5304081964191</v>
          </cell>
          <cell r="EP28">
            <v>0</v>
          </cell>
          <cell r="EQ28">
            <v>0</v>
          </cell>
          <cell r="ER28">
            <v>0</v>
          </cell>
          <cell r="ES28">
            <v>2627.9828572639917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GD28">
            <v>0</v>
          </cell>
          <cell r="GG28">
            <v>0</v>
          </cell>
          <cell r="GH28">
            <v>0</v>
          </cell>
          <cell r="GK28">
            <v>0</v>
          </cell>
          <cell r="GO28">
            <v>0</v>
          </cell>
          <cell r="GR28">
            <v>0</v>
          </cell>
        </row>
        <row r="29">
          <cell r="M29">
            <v>6005.420000000001</v>
          </cell>
          <cell r="DY29">
            <v>86060</v>
          </cell>
          <cell r="DZ29">
            <v>0</v>
          </cell>
          <cell r="EA29">
            <v>0</v>
          </cell>
          <cell r="EB29">
            <v>286806.31689922482</v>
          </cell>
          <cell r="EC29">
            <v>205822.42</v>
          </cell>
          <cell r="ED29">
            <v>0</v>
          </cell>
          <cell r="EE29">
            <v>0</v>
          </cell>
          <cell r="EF29">
            <v>227833.92</v>
          </cell>
          <cell r="EG29">
            <v>101715.00563380281</v>
          </cell>
          <cell r="EH29">
            <v>0</v>
          </cell>
          <cell r="EJ29">
            <v>95478.177559051735</v>
          </cell>
          <cell r="EK29">
            <v>0</v>
          </cell>
          <cell r="EL29">
            <v>0</v>
          </cell>
          <cell r="EM29">
            <v>121144.35432223769</v>
          </cell>
          <cell r="EN29">
            <v>116267.78073723237</v>
          </cell>
          <cell r="EO29">
            <v>0</v>
          </cell>
          <cell r="EP29">
            <v>0</v>
          </cell>
          <cell r="EQ29">
            <v>131924.14856277581</v>
          </cell>
          <cell r="ER29">
            <v>51181.535659893365</v>
          </cell>
          <cell r="ES29">
            <v>0</v>
          </cell>
          <cell r="EU29">
            <v>4185.3185942447608</v>
          </cell>
          <cell r="EV29">
            <v>0</v>
          </cell>
          <cell r="EW29">
            <v>0</v>
          </cell>
          <cell r="EX29">
            <v>5310.4042378589447</v>
          </cell>
          <cell r="EY29">
            <v>5096.6379655722503</v>
          </cell>
          <cell r="EZ29">
            <v>0</v>
          </cell>
          <cell r="FA29">
            <v>0</v>
          </cell>
          <cell r="FB29">
            <v>5782.9402081769022</v>
          </cell>
          <cell r="FC29">
            <v>2243.5601344282773</v>
          </cell>
          <cell r="FD29">
            <v>0</v>
          </cell>
          <cell r="GD29">
            <v>0</v>
          </cell>
          <cell r="GG29">
            <v>0</v>
          </cell>
          <cell r="GH29">
            <v>10396.676374166742</v>
          </cell>
          <cell r="GK29">
            <v>40908.531586397519</v>
          </cell>
          <cell r="GO29">
            <v>0</v>
          </cell>
          <cell r="GR29">
            <v>0</v>
          </cell>
        </row>
        <row r="30">
          <cell r="M30">
            <v>2675.24</v>
          </cell>
          <cell r="DY30">
            <v>3776.4999999999995</v>
          </cell>
          <cell r="DZ30">
            <v>0</v>
          </cell>
          <cell r="EA30">
            <v>135499.08829023258</v>
          </cell>
          <cell r="EB30">
            <v>135499.08829023258</v>
          </cell>
          <cell r="EC30">
            <v>0</v>
          </cell>
          <cell r="ED30">
            <v>85686.196720000007</v>
          </cell>
          <cell r="EE30">
            <v>0</v>
          </cell>
          <cell r="EF30">
            <v>0</v>
          </cell>
          <cell r="EG30">
            <v>0</v>
          </cell>
          <cell r="EH30">
            <v>11561.88</v>
          </cell>
          <cell r="EJ30">
            <v>6451.6895136259018</v>
          </cell>
          <cell r="EK30">
            <v>0</v>
          </cell>
          <cell r="EL30">
            <v>102820.50290858537</v>
          </cell>
          <cell r="EM30">
            <v>102820.50290858537</v>
          </cell>
          <cell r="EN30">
            <v>0</v>
          </cell>
          <cell r="EO30">
            <v>64033.854966306346</v>
          </cell>
          <cell r="EP30">
            <v>0</v>
          </cell>
          <cell r="EQ30">
            <v>0</v>
          </cell>
          <cell r="ER30">
            <v>0</v>
          </cell>
          <cell r="ES30">
            <v>40206.019010553391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GD30">
            <v>0</v>
          </cell>
          <cell r="GG30">
            <v>0</v>
          </cell>
          <cell r="GH30">
            <v>0</v>
          </cell>
          <cell r="GK30">
            <v>0</v>
          </cell>
          <cell r="GO30">
            <v>0</v>
          </cell>
          <cell r="GR30">
            <v>0</v>
          </cell>
        </row>
        <row r="31">
          <cell r="M31">
            <v>3330</v>
          </cell>
          <cell r="DY31">
            <v>0</v>
          </cell>
          <cell r="DZ31">
            <v>0</v>
          </cell>
          <cell r="EA31">
            <v>87439.101069767436</v>
          </cell>
          <cell r="EB31">
            <v>0</v>
          </cell>
          <cell r="EC31">
            <v>0</v>
          </cell>
          <cell r="ED31">
            <v>106441.569</v>
          </cell>
          <cell r="EE31">
            <v>0</v>
          </cell>
          <cell r="EF31">
            <v>0</v>
          </cell>
          <cell r="EG31">
            <v>0</v>
          </cell>
          <cell r="EJ31">
            <v>0</v>
          </cell>
          <cell r="EK31">
            <v>0</v>
          </cell>
          <cell r="EL31">
            <v>23419.571913861611</v>
          </cell>
          <cell r="EM31">
            <v>0</v>
          </cell>
          <cell r="EN31">
            <v>0</v>
          </cell>
          <cell r="EO31">
            <v>24723.441325079213</v>
          </cell>
          <cell r="EP31">
            <v>0</v>
          </cell>
          <cell r="EQ31">
            <v>0</v>
          </cell>
          <cell r="ER31">
            <v>0</v>
          </cell>
          <cell r="ES31">
            <v>9153.2897682843704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GD31">
            <v>0</v>
          </cell>
          <cell r="GG31">
            <v>0</v>
          </cell>
          <cell r="GH31">
            <v>0</v>
          </cell>
          <cell r="GK31">
            <v>0</v>
          </cell>
          <cell r="GO31">
            <v>0</v>
          </cell>
          <cell r="GR31">
            <v>0</v>
          </cell>
        </row>
        <row r="32">
          <cell r="M32">
            <v>2033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90915.058560000005</v>
          </cell>
          <cell r="EF32">
            <v>100637.89056</v>
          </cell>
          <cell r="EG32">
            <v>0</v>
          </cell>
          <cell r="EH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9265.5387573144817</v>
          </cell>
          <cell r="FB32">
            <v>12194.025100299888</v>
          </cell>
          <cell r="FC32">
            <v>0</v>
          </cell>
          <cell r="FD32">
            <v>0</v>
          </cell>
          <cell r="GD32">
            <v>0</v>
          </cell>
          <cell r="GG32">
            <v>0</v>
          </cell>
          <cell r="GH32">
            <v>0</v>
          </cell>
          <cell r="GK32">
            <v>0</v>
          </cell>
          <cell r="GO32">
            <v>0</v>
          </cell>
          <cell r="GR32">
            <v>0</v>
          </cell>
        </row>
        <row r="33">
          <cell r="M33">
            <v>1820.54</v>
          </cell>
          <cell r="DY33">
            <v>0</v>
          </cell>
          <cell r="DZ33">
            <v>129452.76055813955</v>
          </cell>
          <cell r="EA33">
            <v>0</v>
          </cell>
          <cell r="EB33">
            <v>0</v>
          </cell>
          <cell r="EC33">
            <v>1492.3680000000002</v>
          </cell>
          <cell r="ED33">
            <v>0</v>
          </cell>
          <cell r="EE33">
            <v>0</v>
          </cell>
          <cell r="EF33">
            <v>1651.9680000000001</v>
          </cell>
          <cell r="EG33">
            <v>116165.80845070422</v>
          </cell>
          <cell r="EH33">
            <v>0</v>
          </cell>
          <cell r="EJ33">
            <v>0</v>
          </cell>
          <cell r="EK33">
            <v>82473.105383877104</v>
          </cell>
          <cell r="EL33">
            <v>0</v>
          </cell>
          <cell r="EM33">
            <v>0</v>
          </cell>
          <cell r="EN33">
            <v>819.89853926956607</v>
          </cell>
          <cell r="EO33">
            <v>0</v>
          </cell>
          <cell r="EP33">
            <v>0</v>
          </cell>
          <cell r="EQ33">
            <v>930.30430283566636</v>
          </cell>
          <cell r="ER33">
            <v>93965.561067869712</v>
          </cell>
          <cell r="ES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GD33">
            <v>9962.5364726090957</v>
          </cell>
          <cell r="GG33">
            <v>14044.304033030679</v>
          </cell>
          <cell r="GH33">
            <v>5313.2773716185884</v>
          </cell>
          <cell r="GK33">
            <v>7490.1891726064614</v>
          </cell>
          <cell r="GO33">
            <v>0</v>
          </cell>
          <cell r="GR33">
            <v>0</v>
          </cell>
        </row>
        <row r="34">
          <cell r="M34">
            <v>4388.3599999999997</v>
          </cell>
          <cell r="DY34">
            <v>0</v>
          </cell>
          <cell r="DZ34">
            <v>0</v>
          </cell>
          <cell r="EA34">
            <v>235029.54509767442</v>
          </cell>
          <cell r="EB34">
            <v>0</v>
          </cell>
          <cell r="EC34">
            <v>113494.5864</v>
          </cell>
          <cell r="ED34">
            <v>0</v>
          </cell>
          <cell r="EE34">
            <v>0</v>
          </cell>
          <cell r="EF34">
            <v>125632.1664</v>
          </cell>
          <cell r="EG34">
            <v>112156.87605633802</v>
          </cell>
          <cell r="EH34">
            <v>0</v>
          </cell>
          <cell r="EJ34">
            <v>0</v>
          </cell>
          <cell r="EK34">
            <v>0</v>
          </cell>
          <cell r="EL34">
            <v>52294.440648919714</v>
          </cell>
          <cell r="EM34">
            <v>0</v>
          </cell>
          <cell r="EN34">
            <v>21776.664575419607</v>
          </cell>
          <cell r="EO34">
            <v>0</v>
          </cell>
          <cell r="EP34">
            <v>0</v>
          </cell>
          <cell r="EQ34">
            <v>24709.063116480524</v>
          </cell>
          <cell r="ER34">
            <v>31684.607165406404</v>
          </cell>
          <cell r="ES34">
            <v>0</v>
          </cell>
          <cell r="EU34">
            <v>0</v>
          </cell>
          <cell r="EV34">
            <v>0</v>
          </cell>
          <cell r="EW34">
            <v>1082.2911506066382</v>
          </cell>
          <cell r="EX34">
            <v>0</v>
          </cell>
          <cell r="EY34">
            <v>450.69210163150655</v>
          </cell>
          <cell r="EZ34">
            <v>0</v>
          </cell>
          <cell r="FA34">
            <v>0</v>
          </cell>
          <cell r="FB34">
            <v>511.38132503000952</v>
          </cell>
          <cell r="FC34">
            <v>655.74790589667452</v>
          </cell>
          <cell r="FD34">
            <v>0</v>
          </cell>
          <cell r="GD34">
            <v>0</v>
          </cell>
          <cell r="GG34">
            <v>0</v>
          </cell>
          <cell r="GH34">
            <v>0</v>
          </cell>
          <cell r="GK34">
            <v>0</v>
          </cell>
          <cell r="GO34">
            <v>0</v>
          </cell>
          <cell r="GR34">
            <v>0</v>
          </cell>
        </row>
        <row r="35">
          <cell r="M35">
            <v>1789.58</v>
          </cell>
          <cell r="DY35">
            <v>0</v>
          </cell>
          <cell r="DZ35">
            <v>0</v>
          </cell>
          <cell r="EA35">
            <v>141935.76721798451</v>
          </cell>
          <cell r="EB35">
            <v>0</v>
          </cell>
          <cell r="EC35">
            <v>132928.94868</v>
          </cell>
          <cell r="ED35">
            <v>0</v>
          </cell>
          <cell r="EE35">
            <v>0</v>
          </cell>
          <cell r="EF35">
            <v>147144.91968000002</v>
          </cell>
          <cell r="EG35">
            <v>100969.15774647887</v>
          </cell>
          <cell r="EH35">
            <v>0</v>
          </cell>
          <cell r="EJ35">
            <v>0</v>
          </cell>
          <cell r="EK35">
            <v>0</v>
          </cell>
          <cell r="EL35">
            <v>128262.4597611166</v>
          </cell>
          <cell r="EM35">
            <v>0</v>
          </cell>
          <cell r="EN35">
            <v>103588.23608049829</v>
          </cell>
          <cell r="EO35">
            <v>0</v>
          </cell>
          <cell r="EP35">
            <v>0</v>
          </cell>
          <cell r="EQ35">
            <v>117537.2038529274</v>
          </cell>
          <cell r="ER35">
            <v>115847.27135260777</v>
          </cell>
          <cell r="ES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GD35">
            <v>15969.477798644548</v>
          </cell>
          <cell r="GG35">
            <v>11109.956789282693</v>
          </cell>
          <cell r="GH35">
            <v>0</v>
          </cell>
          <cell r="GK35">
            <v>0</v>
          </cell>
          <cell r="GO35">
            <v>0</v>
          </cell>
          <cell r="GR35">
            <v>0</v>
          </cell>
        </row>
        <row r="36">
          <cell r="M36">
            <v>4828.9299999999994</v>
          </cell>
          <cell r="DY36">
            <v>0</v>
          </cell>
          <cell r="DZ36">
            <v>0</v>
          </cell>
          <cell r="EA36">
            <v>135171.55720930232</v>
          </cell>
          <cell r="EB36">
            <v>0</v>
          </cell>
          <cell r="EC36">
            <v>129338.56000000001</v>
          </cell>
          <cell r="ED36">
            <v>0</v>
          </cell>
          <cell r="EE36">
            <v>0</v>
          </cell>
          <cell r="EF36">
            <v>143170.56</v>
          </cell>
          <cell r="EG36">
            <v>188419.82253521125</v>
          </cell>
          <cell r="EH36">
            <v>0</v>
          </cell>
          <cell r="EJ36">
            <v>0</v>
          </cell>
          <cell r="EK36">
            <v>0</v>
          </cell>
          <cell r="EL36">
            <v>39549.125874318073</v>
          </cell>
          <cell r="EM36">
            <v>0</v>
          </cell>
          <cell r="EN36">
            <v>32633.431732360819</v>
          </cell>
          <cell r="EO36">
            <v>0</v>
          </cell>
          <cell r="EP36">
            <v>0</v>
          </cell>
          <cell r="EQ36">
            <v>37027.779051729492</v>
          </cell>
          <cell r="ER36">
            <v>69995.081434773747</v>
          </cell>
          <cell r="ES36">
            <v>0</v>
          </cell>
          <cell r="EU36">
            <v>0</v>
          </cell>
          <cell r="EV36">
            <v>0</v>
          </cell>
          <cell r="EW36">
            <v>2211.7070685919302</v>
          </cell>
          <cell r="EX36">
            <v>0</v>
          </cell>
          <cell r="EY36">
            <v>1824.9604773627404</v>
          </cell>
          <cell r="EZ36">
            <v>0</v>
          </cell>
          <cell r="FA36">
            <v>0</v>
          </cell>
          <cell r="FB36">
            <v>2070.705707206288</v>
          </cell>
          <cell r="FC36">
            <v>3914.3372439613026</v>
          </cell>
          <cell r="FD36">
            <v>0</v>
          </cell>
          <cell r="GD36">
            <v>62141.501689029392</v>
          </cell>
          <cell r="GG36">
            <v>192138.71906366362</v>
          </cell>
          <cell r="GH36">
            <v>0</v>
          </cell>
          <cell r="GK36">
            <v>0</v>
          </cell>
          <cell r="GO36">
            <v>0</v>
          </cell>
          <cell r="GR36">
            <v>0</v>
          </cell>
        </row>
        <row r="37">
          <cell r="M37">
            <v>3966.200000000003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154708.81600000002</v>
          </cell>
          <cell r="EF37">
            <v>171254.01600000003</v>
          </cell>
          <cell r="EG37">
            <v>0</v>
          </cell>
          <cell r="EH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27394.736332804736</v>
          </cell>
          <cell r="EQ37">
            <v>50286.228336929235</v>
          </cell>
          <cell r="ER37">
            <v>0</v>
          </cell>
          <cell r="ES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88.078241629813988</v>
          </cell>
          <cell r="FB37">
            <v>161.67786819719277</v>
          </cell>
          <cell r="FC37">
            <v>0</v>
          </cell>
          <cell r="FD37">
            <v>0</v>
          </cell>
          <cell r="GD37">
            <v>0</v>
          </cell>
          <cell r="GG37">
            <v>0</v>
          </cell>
          <cell r="GH37">
            <v>0</v>
          </cell>
          <cell r="GK37">
            <v>0</v>
          </cell>
          <cell r="GO37">
            <v>0</v>
          </cell>
          <cell r="GR37">
            <v>0</v>
          </cell>
        </row>
        <row r="38">
          <cell r="M38">
            <v>731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30892.017600000003</v>
          </cell>
          <cell r="EF38">
            <v>34195.7376</v>
          </cell>
          <cell r="EG38">
            <v>0</v>
          </cell>
          <cell r="EH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7585.5848194392929</v>
          </cell>
          <cell r="EQ38">
            <v>9983.1012649615568</v>
          </cell>
          <cell r="ER38">
            <v>0</v>
          </cell>
          <cell r="ES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GD38">
            <v>0</v>
          </cell>
          <cell r="GG38">
            <v>0</v>
          </cell>
          <cell r="GH38">
            <v>10361.043732519551</v>
          </cell>
          <cell r="GK38">
            <v>13923.047388083472</v>
          </cell>
          <cell r="GO38">
            <v>0</v>
          </cell>
          <cell r="GR38">
            <v>0</v>
          </cell>
        </row>
        <row r="39">
          <cell r="M39">
            <v>6628.47</v>
          </cell>
          <cell r="DY39">
            <v>16309.8</v>
          </cell>
          <cell r="DZ39">
            <v>0</v>
          </cell>
          <cell r="EA39">
            <v>0</v>
          </cell>
          <cell r="EB39">
            <v>151920.6995224806</v>
          </cell>
          <cell r="EC39">
            <v>441915.0376000001</v>
          </cell>
          <cell r="ED39">
            <v>0</v>
          </cell>
          <cell r="EE39">
            <v>0</v>
          </cell>
          <cell r="EF39">
            <v>489175.25760000007</v>
          </cell>
          <cell r="EG39">
            <v>211168.18309859154</v>
          </cell>
          <cell r="EH39">
            <v>0</v>
          </cell>
          <cell r="EJ39">
            <v>17837.824164814148</v>
          </cell>
          <cell r="EK39">
            <v>0</v>
          </cell>
          <cell r="EL39">
            <v>0</v>
          </cell>
          <cell r="EM39">
            <v>63823.185923622179</v>
          </cell>
          <cell r="EN39">
            <v>246091.12228225524</v>
          </cell>
          <cell r="EO39">
            <v>0</v>
          </cell>
          <cell r="EP39">
            <v>0</v>
          </cell>
          <cell r="EQ39">
            <v>279229.22042622336</v>
          </cell>
          <cell r="ER39">
            <v>173137.78513694997</v>
          </cell>
          <cell r="ES39">
            <v>0</v>
          </cell>
          <cell r="EU39">
            <v>1142.3816454737851</v>
          </cell>
          <cell r="EV39">
            <v>0</v>
          </cell>
          <cell r="EW39">
            <v>0</v>
          </cell>
          <cell r="EX39">
            <v>4087.4063720521303</v>
          </cell>
          <cell r="EY39">
            <v>15760.329208975712</v>
          </cell>
          <cell r="EZ39">
            <v>0</v>
          </cell>
          <cell r="FA39">
            <v>0</v>
          </cell>
          <cell r="FB39">
            <v>17882.581045062947</v>
          </cell>
          <cell r="FC39">
            <v>11088.203698553292</v>
          </cell>
          <cell r="FD39">
            <v>0</v>
          </cell>
          <cell r="GD39">
            <v>6109.0295966184667</v>
          </cell>
          <cell r="GG39">
            <v>9936.662612919039</v>
          </cell>
          <cell r="GH39">
            <v>13260.472140606606</v>
          </cell>
          <cell r="GK39">
            <v>9560.8702710164307</v>
          </cell>
          <cell r="GO39">
            <v>36382.358910922288</v>
          </cell>
          <cell r="GR39">
            <v>19715.618163104406</v>
          </cell>
        </row>
        <row r="40">
          <cell r="M40">
            <v>6597.3200000000143</v>
          </cell>
          <cell r="DY40">
            <v>0</v>
          </cell>
          <cell r="DZ40">
            <v>0</v>
          </cell>
          <cell r="EA40">
            <v>432159.06511627906</v>
          </cell>
          <cell r="EB40">
            <v>0</v>
          </cell>
          <cell r="EC40">
            <v>391746.60000000003</v>
          </cell>
          <cell r="ED40">
            <v>0</v>
          </cell>
          <cell r="EE40">
            <v>0</v>
          </cell>
          <cell r="EF40">
            <v>433641.60000000003</v>
          </cell>
          <cell r="EG40">
            <v>307941.9464788732</v>
          </cell>
          <cell r="EH40">
            <v>0</v>
          </cell>
          <cell r="EJ40">
            <v>0</v>
          </cell>
          <cell r="EK40">
            <v>0</v>
          </cell>
          <cell r="EL40">
            <v>143209.2372593139</v>
          </cell>
          <cell r="EM40">
            <v>0</v>
          </cell>
          <cell r="EN40">
            <v>111947.85932436446</v>
          </cell>
          <cell r="EO40">
            <v>0</v>
          </cell>
          <cell r="EP40">
            <v>0</v>
          </cell>
          <cell r="EQ40">
            <v>127022.51587797643</v>
          </cell>
          <cell r="ER40">
            <v>129564.37834134899</v>
          </cell>
          <cell r="ES40">
            <v>0</v>
          </cell>
          <cell r="EU40">
            <v>0</v>
          </cell>
          <cell r="EV40">
            <v>0</v>
          </cell>
          <cell r="EW40">
            <v>9147.5506488146548</v>
          </cell>
          <cell r="EX40">
            <v>0</v>
          </cell>
          <cell r="EY40">
            <v>7150.7169006264703</v>
          </cell>
          <cell r="EZ40">
            <v>0</v>
          </cell>
          <cell r="FA40">
            <v>0</v>
          </cell>
          <cell r="FB40">
            <v>8113.616968922749</v>
          </cell>
          <cell r="FC40">
            <v>8275.9795097127571</v>
          </cell>
          <cell r="FD40">
            <v>0</v>
          </cell>
          <cell r="GD40">
            <v>459.46296954029884</v>
          </cell>
          <cell r="GG40">
            <v>3569.5792136540481</v>
          </cell>
          <cell r="GH40">
            <v>0</v>
          </cell>
          <cell r="GK40">
            <v>0</v>
          </cell>
          <cell r="GO40">
            <v>0</v>
          </cell>
          <cell r="GR40">
            <v>0</v>
          </cell>
        </row>
        <row r="41">
          <cell r="M41">
            <v>1595.02</v>
          </cell>
          <cell r="DY41">
            <v>23869.170000000002</v>
          </cell>
          <cell r="DZ41">
            <v>0</v>
          </cell>
          <cell r="EA41">
            <v>0</v>
          </cell>
          <cell r="EB41">
            <v>79547.161691162793</v>
          </cell>
          <cell r="EC41">
            <v>0</v>
          </cell>
          <cell r="ED41">
            <v>0</v>
          </cell>
          <cell r="EE41">
            <v>29089.983240000005</v>
          </cell>
          <cell r="EF41">
            <v>32200.986240000006</v>
          </cell>
          <cell r="EG41">
            <v>55938.591549295772</v>
          </cell>
          <cell r="EH41">
            <v>0</v>
          </cell>
          <cell r="EJ41">
            <v>25779.403106978509</v>
          </cell>
          <cell r="EK41">
            <v>0</v>
          </cell>
          <cell r="EL41">
            <v>0</v>
          </cell>
          <cell r="EM41">
            <v>32709.350178746925</v>
          </cell>
          <cell r="EN41">
            <v>0</v>
          </cell>
          <cell r="EO41">
            <v>0</v>
          </cell>
          <cell r="EP41">
            <v>6815.5677875173569</v>
          </cell>
          <cell r="EQ41">
            <v>8969.7109742456414</v>
          </cell>
          <cell r="ER41">
            <v>45291.551536809733</v>
          </cell>
          <cell r="ES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GD41">
            <v>0</v>
          </cell>
          <cell r="GG41">
            <v>0</v>
          </cell>
          <cell r="GH41">
            <v>0</v>
          </cell>
          <cell r="GK41">
            <v>0</v>
          </cell>
          <cell r="GO41">
            <v>0</v>
          </cell>
          <cell r="GR41">
            <v>0</v>
          </cell>
        </row>
        <row r="42">
          <cell r="M42">
            <v>2065.13</v>
          </cell>
          <cell r="DY42">
            <v>0</v>
          </cell>
          <cell r="DZ42">
            <v>0</v>
          </cell>
          <cell r="EA42">
            <v>111113.07792635659</v>
          </cell>
          <cell r="EB42">
            <v>0</v>
          </cell>
          <cell r="EC42">
            <v>0</v>
          </cell>
          <cell r="ED42">
            <v>76045.413750000007</v>
          </cell>
          <cell r="EE42">
            <v>0</v>
          </cell>
          <cell r="EF42">
            <v>0</v>
          </cell>
          <cell r="EG42">
            <v>0</v>
          </cell>
          <cell r="EH42">
            <v>12122</v>
          </cell>
          <cell r="EJ42">
            <v>0</v>
          </cell>
          <cell r="EK42">
            <v>0</v>
          </cell>
          <cell r="EL42">
            <v>55726.936581877198</v>
          </cell>
          <cell r="EM42">
            <v>0</v>
          </cell>
          <cell r="EN42">
            <v>0</v>
          </cell>
          <cell r="EO42">
            <v>46633.132650755542</v>
          </cell>
          <cell r="EP42">
            <v>0</v>
          </cell>
          <cell r="EQ42">
            <v>0</v>
          </cell>
          <cell r="ER42">
            <v>0</v>
          </cell>
          <cell r="ES42">
            <v>34590.726066794072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GD42">
            <v>0</v>
          </cell>
          <cell r="GG42">
            <v>0</v>
          </cell>
          <cell r="GH42">
            <v>0</v>
          </cell>
          <cell r="GK42">
            <v>0</v>
          </cell>
          <cell r="GO42">
            <v>0</v>
          </cell>
          <cell r="GR42">
            <v>0</v>
          </cell>
        </row>
        <row r="43">
          <cell r="M43">
            <v>1369.8000000000002</v>
          </cell>
          <cell r="DY43">
            <v>0</v>
          </cell>
          <cell r="DZ43">
            <v>0</v>
          </cell>
          <cell r="EA43">
            <v>72302.702736434119</v>
          </cell>
          <cell r="EB43">
            <v>0</v>
          </cell>
          <cell r="EC43">
            <v>0</v>
          </cell>
          <cell r="ED43">
            <v>52076.251499999998</v>
          </cell>
          <cell r="EE43">
            <v>0</v>
          </cell>
          <cell r="EF43">
            <v>0</v>
          </cell>
          <cell r="EG43">
            <v>0</v>
          </cell>
          <cell r="EH43">
            <v>6295.08</v>
          </cell>
          <cell r="EJ43">
            <v>0</v>
          </cell>
          <cell r="EK43">
            <v>0</v>
          </cell>
          <cell r="EL43">
            <v>33515.430010077616</v>
          </cell>
          <cell r="EM43">
            <v>0</v>
          </cell>
          <cell r="EN43">
            <v>0</v>
          </cell>
          <cell r="EO43">
            <v>20934.103409490272</v>
          </cell>
          <cell r="EP43">
            <v>0</v>
          </cell>
          <cell r="EQ43">
            <v>0</v>
          </cell>
          <cell r="ER43">
            <v>0</v>
          </cell>
          <cell r="ES43">
            <v>11775.510329653711</v>
          </cell>
          <cell r="EU43">
            <v>0</v>
          </cell>
          <cell r="EV43">
            <v>0</v>
          </cell>
          <cell r="EW43">
            <v>432.28544430085981</v>
          </cell>
          <cell r="EX43">
            <v>0</v>
          </cell>
          <cell r="EY43">
            <v>0</v>
          </cell>
          <cell r="EZ43">
            <v>270.01020696110976</v>
          </cell>
          <cell r="FA43">
            <v>0</v>
          </cell>
          <cell r="FB43">
            <v>0</v>
          </cell>
          <cell r="FC43">
            <v>0</v>
          </cell>
          <cell r="FD43">
            <v>151.88173665661199</v>
          </cell>
          <cell r="GD43">
            <v>7407.5342816022512</v>
          </cell>
          <cell r="GG43">
            <v>11270.217253929111</v>
          </cell>
          <cell r="GH43">
            <v>0</v>
          </cell>
          <cell r="GK43">
            <v>0</v>
          </cell>
          <cell r="GO43">
            <v>0</v>
          </cell>
          <cell r="GR43">
            <v>0</v>
          </cell>
        </row>
        <row r="44">
          <cell r="M44">
            <v>4408</v>
          </cell>
          <cell r="DY44">
            <v>50560.964999999997</v>
          </cell>
          <cell r="DZ44">
            <v>0</v>
          </cell>
          <cell r="EA44">
            <v>0</v>
          </cell>
          <cell r="EB44">
            <v>331686.30658790696</v>
          </cell>
          <cell r="EC44">
            <v>0</v>
          </cell>
          <cell r="ED44">
            <v>0</v>
          </cell>
          <cell r="EE44">
            <v>94092.55876</v>
          </cell>
          <cell r="EF44">
            <v>104155.20576</v>
          </cell>
          <cell r="EG44">
            <v>0</v>
          </cell>
          <cell r="EH44">
            <v>20231.199999999997</v>
          </cell>
          <cell r="EJ44">
            <v>52947.767907258058</v>
          </cell>
          <cell r="EK44">
            <v>0</v>
          </cell>
          <cell r="EL44">
            <v>0</v>
          </cell>
          <cell r="EM44">
            <v>124810.4964423178</v>
          </cell>
          <cell r="EN44">
            <v>0</v>
          </cell>
          <cell r="EO44">
            <v>0</v>
          </cell>
          <cell r="EP44">
            <v>21375.220912589473</v>
          </cell>
          <cell r="EQ44">
            <v>28131.11975024729</v>
          </cell>
          <cell r="ER44">
            <v>0</v>
          </cell>
          <cell r="ES44">
            <v>50480.417294385283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GD44">
            <v>0</v>
          </cell>
          <cell r="GG44">
            <v>0</v>
          </cell>
          <cell r="GH44">
            <v>0</v>
          </cell>
          <cell r="GK44">
            <v>0</v>
          </cell>
          <cell r="GO44">
            <v>0</v>
          </cell>
          <cell r="GR44">
            <v>0</v>
          </cell>
        </row>
        <row r="45">
          <cell r="M45">
            <v>2134.9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33003.096500000007</v>
          </cell>
          <cell r="EF45">
            <v>36532.584000000003</v>
          </cell>
          <cell r="EG45">
            <v>0</v>
          </cell>
          <cell r="EH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835.85198167375745</v>
          </cell>
          <cell r="EQ45">
            <v>1534.3036375929244</v>
          </cell>
          <cell r="ER45">
            <v>0</v>
          </cell>
          <cell r="ES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1114.071827812304</v>
          </cell>
          <cell r="FB45">
            <v>2045.0085606417636</v>
          </cell>
          <cell r="FC45">
            <v>0</v>
          </cell>
          <cell r="FD45">
            <v>0</v>
          </cell>
          <cell r="GD45">
            <v>816.4841398210101</v>
          </cell>
          <cell r="GG45">
            <v>11931.234267024098</v>
          </cell>
          <cell r="GH45">
            <v>2907.8881864936816</v>
          </cell>
          <cell r="GK45">
            <v>42492.797450999751</v>
          </cell>
          <cell r="GO45">
            <v>0</v>
          </cell>
          <cell r="GR45">
            <v>0</v>
          </cell>
        </row>
        <row r="46">
          <cell r="M46">
            <v>6418.3499999999985</v>
          </cell>
          <cell r="DY46">
            <v>52535.34</v>
          </cell>
          <cell r="DZ46">
            <v>0</v>
          </cell>
          <cell r="EA46">
            <v>0</v>
          </cell>
          <cell r="EB46">
            <v>175080.95947534885</v>
          </cell>
          <cell r="EC46">
            <v>30944.250480000006</v>
          </cell>
          <cell r="ED46">
            <v>0</v>
          </cell>
          <cell r="EE46">
            <v>0</v>
          </cell>
          <cell r="EF46">
            <v>34253.556480000007</v>
          </cell>
          <cell r="EG46">
            <v>300949.62253521127</v>
          </cell>
          <cell r="EH46">
            <v>0</v>
          </cell>
          <cell r="EJ46">
            <v>26837.772862780512</v>
          </cell>
          <cell r="EK46">
            <v>0</v>
          </cell>
          <cell r="EL46">
            <v>0</v>
          </cell>
          <cell r="EM46">
            <v>34052.227933420436</v>
          </cell>
          <cell r="EN46">
            <v>8048.9423577916514</v>
          </cell>
          <cell r="EO46">
            <v>0</v>
          </cell>
          <cell r="EP46">
            <v>0</v>
          </cell>
          <cell r="EQ46">
            <v>9132.7955229688923</v>
          </cell>
          <cell r="ER46">
            <v>69729.128054951943</v>
          </cell>
          <cell r="ES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GD46">
            <v>66379.690467388791</v>
          </cell>
          <cell r="GG46">
            <v>281830.29578942904</v>
          </cell>
          <cell r="GH46">
            <v>0</v>
          </cell>
          <cell r="GK46">
            <v>0</v>
          </cell>
          <cell r="GO46">
            <v>0</v>
          </cell>
          <cell r="GR46">
            <v>0</v>
          </cell>
        </row>
        <row r="47">
          <cell r="M47">
            <v>2907.1200000000003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52214.847220000003</v>
          </cell>
          <cell r="EF47">
            <v>57798.918720000009</v>
          </cell>
          <cell r="EG47">
            <v>0</v>
          </cell>
          <cell r="EH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9872.726155028553</v>
          </cell>
          <cell r="EQ47">
            <v>12993.12146827592</v>
          </cell>
          <cell r="ER47">
            <v>0</v>
          </cell>
          <cell r="ES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182.11762124038509</v>
          </cell>
          <cell r="FB47">
            <v>239.67811292776071</v>
          </cell>
          <cell r="FC47">
            <v>0</v>
          </cell>
          <cell r="FD47">
            <v>0</v>
          </cell>
          <cell r="GD47">
            <v>1865.6344563179716</v>
          </cell>
          <cell r="GG47">
            <v>2880.2657989881823</v>
          </cell>
          <cell r="GH47">
            <v>0</v>
          </cell>
          <cell r="GK47">
            <v>0</v>
          </cell>
          <cell r="GO47">
            <v>0</v>
          </cell>
          <cell r="GR47">
            <v>0</v>
          </cell>
        </row>
        <row r="48">
          <cell r="M48">
            <v>2277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47244.639960000008</v>
          </cell>
          <cell r="EF48">
            <v>52297.176960000012</v>
          </cell>
          <cell r="EG48">
            <v>0</v>
          </cell>
          <cell r="EH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2325.0221912897723</v>
          </cell>
          <cell r="FB48">
            <v>3059.8737647026019</v>
          </cell>
          <cell r="FC48">
            <v>0</v>
          </cell>
          <cell r="FD48">
            <v>0</v>
          </cell>
          <cell r="GD48">
            <v>0</v>
          </cell>
          <cell r="GG48">
            <v>11857.84084798193</v>
          </cell>
          <cell r="GH48">
            <v>0</v>
          </cell>
          <cell r="GK48">
            <v>0</v>
          </cell>
          <cell r="GO48">
            <v>0</v>
          </cell>
          <cell r="GR48">
            <v>0</v>
          </cell>
        </row>
        <row r="49">
          <cell r="M49">
            <v>1955.0000000000002</v>
          </cell>
          <cell r="DY49">
            <v>0</v>
          </cell>
          <cell r="DZ49">
            <v>89044.263311627918</v>
          </cell>
          <cell r="EA49">
            <v>0</v>
          </cell>
          <cell r="EB49">
            <v>0</v>
          </cell>
          <cell r="EC49">
            <v>72093.810800000007</v>
          </cell>
          <cell r="ED49">
            <v>0</v>
          </cell>
          <cell r="EE49">
            <v>0</v>
          </cell>
          <cell r="EF49">
            <v>79803.820800000001</v>
          </cell>
          <cell r="EG49">
            <v>0</v>
          </cell>
          <cell r="EH49">
            <v>12122</v>
          </cell>
          <cell r="EJ49">
            <v>0</v>
          </cell>
          <cell r="EK49">
            <v>81492.636154681575</v>
          </cell>
          <cell r="EL49">
            <v>0</v>
          </cell>
          <cell r="EM49">
            <v>0</v>
          </cell>
          <cell r="EN49">
            <v>56897.548824264864</v>
          </cell>
          <cell r="EO49">
            <v>0</v>
          </cell>
          <cell r="EP49">
            <v>0</v>
          </cell>
          <cell r="EQ49">
            <v>64559.249659320383</v>
          </cell>
          <cell r="ER49">
            <v>0</v>
          </cell>
          <cell r="ES49">
            <v>136784.93233628126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GD49">
            <v>4923.5024030965415</v>
          </cell>
          <cell r="GG49">
            <v>13804.637851612973</v>
          </cell>
          <cell r="GH49">
            <v>0</v>
          </cell>
          <cell r="GK49">
            <v>0</v>
          </cell>
          <cell r="GO49">
            <v>0</v>
          </cell>
          <cell r="GR49">
            <v>0</v>
          </cell>
        </row>
        <row r="50">
          <cell r="M50">
            <v>2052.1900000000005</v>
          </cell>
          <cell r="DY50">
            <v>0</v>
          </cell>
          <cell r="DZ50">
            <v>0</v>
          </cell>
          <cell r="EA50">
            <v>135124.11719162791</v>
          </cell>
          <cell r="EB50">
            <v>0</v>
          </cell>
          <cell r="EC50">
            <v>40243.568579999999</v>
          </cell>
          <cell r="ED50">
            <v>0</v>
          </cell>
          <cell r="EE50">
            <v>0</v>
          </cell>
          <cell r="EF50">
            <v>44547.382079999996</v>
          </cell>
          <cell r="EG50">
            <v>188885.97746478871</v>
          </cell>
          <cell r="EH50">
            <v>0</v>
          </cell>
          <cell r="EJ50">
            <v>0</v>
          </cell>
          <cell r="EK50">
            <v>0</v>
          </cell>
          <cell r="EL50">
            <v>105489.18498859349</v>
          </cell>
          <cell r="EM50">
            <v>0</v>
          </cell>
          <cell r="EN50">
            <v>27092.850789420187</v>
          </cell>
          <cell r="EO50">
            <v>0</v>
          </cell>
          <cell r="EP50">
            <v>0</v>
          </cell>
          <cell r="EQ50">
            <v>30741.115465258219</v>
          </cell>
          <cell r="ER50">
            <v>187225.13223617829</v>
          </cell>
          <cell r="ES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GD50">
            <v>0</v>
          </cell>
          <cell r="GG50">
            <v>0</v>
          </cell>
          <cell r="GH50">
            <v>0</v>
          </cell>
          <cell r="GK50">
            <v>0</v>
          </cell>
          <cell r="GO50">
            <v>0</v>
          </cell>
          <cell r="GR50">
            <v>0</v>
          </cell>
        </row>
        <row r="51">
          <cell r="M51">
            <v>5309.09</v>
          </cell>
          <cell r="DY51">
            <v>0</v>
          </cell>
          <cell r="DZ51">
            <v>0</v>
          </cell>
          <cell r="EA51">
            <v>157081.69687906976</v>
          </cell>
          <cell r="EB51">
            <v>0</v>
          </cell>
          <cell r="EC51">
            <v>0</v>
          </cell>
          <cell r="ED51">
            <v>63597.883700000006</v>
          </cell>
          <cell r="EE51">
            <v>0</v>
          </cell>
          <cell r="EF51">
            <v>0</v>
          </cell>
          <cell r="EG51">
            <v>0</v>
          </cell>
          <cell r="EH51">
            <v>18099.399999999998</v>
          </cell>
          <cell r="EJ51">
            <v>0</v>
          </cell>
          <cell r="EK51">
            <v>0</v>
          </cell>
          <cell r="EL51">
            <v>207490.79261660986</v>
          </cell>
          <cell r="EM51">
            <v>0</v>
          </cell>
          <cell r="EN51">
            <v>0</v>
          </cell>
          <cell r="EO51">
            <v>72851.801440038267</v>
          </cell>
          <cell r="EP51">
            <v>0</v>
          </cell>
          <cell r="EQ51">
            <v>0</v>
          </cell>
          <cell r="ER51">
            <v>0</v>
          </cell>
          <cell r="ES51">
            <v>96477.411745285179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GD51">
            <v>8816.9749887421676</v>
          </cell>
          <cell r="GG51">
            <v>8788.3467439924716</v>
          </cell>
          <cell r="GH51">
            <v>0</v>
          </cell>
          <cell r="GK51">
            <v>0</v>
          </cell>
          <cell r="GO51">
            <v>0</v>
          </cell>
          <cell r="GR51">
            <v>0</v>
          </cell>
        </row>
        <row r="52">
          <cell r="M52">
            <v>2779.76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139676.3175</v>
          </cell>
          <cell r="EF52">
            <v>154613.88</v>
          </cell>
          <cell r="EG52">
            <v>0</v>
          </cell>
          <cell r="EH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9478.8934735113944</v>
          </cell>
          <cell r="EQ52">
            <v>17399.612677404475</v>
          </cell>
          <cell r="ER52">
            <v>0</v>
          </cell>
          <cell r="ES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157.9659849956056</v>
          </cell>
          <cell r="FB52">
            <v>289.96495875905686</v>
          </cell>
          <cell r="FC52">
            <v>0</v>
          </cell>
          <cell r="FD52">
            <v>0</v>
          </cell>
          <cell r="GD52">
            <v>36705.468224076874</v>
          </cell>
          <cell r="GG52">
            <v>57691.679000094016</v>
          </cell>
          <cell r="GH52">
            <v>0</v>
          </cell>
          <cell r="GK52">
            <v>0</v>
          </cell>
          <cell r="GO52">
            <v>9171.1255806247354</v>
          </cell>
          <cell r="GR52">
            <v>6322.3378094746322</v>
          </cell>
        </row>
        <row r="53">
          <cell r="M53">
            <v>1897.65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18810.055</v>
          </cell>
          <cell r="EF53">
            <v>20821.68</v>
          </cell>
          <cell r="EG53">
            <v>0</v>
          </cell>
          <cell r="EH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5707.7327578687737</v>
          </cell>
          <cell r="EQ53">
            <v>7511.7311942936194</v>
          </cell>
          <cell r="ER53">
            <v>0</v>
          </cell>
          <cell r="ES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GD53">
            <v>3379.0438212609502</v>
          </cell>
          <cell r="GG53">
            <v>6116.4685326443478</v>
          </cell>
          <cell r="GH53">
            <v>0</v>
          </cell>
          <cell r="GK53">
            <v>0</v>
          </cell>
          <cell r="GO53">
            <v>0</v>
          </cell>
          <cell r="GR53">
            <v>0</v>
          </cell>
        </row>
        <row r="54">
          <cell r="M54">
            <v>1892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109048.57340000001</v>
          </cell>
          <cell r="ED54">
            <v>0</v>
          </cell>
          <cell r="EE54">
            <v>0</v>
          </cell>
          <cell r="EF54">
            <v>120710.67840000002</v>
          </cell>
          <cell r="EG54">
            <v>222262.67042253519</v>
          </cell>
          <cell r="EH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51539.322359650992</v>
          </cell>
          <cell r="EO54">
            <v>0</v>
          </cell>
          <cell r="EP54">
            <v>0</v>
          </cell>
          <cell r="EQ54">
            <v>58479.496010729817</v>
          </cell>
          <cell r="ER54">
            <v>93572.196867363513</v>
          </cell>
          <cell r="ES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6400.7445606264073</v>
          </cell>
          <cell r="EZ54">
            <v>0</v>
          </cell>
          <cell r="FA54">
            <v>0</v>
          </cell>
          <cell r="FB54">
            <v>7262.6549760749949</v>
          </cell>
          <cell r="FC54">
            <v>11620.86932275095</v>
          </cell>
          <cell r="FD54">
            <v>0</v>
          </cell>
          <cell r="GD54">
            <v>27856.205301128881</v>
          </cell>
          <cell r="GG54">
            <v>74539.523748948675</v>
          </cell>
          <cell r="GH54">
            <v>0</v>
          </cell>
          <cell r="GK54">
            <v>0</v>
          </cell>
          <cell r="GO54">
            <v>0</v>
          </cell>
          <cell r="GR54">
            <v>0</v>
          </cell>
        </row>
        <row r="55">
          <cell r="M55">
            <v>3933.2199999999971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188510.95120000004</v>
          </cell>
          <cell r="EF55">
            <v>208671.09120000002</v>
          </cell>
          <cell r="EG55">
            <v>0</v>
          </cell>
          <cell r="EH55">
            <v>31308.199999999997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19674.932839934721</v>
          </cell>
          <cell r="EQ55">
            <v>25893.434929240513</v>
          </cell>
          <cell r="ER55">
            <v>0</v>
          </cell>
          <cell r="ES55">
            <v>79337.118442047693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5936.2785361062643</v>
          </cell>
          <cell r="FB55">
            <v>7812.5116485543567</v>
          </cell>
          <cell r="FC55">
            <v>0</v>
          </cell>
          <cell r="FD55">
            <v>23937.425207780827</v>
          </cell>
          <cell r="GD55">
            <v>0</v>
          </cell>
          <cell r="GG55">
            <v>0</v>
          </cell>
          <cell r="GH55">
            <v>3258.6359099008978</v>
          </cell>
          <cell r="GK55">
            <v>27989.675454941658</v>
          </cell>
          <cell r="GO55">
            <v>0</v>
          </cell>
          <cell r="GR55">
            <v>0</v>
          </cell>
        </row>
        <row r="56">
          <cell r="M56">
            <v>1600.0700000000004</v>
          </cell>
          <cell r="DN56">
            <v>0</v>
          </cell>
          <cell r="DY56">
            <v>0</v>
          </cell>
          <cell r="DZ56">
            <v>86020.232961240312</v>
          </cell>
          <cell r="EA56">
            <v>0</v>
          </cell>
          <cell r="EB56">
            <v>0</v>
          </cell>
          <cell r="EC56">
            <v>12996.038000000002</v>
          </cell>
          <cell r="ED56">
            <v>0</v>
          </cell>
          <cell r="EE56">
            <v>0</v>
          </cell>
          <cell r="EF56">
            <v>14385.888000000003</v>
          </cell>
          <cell r="EG56">
            <v>0</v>
          </cell>
          <cell r="EH56">
            <v>5701.5199999999995</v>
          </cell>
          <cell r="EJ56">
            <v>0</v>
          </cell>
          <cell r="EK56">
            <v>80882.272116847351</v>
          </cell>
          <cell r="EL56">
            <v>0</v>
          </cell>
          <cell r="EM56">
            <v>0</v>
          </cell>
          <cell r="EN56">
            <v>10537.724840072437</v>
          </cell>
          <cell r="EP56">
            <v>0</v>
          </cell>
          <cell r="EQ56">
            <v>11956.712070192565</v>
          </cell>
          <cell r="ER56">
            <v>0</v>
          </cell>
          <cell r="ES56">
            <v>21633.739737897053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GD56">
            <v>0</v>
          </cell>
          <cell r="GG56">
            <v>0</v>
          </cell>
          <cell r="GH56">
            <v>0</v>
          </cell>
          <cell r="GK56">
            <v>0</v>
          </cell>
          <cell r="GO56">
            <v>0</v>
          </cell>
          <cell r="GR56">
            <v>0</v>
          </cell>
        </row>
        <row r="57">
          <cell r="M57">
            <v>5534.48</v>
          </cell>
          <cell r="DY57">
            <v>0</v>
          </cell>
          <cell r="DZ57">
            <v>0</v>
          </cell>
          <cell r="EA57">
            <v>168715.33226356591</v>
          </cell>
          <cell r="EB57">
            <v>0</v>
          </cell>
          <cell r="EC57">
            <v>170161.04300000003</v>
          </cell>
          <cell r="ED57">
            <v>0</v>
          </cell>
          <cell r="EE57">
            <v>0</v>
          </cell>
          <cell r="EF57">
            <v>188358.76800000004</v>
          </cell>
          <cell r="EG57">
            <v>0</v>
          </cell>
          <cell r="EH57">
            <v>18458.879999999997</v>
          </cell>
          <cell r="EJ57">
            <v>0</v>
          </cell>
          <cell r="EK57">
            <v>0</v>
          </cell>
          <cell r="EL57">
            <v>97852.13675420596</v>
          </cell>
          <cell r="EM57">
            <v>0</v>
          </cell>
          <cell r="EN57">
            <v>85105.779551841508</v>
          </cell>
          <cell r="EO57">
            <v>0</v>
          </cell>
          <cell r="EP57">
            <v>0</v>
          </cell>
          <cell r="EQ57">
            <v>96565.939712243999</v>
          </cell>
          <cell r="ER57">
            <v>0</v>
          </cell>
          <cell r="ES57">
            <v>43202.544747167667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GD57">
            <v>13719.853419132391</v>
          </cell>
          <cell r="GG57">
            <v>30619.863529456674</v>
          </cell>
          <cell r="GH57">
            <v>424.96469613594996</v>
          </cell>
          <cell r="GK57">
            <v>1880.1841004373962</v>
          </cell>
          <cell r="GO57">
            <v>0</v>
          </cell>
          <cell r="GR57">
            <v>0</v>
          </cell>
        </row>
        <row r="58">
          <cell r="M58">
            <v>1560.4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54396.813600000001</v>
          </cell>
          <cell r="EF58">
            <v>60214.2336</v>
          </cell>
          <cell r="EG58">
            <v>0</v>
          </cell>
          <cell r="EH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4529.9461894610185</v>
          </cell>
          <cell r="EQ58">
            <v>8315.2436902435111</v>
          </cell>
          <cell r="ER58">
            <v>0</v>
          </cell>
          <cell r="ES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440.13264468352759</v>
          </cell>
          <cell r="FB58">
            <v>807.91471763825598</v>
          </cell>
          <cell r="FC58">
            <v>0</v>
          </cell>
          <cell r="FD58">
            <v>0</v>
          </cell>
          <cell r="GD58">
            <v>0</v>
          </cell>
          <cell r="GG58">
            <v>0</v>
          </cell>
          <cell r="GH58">
            <v>536.16987922869816</v>
          </cell>
          <cell r="GK58">
            <v>28100.837851671935</v>
          </cell>
          <cell r="GO58">
            <v>0</v>
          </cell>
          <cell r="GR58">
            <v>0</v>
          </cell>
        </row>
        <row r="59">
          <cell r="M59">
            <v>367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1458.1679000000001</v>
          </cell>
          <cell r="EF59">
            <v>1614.1104000000003</v>
          </cell>
          <cell r="EG59">
            <v>0</v>
          </cell>
          <cell r="EH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56.560137609208823</v>
          </cell>
          <cell r="FB59">
            <v>103.82271835115043</v>
          </cell>
          <cell r="FC59">
            <v>0</v>
          </cell>
          <cell r="FD59">
            <v>0</v>
          </cell>
          <cell r="GD59">
            <v>0</v>
          </cell>
          <cell r="GG59">
            <v>0</v>
          </cell>
          <cell r="GH59">
            <v>0</v>
          </cell>
          <cell r="GK59">
            <v>10924.587884139379</v>
          </cell>
          <cell r="GO59">
            <v>0</v>
          </cell>
          <cell r="GR59">
            <v>0</v>
          </cell>
        </row>
        <row r="60">
          <cell r="M60">
            <v>462.81000000000006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6958.1658000000007</v>
          </cell>
          <cell r="EF60">
            <v>7702.3008</v>
          </cell>
          <cell r="EG60">
            <v>0</v>
          </cell>
          <cell r="EH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2243.313872662884</v>
          </cell>
          <cell r="EQ60">
            <v>2952.3405370796509</v>
          </cell>
          <cell r="ER60">
            <v>0</v>
          </cell>
          <cell r="ES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641.14228107591589</v>
          </cell>
          <cell r="FB60">
            <v>843.78310566467678</v>
          </cell>
          <cell r="FC60">
            <v>0</v>
          </cell>
          <cell r="FD60">
            <v>0</v>
          </cell>
          <cell r="GD60">
            <v>0</v>
          </cell>
          <cell r="GG60">
            <v>0</v>
          </cell>
          <cell r="GH60">
            <v>0</v>
          </cell>
          <cell r="GK60">
            <v>0</v>
          </cell>
          <cell r="GO60">
            <v>0</v>
          </cell>
          <cell r="GR60">
            <v>0</v>
          </cell>
        </row>
        <row r="61">
          <cell r="M61">
            <v>456.00000000000006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-1.6390504523703897E-12</v>
          </cell>
          <cell r="FD61">
            <v>0</v>
          </cell>
          <cell r="GD61">
            <v>0</v>
          </cell>
          <cell r="GG61">
            <v>0</v>
          </cell>
          <cell r="GH61">
            <v>0</v>
          </cell>
          <cell r="GK61">
            <v>0</v>
          </cell>
          <cell r="GO61">
            <v>0</v>
          </cell>
          <cell r="GR61">
            <v>0</v>
          </cell>
        </row>
        <row r="62">
          <cell r="M62">
            <v>284.99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10670.431200000001</v>
          </cell>
          <cell r="EF62">
            <v>11811.5712</v>
          </cell>
          <cell r="EG62">
            <v>0</v>
          </cell>
          <cell r="EH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5198.0665619464962</v>
          </cell>
          <cell r="EQ62">
            <v>6840.9787913700011</v>
          </cell>
          <cell r="ER62">
            <v>0</v>
          </cell>
          <cell r="ES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GD62">
            <v>0</v>
          </cell>
          <cell r="GG62">
            <v>0</v>
          </cell>
          <cell r="GH62">
            <v>0</v>
          </cell>
          <cell r="GK62">
            <v>0</v>
          </cell>
          <cell r="GO62">
            <v>0</v>
          </cell>
          <cell r="GR62">
            <v>0</v>
          </cell>
        </row>
        <row r="63">
          <cell r="M63">
            <v>532</v>
          </cell>
          <cell r="DY63">
            <v>0</v>
          </cell>
          <cell r="DZ63">
            <v>41484.995729767441</v>
          </cell>
          <cell r="EA63">
            <v>0</v>
          </cell>
          <cell r="EB63">
            <v>0</v>
          </cell>
          <cell r="EC63">
            <v>13674.13271</v>
          </cell>
          <cell r="ED63">
            <v>0</v>
          </cell>
          <cell r="EE63">
            <v>0</v>
          </cell>
          <cell r="EF63">
            <v>15136.500959999999</v>
          </cell>
          <cell r="EG63">
            <v>0</v>
          </cell>
          <cell r="EH63">
            <v>3176.7999999999997</v>
          </cell>
          <cell r="EJ63">
            <v>0</v>
          </cell>
          <cell r="EK63">
            <v>57998.038895541169</v>
          </cell>
          <cell r="EL63">
            <v>0</v>
          </cell>
          <cell r="EM63">
            <v>0</v>
          </cell>
          <cell r="EN63">
            <v>16485.616882181985</v>
          </cell>
          <cell r="EO63">
            <v>0</v>
          </cell>
          <cell r="EP63">
            <v>0</v>
          </cell>
          <cell r="EQ63">
            <v>18705.534387288168</v>
          </cell>
          <cell r="ER63">
            <v>0</v>
          </cell>
          <cell r="ES63">
            <v>17922.572810166512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GD63">
            <v>0</v>
          </cell>
          <cell r="GG63">
            <v>0</v>
          </cell>
          <cell r="GH63">
            <v>0</v>
          </cell>
          <cell r="GK63">
            <v>0</v>
          </cell>
          <cell r="GO63">
            <v>0</v>
          </cell>
          <cell r="GR63">
            <v>0</v>
          </cell>
        </row>
        <row r="64">
          <cell r="M64">
            <v>276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2219.8974000000003</v>
          </cell>
          <cell r="EF64">
            <v>2457.3024</v>
          </cell>
          <cell r="EG64">
            <v>0</v>
          </cell>
          <cell r="EH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394.88601738928276</v>
          </cell>
          <cell r="FB64">
            <v>519.69455138278659</v>
          </cell>
          <cell r="FC64">
            <v>0</v>
          </cell>
          <cell r="FD64">
            <v>0</v>
          </cell>
          <cell r="GD64">
            <v>0</v>
          </cell>
          <cell r="GG64">
            <v>0</v>
          </cell>
          <cell r="GH64">
            <v>0</v>
          </cell>
          <cell r="GK64">
            <v>0</v>
          </cell>
          <cell r="GO64">
            <v>0</v>
          </cell>
          <cell r="GR64">
            <v>0</v>
          </cell>
        </row>
        <row r="65">
          <cell r="M65">
            <v>618.56000000000006</v>
          </cell>
          <cell r="DY65">
            <v>0</v>
          </cell>
          <cell r="DZ65">
            <v>0</v>
          </cell>
          <cell r="EA65">
            <v>51742.112427906977</v>
          </cell>
          <cell r="EB65">
            <v>0</v>
          </cell>
          <cell r="EC65">
            <v>29934.414800000002</v>
          </cell>
          <cell r="ED65">
            <v>0</v>
          </cell>
          <cell r="EE65">
            <v>0</v>
          </cell>
          <cell r="EF65">
            <v>33135.724800000004</v>
          </cell>
          <cell r="EG65">
            <v>0</v>
          </cell>
          <cell r="EJ65">
            <v>0</v>
          </cell>
          <cell r="EK65">
            <v>0</v>
          </cell>
          <cell r="EL65">
            <v>20324.583184886531</v>
          </cell>
          <cell r="EM65">
            <v>0</v>
          </cell>
          <cell r="EN65">
            <v>11220.191435129267</v>
          </cell>
          <cell r="EO65">
            <v>0</v>
          </cell>
          <cell r="EP65">
            <v>0</v>
          </cell>
          <cell r="EQ65">
            <v>12731.078140521948</v>
          </cell>
          <cell r="ER65">
            <v>0</v>
          </cell>
          <cell r="ES65">
            <v>6173.3789203123742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GD65">
            <v>292.36928714098923</v>
          </cell>
          <cell r="GG65">
            <v>1726.0314027428872</v>
          </cell>
          <cell r="GH65">
            <v>0</v>
          </cell>
          <cell r="GK65">
            <v>0</v>
          </cell>
          <cell r="GO65">
            <v>0</v>
          </cell>
          <cell r="GR65">
            <v>0</v>
          </cell>
        </row>
        <row r="66">
          <cell r="M66">
            <v>447.65</v>
          </cell>
          <cell r="DY66">
            <v>0</v>
          </cell>
          <cell r="DZ66">
            <v>0</v>
          </cell>
          <cell r="EA66">
            <v>33188.733095503878</v>
          </cell>
          <cell r="EB66">
            <v>0</v>
          </cell>
          <cell r="EC66">
            <v>0</v>
          </cell>
          <cell r="ED66">
            <v>12495.365659999999</v>
          </cell>
          <cell r="EE66">
            <v>0</v>
          </cell>
          <cell r="EF66">
            <v>0</v>
          </cell>
          <cell r="EG66">
            <v>0</v>
          </cell>
          <cell r="EJ66">
            <v>0</v>
          </cell>
          <cell r="EK66">
            <v>0</v>
          </cell>
          <cell r="EL66">
            <v>6994.0825645499999</v>
          </cell>
          <cell r="EM66">
            <v>0</v>
          </cell>
          <cell r="EN66">
            <v>0</v>
          </cell>
          <cell r="EO66">
            <v>2283.5653020170844</v>
          </cell>
          <cell r="EP66">
            <v>0</v>
          </cell>
          <cell r="EQ66">
            <v>0</v>
          </cell>
          <cell r="ER66">
            <v>0</v>
          </cell>
          <cell r="ES66">
            <v>1990.6394622505486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GD66">
            <v>0</v>
          </cell>
          <cell r="GG66">
            <v>0</v>
          </cell>
          <cell r="GH66">
            <v>0</v>
          </cell>
          <cell r="GK66">
            <v>0</v>
          </cell>
          <cell r="GO66">
            <v>0</v>
          </cell>
          <cell r="GR66">
            <v>0</v>
          </cell>
        </row>
        <row r="67">
          <cell r="M67">
            <v>407.01</v>
          </cell>
          <cell r="DY67">
            <v>0</v>
          </cell>
          <cell r="DZ67">
            <v>0</v>
          </cell>
          <cell r="EA67">
            <v>68322.290294573642</v>
          </cell>
          <cell r="EB67">
            <v>0</v>
          </cell>
          <cell r="EC67">
            <v>0</v>
          </cell>
          <cell r="ED67">
            <v>58459.224000000002</v>
          </cell>
          <cell r="EE67">
            <v>0</v>
          </cell>
          <cell r="EF67">
            <v>0</v>
          </cell>
          <cell r="EG67">
            <v>0</v>
          </cell>
          <cell r="EH67">
            <v>3619.8799999999997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U67">
            <v>0</v>
          </cell>
          <cell r="EV67">
            <v>0</v>
          </cell>
          <cell r="EW67">
            <v>5225.1065069363758</v>
          </cell>
          <cell r="EX67">
            <v>0</v>
          </cell>
          <cell r="EY67">
            <v>0</v>
          </cell>
          <cell r="EZ67">
            <v>3877.128210496362</v>
          </cell>
          <cell r="FA67">
            <v>0</v>
          </cell>
          <cell r="FB67">
            <v>0</v>
          </cell>
          <cell r="FC67">
            <v>0</v>
          </cell>
          <cell r="FD67">
            <v>1117.1593509300076</v>
          </cell>
          <cell r="GD67">
            <v>0</v>
          </cell>
          <cell r="GG67">
            <v>0</v>
          </cell>
          <cell r="GH67">
            <v>0</v>
          </cell>
          <cell r="GK67">
            <v>0</v>
          </cell>
          <cell r="GO67">
            <v>0</v>
          </cell>
          <cell r="GR67">
            <v>0</v>
          </cell>
        </row>
        <row r="68">
          <cell r="M68">
            <v>330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8400.7882000000009</v>
          </cell>
          <cell r="EF68">
            <v>9299.2032000000017</v>
          </cell>
          <cell r="EG68">
            <v>0</v>
          </cell>
          <cell r="EH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192.19212733612954</v>
          </cell>
          <cell r="FB68">
            <v>252.93678934392179</v>
          </cell>
          <cell r="FC68">
            <v>0</v>
          </cell>
          <cell r="FD68">
            <v>0</v>
          </cell>
          <cell r="GD68">
            <v>0</v>
          </cell>
          <cell r="GG68">
            <v>0</v>
          </cell>
          <cell r="GH68">
            <v>0</v>
          </cell>
          <cell r="GK68">
            <v>0</v>
          </cell>
          <cell r="GO68">
            <v>0</v>
          </cell>
          <cell r="GR68">
            <v>0</v>
          </cell>
        </row>
        <row r="69">
          <cell r="M69">
            <v>288.78000000000003</v>
          </cell>
          <cell r="DY69">
            <v>0</v>
          </cell>
          <cell r="DZ69">
            <v>0</v>
          </cell>
          <cell r="EA69">
            <v>11380.946888527133</v>
          </cell>
          <cell r="EB69">
            <v>0</v>
          </cell>
          <cell r="EC69">
            <v>0</v>
          </cell>
          <cell r="ED69">
            <v>4085.9828100000004</v>
          </cell>
          <cell r="EE69">
            <v>0</v>
          </cell>
          <cell r="EF69">
            <v>0</v>
          </cell>
          <cell r="EG69">
            <v>0</v>
          </cell>
          <cell r="EH69">
            <v>2098.3599999999997</v>
          </cell>
          <cell r="EJ69">
            <v>0</v>
          </cell>
          <cell r="EK69">
            <v>0</v>
          </cell>
          <cell r="EL69">
            <v>12426.878087265139</v>
          </cell>
          <cell r="EM69">
            <v>0</v>
          </cell>
          <cell r="EN69">
            <v>0</v>
          </cell>
          <cell r="EO69">
            <v>3869.0519563231978</v>
          </cell>
          <cell r="EP69">
            <v>0</v>
          </cell>
          <cell r="EQ69">
            <v>0</v>
          </cell>
          <cell r="ER69">
            <v>0</v>
          </cell>
          <cell r="ES69">
            <v>9245.9568054726224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GD69">
            <v>0</v>
          </cell>
          <cell r="GG69">
            <v>0</v>
          </cell>
          <cell r="GH69">
            <v>0</v>
          </cell>
          <cell r="GK69">
            <v>0</v>
          </cell>
          <cell r="GO69">
            <v>0</v>
          </cell>
          <cell r="GR69">
            <v>0</v>
          </cell>
        </row>
        <row r="70">
          <cell r="M70">
            <v>280.64999999999992</v>
          </cell>
          <cell r="DY70">
            <v>0</v>
          </cell>
          <cell r="DZ70">
            <v>78958.385581395356</v>
          </cell>
          <cell r="EA70">
            <v>0</v>
          </cell>
          <cell r="EB70">
            <v>0</v>
          </cell>
          <cell r="EC70">
            <v>25183.710000000003</v>
          </cell>
          <cell r="ED70">
            <v>0</v>
          </cell>
          <cell r="EE70">
            <v>0</v>
          </cell>
          <cell r="EF70">
            <v>27876.960000000003</v>
          </cell>
          <cell r="EG70">
            <v>0</v>
          </cell>
          <cell r="EJ70">
            <v>0</v>
          </cell>
          <cell r="EK70">
            <v>22265.541899776996</v>
          </cell>
          <cell r="EL70">
            <v>0</v>
          </cell>
          <cell r="EM70">
            <v>0</v>
          </cell>
          <cell r="EN70">
            <v>6124.0379360042371</v>
          </cell>
          <cell r="EO70">
            <v>0</v>
          </cell>
          <cell r="EP70">
            <v>0</v>
          </cell>
          <cell r="EQ70">
            <v>6948.687635995977</v>
          </cell>
          <cell r="ER70">
            <v>0</v>
          </cell>
          <cell r="ES70">
            <v>3995.5704954062471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GD70">
            <v>0</v>
          </cell>
          <cell r="GG70">
            <v>0</v>
          </cell>
          <cell r="GH70">
            <v>0</v>
          </cell>
          <cell r="GK70">
            <v>0</v>
          </cell>
          <cell r="GO70">
            <v>0</v>
          </cell>
          <cell r="GR70">
            <v>0</v>
          </cell>
        </row>
        <row r="71">
          <cell r="M71">
            <v>411</v>
          </cell>
          <cell r="DY71">
            <v>0</v>
          </cell>
          <cell r="DZ71">
            <v>0</v>
          </cell>
          <cell r="EA71">
            <v>29477.797283720935</v>
          </cell>
          <cell r="EB71">
            <v>0</v>
          </cell>
          <cell r="EC71">
            <v>19848.494400000003</v>
          </cell>
          <cell r="ED71">
            <v>0</v>
          </cell>
          <cell r="EE71">
            <v>0</v>
          </cell>
          <cell r="EF71">
            <v>21971.174400000004</v>
          </cell>
          <cell r="EG71">
            <v>0</v>
          </cell>
          <cell r="EH71">
            <v>1998.04</v>
          </cell>
          <cell r="EJ71">
            <v>0</v>
          </cell>
          <cell r="EK71">
            <v>0</v>
          </cell>
          <cell r="EL71">
            <v>24304.700790881798</v>
          </cell>
          <cell r="EM71">
            <v>0</v>
          </cell>
          <cell r="EN71">
            <v>14112.565587743347</v>
          </cell>
          <cell r="EO71">
            <v>0</v>
          </cell>
          <cell r="EP71">
            <v>0</v>
          </cell>
          <cell r="EQ71">
            <v>16012.933139293775</v>
          </cell>
          <cell r="ER71">
            <v>0</v>
          </cell>
          <cell r="ES71">
            <v>6647.9485483101935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GD71">
            <v>0</v>
          </cell>
          <cell r="GG71">
            <v>0</v>
          </cell>
          <cell r="GH71">
            <v>0</v>
          </cell>
          <cell r="GK71">
            <v>0</v>
          </cell>
          <cell r="GO71">
            <v>0</v>
          </cell>
          <cell r="GR71">
            <v>0</v>
          </cell>
        </row>
        <row r="72">
          <cell r="M72">
            <v>763.84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23890.324400000001</v>
          </cell>
          <cell r="EF72">
            <v>26445.254400000002</v>
          </cell>
          <cell r="EG72">
            <v>0</v>
          </cell>
          <cell r="EH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7939.5673195773525</v>
          </cell>
          <cell r="EQ72">
            <v>10448.964244417863</v>
          </cell>
          <cell r="ER72">
            <v>0</v>
          </cell>
          <cell r="ES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GD72">
            <v>0</v>
          </cell>
          <cell r="GG72">
            <v>0</v>
          </cell>
          <cell r="GH72">
            <v>0</v>
          </cell>
          <cell r="GK72">
            <v>0</v>
          </cell>
          <cell r="GO72">
            <v>0</v>
          </cell>
          <cell r="GR72">
            <v>0</v>
          </cell>
        </row>
        <row r="73">
          <cell r="M73">
            <v>882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28118.700400000005</v>
          </cell>
          <cell r="EF73">
            <v>31125.830400000006</v>
          </cell>
          <cell r="EG73">
            <v>0</v>
          </cell>
          <cell r="EH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1799.181734304992</v>
          </cell>
          <cell r="FB73">
            <v>2367.8350285671913</v>
          </cell>
          <cell r="FC73">
            <v>0</v>
          </cell>
          <cell r="FD73">
            <v>0</v>
          </cell>
          <cell r="GD73">
            <v>0</v>
          </cell>
          <cell r="GG73">
            <v>0</v>
          </cell>
          <cell r="GH73">
            <v>0</v>
          </cell>
          <cell r="GK73">
            <v>0</v>
          </cell>
          <cell r="GO73">
            <v>0</v>
          </cell>
          <cell r="GR73">
            <v>0</v>
          </cell>
        </row>
        <row r="74">
          <cell r="M74">
            <v>882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28118.700400000005</v>
          </cell>
          <cell r="EF74">
            <v>31125.830400000006</v>
          </cell>
          <cell r="EG74">
            <v>0</v>
          </cell>
          <cell r="EH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2810.1802875443418</v>
          </cell>
          <cell r="FB74">
            <v>3698.3719846438494</v>
          </cell>
          <cell r="FC74">
            <v>0</v>
          </cell>
          <cell r="FD74">
            <v>0</v>
          </cell>
          <cell r="GD74">
            <v>0</v>
          </cell>
          <cell r="GG74">
            <v>0</v>
          </cell>
          <cell r="GH74">
            <v>0</v>
          </cell>
          <cell r="GK74">
            <v>0</v>
          </cell>
          <cell r="GO74">
            <v>0</v>
          </cell>
          <cell r="GR74">
            <v>0</v>
          </cell>
        </row>
        <row r="75">
          <cell r="M75">
            <v>662.93</v>
          </cell>
          <cell r="DY75">
            <v>0</v>
          </cell>
          <cell r="DZ75">
            <v>44338.003733333338</v>
          </cell>
          <cell r="EA75">
            <v>0</v>
          </cell>
          <cell r="EB75">
            <v>0</v>
          </cell>
          <cell r="EC75">
            <v>20719.042400000002</v>
          </cell>
          <cell r="ED75">
            <v>0</v>
          </cell>
          <cell r="EE75">
            <v>0</v>
          </cell>
          <cell r="EF75">
            <v>22934.822400000001</v>
          </cell>
          <cell r="EG75">
            <v>0</v>
          </cell>
          <cell r="EH75">
            <v>2800.6</v>
          </cell>
          <cell r="EJ75">
            <v>0</v>
          </cell>
          <cell r="EK75">
            <v>28955.507392519012</v>
          </cell>
          <cell r="EL75">
            <v>0</v>
          </cell>
          <cell r="EM75">
            <v>0</v>
          </cell>
          <cell r="EN75">
            <v>11668.307782650629</v>
          </cell>
          <cell r="EO75">
            <v>0</v>
          </cell>
          <cell r="EP75">
            <v>0</v>
          </cell>
          <cell r="EQ75">
            <v>13239.536865965612</v>
          </cell>
          <cell r="ER75">
            <v>0</v>
          </cell>
          <cell r="ES75">
            <v>7380.6455399945971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GD75">
            <v>0</v>
          </cell>
          <cell r="GG75">
            <v>0</v>
          </cell>
          <cell r="GH75">
            <v>0</v>
          </cell>
          <cell r="GK75">
            <v>0</v>
          </cell>
          <cell r="GO75">
            <v>0</v>
          </cell>
          <cell r="GR75">
            <v>0</v>
          </cell>
        </row>
        <row r="76">
          <cell r="M76">
            <v>656.97000000000014</v>
          </cell>
          <cell r="DY76">
            <v>0</v>
          </cell>
          <cell r="DZ76">
            <v>166677.36109333334</v>
          </cell>
          <cell r="EA76">
            <v>0</v>
          </cell>
          <cell r="EB76">
            <v>0</v>
          </cell>
          <cell r="EC76">
            <v>5321.5355600000003</v>
          </cell>
          <cell r="ED76">
            <v>0</v>
          </cell>
          <cell r="EE76">
            <v>0</v>
          </cell>
          <cell r="EF76">
            <v>5890.6425600000002</v>
          </cell>
          <cell r="EG76">
            <v>0</v>
          </cell>
          <cell r="EJ76">
            <v>0</v>
          </cell>
          <cell r="EK76">
            <v>4876.2412288859723</v>
          </cell>
          <cell r="EL76">
            <v>0</v>
          </cell>
          <cell r="EM76">
            <v>0</v>
          </cell>
          <cell r="EN76">
            <v>134.25444945514761</v>
          </cell>
          <cell r="EO76">
            <v>0</v>
          </cell>
          <cell r="EP76">
            <v>0</v>
          </cell>
          <cell r="EQ76">
            <v>152.33286317868843</v>
          </cell>
          <cell r="ER76">
            <v>0</v>
          </cell>
          <cell r="ES76">
            <v>690.87758704278201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GD76">
            <v>0</v>
          </cell>
          <cell r="GG76">
            <v>0</v>
          </cell>
          <cell r="GH76">
            <v>0</v>
          </cell>
          <cell r="GK76">
            <v>0</v>
          </cell>
          <cell r="GO76">
            <v>0</v>
          </cell>
          <cell r="GR76">
            <v>0</v>
          </cell>
        </row>
        <row r="77">
          <cell r="M77">
            <v>639.9899999999999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12998.214370000002</v>
          </cell>
          <cell r="EF77">
            <v>14388.297120000001</v>
          </cell>
          <cell r="EG77">
            <v>0</v>
          </cell>
          <cell r="EH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4003.2269219292484</v>
          </cell>
          <cell r="EQ77">
            <v>5268.4955345597364</v>
          </cell>
          <cell r="ER77">
            <v>0</v>
          </cell>
          <cell r="ES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GD77">
            <v>0</v>
          </cell>
          <cell r="GG77">
            <v>0</v>
          </cell>
          <cell r="GH77">
            <v>0</v>
          </cell>
          <cell r="GK77">
            <v>0</v>
          </cell>
          <cell r="GO77">
            <v>0</v>
          </cell>
          <cell r="GR77">
            <v>0</v>
          </cell>
        </row>
        <row r="78">
          <cell r="M78">
            <v>503.84000000000003</v>
          </cell>
          <cell r="DY78">
            <v>0</v>
          </cell>
          <cell r="DZ78">
            <v>0</v>
          </cell>
          <cell r="EA78">
            <v>35525.857984496128</v>
          </cell>
          <cell r="EB78">
            <v>0</v>
          </cell>
          <cell r="EC78">
            <v>25494.620000000003</v>
          </cell>
          <cell r="ED78">
            <v>0</v>
          </cell>
          <cell r="EE78">
            <v>0</v>
          </cell>
          <cell r="EF78">
            <v>28221.120000000003</v>
          </cell>
          <cell r="EG78">
            <v>0</v>
          </cell>
          <cell r="EH78">
            <v>3344</v>
          </cell>
          <cell r="EJ78">
            <v>0</v>
          </cell>
          <cell r="EK78">
            <v>0</v>
          </cell>
          <cell r="EL78">
            <v>58691.463271796558</v>
          </cell>
          <cell r="EM78">
            <v>0</v>
          </cell>
          <cell r="EN78">
            <v>36321.35636902164</v>
          </cell>
          <cell r="EO78">
            <v>0</v>
          </cell>
          <cell r="EP78">
            <v>0</v>
          </cell>
          <cell r="EQ78">
            <v>41212.311641671346</v>
          </cell>
          <cell r="ER78">
            <v>0</v>
          </cell>
          <cell r="ES78">
            <v>22293.83850787954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GD78">
            <v>0</v>
          </cell>
          <cell r="GG78">
            <v>0</v>
          </cell>
          <cell r="GH78">
            <v>0</v>
          </cell>
          <cell r="GK78">
            <v>0</v>
          </cell>
          <cell r="GO78">
            <v>0</v>
          </cell>
          <cell r="GR78">
            <v>0</v>
          </cell>
        </row>
        <row r="79">
          <cell r="M79"/>
          <cell r="DY79"/>
          <cell r="DZ79"/>
          <cell r="EA79"/>
          <cell r="EB79"/>
          <cell r="EC79"/>
          <cell r="ED79"/>
          <cell r="EE79"/>
          <cell r="EF79"/>
          <cell r="EG79"/>
          <cell r="EH79"/>
          <cell r="GD79"/>
          <cell r="GG79"/>
          <cell r="GH79"/>
          <cell r="GK79"/>
          <cell r="GO79">
            <v>0</v>
          </cell>
          <cell r="GR79">
            <v>0</v>
          </cell>
        </row>
        <row r="80">
          <cell r="M80"/>
          <cell r="DY80"/>
          <cell r="DZ80"/>
          <cell r="EA80"/>
          <cell r="EB80"/>
          <cell r="EC80"/>
          <cell r="ED80"/>
          <cell r="EE80"/>
          <cell r="EF80"/>
          <cell r="EG80"/>
          <cell r="EH80"/>
          <cell r="GD80"/>
          <cell r="GG80"/>
          <cell r="GH80"/>
          <cell r="GK80"/>
          <cell r="GO80">
            <v>0</v>
          </cell>
          <cell r="GR80">
            <v>0</v>
          </cell>
        </row>
        <row r="81">
          <cell r="M81"/>
          <cell r="DY81"/>
          <cell r="DZ81"/>
          <cell r="EA81"/>
          <cell r="EB81"/>
          <cell r="EC81"/>
          <cell r="ED81"/>
          <cell r="EE81"/>
          <cell r="EF81"/>
          <cell r="EG81"/>
          <cell r="EH81"/>
          <cell r="GD81"/>
          <cell r="GG81"/>
          <cell r="GH81"/>
          <cell r="GK81"/>
          <cell r="GO81">
            <v>0</v>
          </cell>
          <cell r="GR81">
            <v>0</v>
          </cell>
        </row>
        <row r="82">
          <cell r="M82"/>
          <cell r="DY82"/>
          <cell r="DZ82"/>
          <cell r="EA82"/>
          <cell r="EB82"/>
          <cell r="EC82"/>
          <cell r="ED82"/>
          <cell r="EE82"/>
          <cell r="EF82"/>
          <cell r="EG82"/>
          <cell r="EH82"/>
          <cell r="GD82"/>
          <cell r="GG82"/>
          <cell r="GH82"/>
          <cell r="GK82"/>
          <cell r="GO82">
            <v>0</v>
          </cell>
          <cell r="GR82">
            <v>0</v>
          </cell>
        </row>
      </sheetData>
      <sheetData sheetId="19"/>
      <sheetData sheetId="20"/>
      <sheetData sheetId="21"/>
      <sheetData sheetId="22"/>
      <sheetData sheetId="23">
        <row r="113">
          <cell r="AP113">
            <v>40207.916587849977</v>
          </cell>
          <cell r="AQ113">
            <v>372.49129701215213</v>
          </cell>
          <cell r="AW113">
            <v>2758.0268429840908</v>
          </cell>
        </row>
        <row r="114">
          <cell r="AP114">
            <v>30504.66015971607</v>
          </cell>
          <cell r="AQ114">
            <v>0</v>
          </cell>
          <cell r="AW114">
            <v>6478.8939259079043</v>
          </cell>
        </row>
        <row r="115">
          <cell r="AP115">
            <v>1541.8503872853287</v>
          </cell>
          <cell r="AQ115">
            <v>0</v>
          </cell>
        </row>
        <row r="116">
          <cell r="AP116">
            <v>7812.24489795919</v>
          </cell>
          <cell r="AQ116">
            <v>0</v>
          </cell>
        </row>
        <row r="117">
          <cell r="AP117">
            <v>44547.755102040806</v>
          </cell>
          <cell r="AQ117">
            <v>0</v>
          </cell>
          <cell r="AW117">
            <v>9892.5107462119413</v>
          </cell>
        </row>
        <row r="118">
          <cell r="AP118">
            <v>0</v>
          </cell>
          <cell r="AQ118">
            <v>0</v>
          </cell>
          <cell r="AW118">
            <v>0</v>
          </cell>
        </row>
        <row r="119">
          <cell r="AP119">
            <v>20307.017178418784</v>
          </cell>
          <cell r="AQ119">
            <v>394.84558565540135</v>
          </cell>
          <cell r="AW119">
            <v>2273.7651225978716</v>
          </cell>
        </row>
        <row r="120">
          <cell r="AP120">
            <v>10733.139433112552</v>
          </cell>
          <cell r="AQ120">
            <v>0</v>
          </cell>
        </row>
        <row r="121">
          <cell r="AP121">
            <v>121354.23841489716</v>
          </cell>
          <cell r="AQ121">
            <v>328.20500303574858</v>
          </cell>
          <cell r="AW121">
            <v>5011.8678996826038</v>
          </cell>
        </row>
        <row r="122">
          <cell r="AP122">
            <v>71796.429645210912</v>
          </cell>
          <cell r="AQ122">
            <v>529.87735575617603</v>
          </cell>
          <cell r="AW122">
            <v>3715.6383859223697</v>
          </cell>
        </row>
        <row r="123">
          <cell r="AP123">
            <v>0</v>
          </cell>
          <cell r="AQ123">
            <v>0</v>
          </cell>
          <cell r="AW123">
            <v>0</v>
          </cell>
        </row>
        <row r="124">
          <cell r="AP124">
            <v>267151.80619102751</v>
          </cell>
          <cell r="AQ124">
            <v>2028.6971299208874</v>
          </cell>
          <cell r="AW124">
            <v>3968.6128862760247</v>
          </cell>
        </row>
        <row r="125">
          <cell r="AP125">
            <v>3.3760416684458522E-12</v>
          </cell>
          <cell r="AQ125">
            <v>0</v>
          </cell>
          <cell r="AW125">
            <v>0</v>
          </cell>
        </row>
        <row r="126">
          <cell r="AP126">
            <v>0</v>
          </cell>
          <cell r="AQ126">
            <v>0</v>
          </cell>
          <cell r="AW126">
            <v>0</v>
          </cell>
        </row>
        <row r="127">
          <cell r="AP127">
            <v>23382.342050592692</v>
          </cell>
          <cell r="AQ127">
            <v>0</v>
          </cell>
          <cell r="AW127">
            <v>3667.7176668506804</v>
          </cell>
        </row>
        <row r="128">
          <cell r="AP128">
            <v>166907.85757048271</v>
          </cell>
          <cell r="AQ128">
            <v>464.67601087377693</v>
          </cell>
          <cell r="AW128">
            <v>5778.2033557450286</v>
          </cell>
        </row>
        <row r="129">
          <cell r="AP129">
            <v>138326.89250753558</v>
          </cell>
          <cell r="AQ129">
            <v>1457.8836835377008</v>
          </cell>
          <cell r="AW129">
            <v>10329.582619893485</v>
          </cell>
        </row>
        <row r="130">
          <cell r="AP130">
            <v>0</v>
          </cell>
          <cell r="AQ130">
            <v>0</v>
          </cell>
          <cell r="AW130">
            <v>0</v>
          </cell>
        </row>
        <row r="131">
          <cell r="AP131">
            <v>0</v>
          </cell>
          <cell r="AQ131">
            <v>0</v>
          </cell>
          <cell r="AW131">
            <v>0</v>
          </cell>
        </row>
        <row r="132">
          <cell r="AP132">
            <v>0</v>
          </cell>
          <cell r="AQ132">
            <v>0</v>
          </cell>
          <cell r="AW132">
            <v>0</v>
          </cell>
        </row>
        <row r="133">
          <cell r="AP133">
            <v>0</v>
          </cell>
          <cell r="AQ133">
            <v>0</v>
          </cell>
          <cell r="AW133">
            <v>0</v>
          </cell>
        </row>
        <row r="134">
          <cell r="AP134">
            <v>0</v>
          </cell>
          <cell r="AQ134">
            <v>0</v>
          </cell>
          <cell r="AW134">
            <v>0</v>
          </cell>
        </row>
        <row r="135">
          <cell r="AP135">
            <v>0</v>
          </cell>
          <cell r="AQ135">
            <v>0</v>
          </cell>
          <cell r="AW135">
            <v>0</v>
          </cell>
        </row>
        <row r="136">
          <cell r="AP136">
            <v>0</v>
          </cell>
          <cell r="AQ136">
            <v>0</v>
          </cell>
          <cell r="AW136">
            <v>0</v>
          </cell>
        </row>
        <row r="137">
          <cell r="AP137">
            <v>0</v>
          </cell>
          <cell r="AQ137">
            <v>0</v>
          </cell>
          <cell r="AW137">
            <v>0</v>
          </cell>
        </row>
        <row r="138">
          <cell r="AP138">
            <v>0</v>
          </cell>
          <cell r="AQ138">
            <v>0</v>
          </cell>
          <cell r="AW138">
            <v>0</v>
          </cell>
        </row>
        <row r="139">
          <cell r="AP139">
            <v>-3.8611469577176644E-12</v>
          </cell>
          <cell r="AQ139">
            <v>0</v>
          </cell>
          <cell r="AW139">
            <v>0</v>
          </cell>
        </row>
        <row r="140">
          <cell r="AP140">
            <v>21987.53156756339</v>
          </cell>
          <cell r="AQ140">
            <v>445.00108310628781</v>
          </cell>
          <cell r="AW140">
            <v>2767.772764847839</v>
          </cell>
        </row>
        <row r="141">
          <cell r="AP141">
            <v>35458.912087912082</v>
          </cell>
          <cell r="AQ141">
            <v>0</v>
          </cell>
          <cell r="AW141">
            <v>4928.0405043608707</v>
          </cell>
        </row>
        <row r="142">
          <cell r="AP142">
            <v>0</v>
          </cell>
          <cell r="AQ142">
            <v>0</v>
          </cell>
          <cell r="AW142">
            <v>0</v>
          </cell>
        </row>
        <row r="143">
          <cell r="AP143">
            <v>86254.612128154273</v>
          </cell>
          <cell r="AQ143">
            <v>586.4339198379306</v>
          </cell>
          <cell r="AW143">
            <v>3770.7407007240367</v>
          </cell>
        </row>
        <row r="144">
          <cell r="AP144">
            <v>0</v>
          </cell>
          <cell r="AQ144">
            <v>0</v>
          </cell>
          <cell r="AW144">
            <v>0</v>
          </cell>
        </row>
        <row r="145">
          <cell r="AP145">
            <v>0</v>
          </cell>
          <cell r="AQ145">
            <v>0</v>
          </cell>
          <cell r="AW145">
            <v>0</v>
          </cell>
        </row>
        <row r="146">
          <cell r="AP146">
            <v>146648.94591945436</v>
          </cell>
          <cell r="AQ146">
            <v>530.0190077526006</v>
          </cell>
          <cell r="AW146">
            <v>7645.551668638087</v>
          </cell>
        </row>
        <row r="147">
          <cell r="AP147">
            <v>0</v>
          </cell>
          <cell r="AQ147">
            <v>0</v>
          </cell>
          <cell r="AW147">
            <v>0</v>
          </cell>
        </row>
        <row r="148">
          <cell r="AP148">
            <v>0</v>
          </cell>
          <cell r="AQ148">
            <v>0</v>
          </cell>
          <cell r="AW148">
            <v>0</v>
          </cell>
        </row>
        <row r="149">
          <cell r="AP149">
            <v>5680.44583987441</v>
          </cell>
          <cell r="AQ149">
            <v>0</v>
          </cell>
        </row>
        <row r="150">
          <cell r="AP150">
            <v>2.1249935144851404E-12</v>
          </cell>
          <cell r="AQ150">
            <v>0</v>
          </cell>
          <cell r="AW150">
            <v>0</v>
          </cell>
        </row>
        <row r="151">
          <cell r="AP151">
            <v>9.1710194993765986E-13</v>
          </cell>
          <cell r="AQ151">
            <v>0</v>
          </cell>
          <cell r="AW151">
            <v>0</v>
          </cell>
        </row>
        <row r="152">
          <cell r="AP152">
            <v>0</v>
          </cell>
          <cell r="AQ152">
            <v>0</v>
          </cell>
          <cell r="AW152">
            <v>0</v>
          </cell>
        </row>
        <row r="153">
          <cell r="AP153">
            <v>23343.301552192843</v>
          </cell>
          <cell r="AQ153">
            <v>589.05849079054553</v>
          </cell>
          <cell r="AW153">
            <v>3636.4839205405278</v>
          </cell>
        </row>
        <row r="154">
          <cell r="AP154">
            <v>5.925537838180617E-14</v>
          </cell>
          <cell r="AQ154">
            <v>0</v>
          </cell>
          <cell r="AW154">
            <v>0</v>
          </cell>
        </row>
        <row r="155">
          <cell r="AP155">
            <v>-1.781449987525718E-13</v>
          </cell>
          <cell r="AQ155">
            <v>0</v>
          </cell>
          <cell r="AW155">
            <v>0</v>
          </cell>
        </row>
        <row r="156">
          <cell r="AP156">
            <v>5417.1428571428542</v>
          </cell>
          <cell r="AQ156">
            <v>0</v>
          </cell>
        </row>
        <row r="157">
          <cell r="AP157">
            <v>0</v>
          </cell>
          <cell r="AQ157">
            <v>0</v>
          </cell>
          <cell r="AW157">
            <v>0</v>
          </cell>
        </row>
        <row r="158">
          <cell r="AP158">
            <v>7869.2834485464546</v>
          </cell>
          <cell r="AQ158">
            <v>261.25438963146928</v>
          </cell>
          <cell r="AW158">
            <v>3031.9919920955826</v>
          </cell>
        </row>
        <row r="159">
          <cell r="AP159">
            <v>73745.839771134139</v>
          </cell>
          <cell r="AQ159">
            <v>274.24227409606397</v>
          </cell>
          <cell r="AW159">
            <v>3579.6245521697156</v>
          </cell>
        </row>
        <row r="160">
          <cell r="AP160">
            <v>18536.57437797865</v>
          </cell>
          <cell r="AQ160">
            <v>0</v>
          </cell>
          <cell r="AW160">
            <v>5742.2003684202109</v>
          </cell>
        </row>
        <row r="161">
          <cell r="AP161">
            <v>41735.043435378451</v>
          </cell>
          <cell r="AQ161">
            <v>371.4703335662266</v>
          </cell>
          <cell r="AW161">
            <v>2685.9639696425374</v>
          </cell>
        </row>
        <row r="162">
          <cell r="AP162">
            <v>0</v>
          </cell>
          <cell r="AQ162">
            <v>0</v>
          </cell>
          <cell r="AW162">
            <v>0</v>
          </cell>
        </row>
        <row r="163">
          <cell r="AP163">
            <v>19985.581333356138</v>
          </cell>
          <cell r="AQ163">
            <v>252.8354502213503</v>
          </cell>
          <cell r="AW163">
            <v>2101.4703170394055</v>
          </cell>
        </row>
        <row r="164">
          <cell r="AP164">
            <v>7169.5991681074756</v>
          </cell>
          <cell r="AQ164">
            <v>525.61175978838196</v>
          </cell>
          <cell r="AW164">
            <v>2032.1789688906197</v>
          </cell>
        </row>
        <row r="165">
          <cell r="AP165">
            <v>0</v>
          </cell>
          <cell r="AQ165">
            <v>0</v>
          </cell>
          <cell r="AW165">
            <v>0</v>
          </cell>
        </row>
        <row r="166">
          <cell r="AP166">
            <v>25710.001316655715</v>
          </cell>
          <cell r="AQ166">
            <v>0</v>
          </cell>
          <cell r="AW166">
            <v>4983.9038645374394</v>
          </cell>
        </row>
        <row r="167">
          <cell r="AP167">
            <v>10724.365956788783</v>
          </cell>
          <cell r="AQ167">
            <v>208.52242945316863</v>
          </cell>
          <cell r="AW167">
            <v>1828.7385094135248</v>
          </cell>
        </row>
        <row r="168">
          <cell r="AP168">
            <v>4789.183673469387</v>
          </cell>
          <cell r="AQ168">
            <v>0</v>
          </cell>
        </row>
        <row r="169">
          <cell r="AP169">
            <v>0</v>
          </cell>
          <cell r="AQ169">
            <v>0</v>
          </cell>
          <cell r="AW169">
            <v>0</v>
          </cell>
        </row>
        <row r="170">
          <cell r="AP170">
            <v>7378.0612244897902</v>
          </cell>
          <cell r="AQ170">
            <v>0</v>
          </cell>
        </row>
        <row r="171">
          <cell r="AP171">
            <v>0</v>
          </cell>
          <cell r="AQ171">
            <v>38.084341944282571</v>
          </cell>
          <cell r="AW171">
            <v>0</v>
          </cell>
        </row>
        <row r="172">
          <cell r="AP172">
            <v>11669.169511153477</v>
          </cell>
          <cell r="AQ172">
            <v>71.093266129893422</v>
          </cell>
          <cell r="AW172">
            <v>2084.2826316843566</v>
          </cell>
        </row>
        <row r="173">
          <cell r="AP173">
            <v>0</v>
          </cell>
          <cell r="AQ173">
            <v>0</v>
          </cell>
          <cell r="AW173">
            <v>0</v>
          </cell>
        </row>
        <row r="174">
          <cell r="AP174">
            <v>0</v>
          </cell>
          <cell r="AQ174">
            <v>0</v>
          </cell>
          <cell r="AW174">
            <v>0</v>
          </cell>
        </row>
        <row r="175">
          <cell r="AP175">
            <v>0</v>
          </cell>
          <cell r="AQ175">
            <v>0</v>
          </cell>
          <cell r="AW175">
            <v>0</v>
          </cell>
        </row>
        <row r="176">
          <cell r="AP176">
            <v>0</v>
          </cell>
          <cell r="AQ176">
            <v>0</v>
          </cell>
          <cell r="AW176">
            <v>0</v>
          </cell>
        </row>
        <row r="177">
          <cell r="AP177">
            <v>3100.6122448979568</v>
          </cell>
          <cell r="AQ177">
            <v>0</v>
          </cell>
        </row>
        <row r="178">
          <cell r="AP178">
            <v>0</v>
          </cell>
          <cell r="AQ178">
            <v>0</v>
          </cell>
          <cell r="AW178">
            <v>0</v>
          </cell>
        </row>
        <row r="179">
          <cell r="AP179">
            <v>0</v>
          </cell>
          <cell r="AQ179">
            <v>0</v>
          </cell>
          <cell r="AW179">
            <v>0</v>
          </cell>
        </row>
        <row r="180">
          <cell r="AP180">
            <v>0</v>
          </cell>
          <cell r="AQ180">
            <v>0</v>
          </cell>
          <cell r="AW180">
            <v>0</v>
          </cell>
        </row>
        <row r="181">
          <cell r="AP181">
            <v>0</v>
          </cell>
          <cell r="AQ181">
            <v>0</v>
          </cell>
          <cell r="AW181">
            <v>0</v>
          </cell>
        </row>
        <row r="182">
          <cell r="AP182">
            <v>0</v>
          </cell>
          <cell r="AQ182">
            <v>0</v>
          </cell>
          <cell r="AW182">
            <v>0</v>
          </cell>
        </row>
        <row r="183">
          <cell r="AP183">
            <v>0</v>
          </cell>
          <cell r="AQ183">
            <v>0</v>
          </cell>
          <cell r="AW183">
            <v>0</v>
          </cell>
        </row>
        <row r="184">
          <cell r="AP184">
            <v>15600.875534129877</v>
          </cell>
          <cell r="AQ184">
            <v>88.589960367462865</v>
          </cell>
          <cell r="AW184">
            <v>1937.0314408688264</v>
          </cell>
        </row>
        <row r="185">
          <cell r="AP185">
            <v>0</v>
          </cell>
          <cell r="AQ185">
            <v>0</v>
          </cell>
          <cell r="AW185">
            <v>0</v>
          </cell>
        </row>
        <row r="186">
          <cell r="AP186">
            <v>6474.7829560300534</v>
          </cell>
          <cell r="AQ186">
            <v>85.524397350508437</v>
          </cell>
        </row>
        <row r="187">
          <cell r="AP187">
            <v>0</v>
          </cell>
          <cell r="AQ187">
            <v>0</v>
          </cell>
          <cell r="AW187">
            <v>0</v>
          </cell>
        </row>
        <row r="188">
          <cell r="AP188">
            <v>0</v>
          </cell>
          <cell r="AQ188">
            <v>0</v>
          </cell>
          <cell r="AW188">
            <v>0</v>
          </cell>
        </row>
        <row r="189">
          <cell r="AP189"/>
          <cell r="AQ189"/>
          <cell r="AW189"/>
        </row>
        <row r="190">
          <cell r="AP190"/>
          <cell r="AQ190"/>
          <cell r="AW190"/>
        </row>
        <row r="191">
          <cell r="AP191"/>
          <cell r="AQ191"/>
          <cell r="AW191"/>
        </row>
      </sheetData>
      <sheetData sheetId="24">
        <row r="4">
          <cell r="BA4">
            <v>10327.316999999999</v>
          </cell>
          <cell r="BB4">
            <v>3.1776360000000001</v>
          </cell>
          <cell r="BE4">
            <v>0</v>
          </cell>
          <cell r="BF4">
            <v>0</v>
          </cell>
          <cell r="CE4">
            <v>8061.2331779954511</v>
          </cell>
          <cell r="CF4">
            <v>9592.7186340398384</v>
          </cell>
          <cell r="CM4">
            <v>1359.5500000000002</v>
          </cell>
          <cell r="CN4">
            <v>-10578.446677914701</v>
          </cell>
          <cell r="CO4">
            <v>88596</v>
          </cell>
          <cell r="CP4"/>
          <cell r="CQ4"/>
        </row>
        <row r="5">
          <cell r="BA5">
            <v>40229.038200000003</v>
          </cell>
          <cell r="BB5">
            <v>12.378165600000003</v>
          </cell>
          <cell r="BE5">
            <v>0</v>
          </cell>
          <cell r="BF5">
            <v>0</v>
          </cell>
          <cell r="CE5">
            <v>33911.665507468853</v>
          </cell>
          <cell r="CF5">
            <v>31061.348880000001</v>
          </cell>
          <cell r="CM5">
            <v>5710.1100000000006</v>
          </cell>
          <cell r="CN5">
            <v>-42658.291802136322</v>
          </cell>
          <cell r="CO5">
            <v>226176.00000000003</v>
          </cell>
          <cell r="CP5"/>
          <cell r="CQ5"/>
        </row>
        <row r="6">
          <cell r="BA6">
            <v>4096.7100000000009</v>
          </cell>
          <cell r="BB6">
            <v>1.1061117000000003</v>
          </cell>
          <cell r="BE6">
            <v>0</v>
          </cell>
          <cell r="BF6">
            <v>0</v>
          </cell>
          <cell r="CE6">
            <v>0</v>
          </cell>
          <cell r="CM6">
            <v>543.82000000000005</v>
          </cell>
          <cell r="CN6">
            <v>-3576.6359021360081</v>
          </cell>
          <cell r="CO6">
            <v>15110.133795396207</v>
          </cell>
          <cell r="CP6"/>
          <cell r="CQ6"/>
        </row>
        <row r="7">
          <cell r="BA7">
            <v>5909.2526999999991</v>
          </cell>
          <cell r="BB7">
            <v>1.8182315999999996</v>
          </cell>
          <cell r="BE7">
            <v>0</v>
          </cell>
          <cell r="BF7">
            <v>0</v>
          </cell>
          <cell r="CE7">
            <v>7673.3172320536123</v>
          </cell>
          <cell r="CF7">
            <v>6217.6200726623174</v>
          </cell>
          <cell r="CM7">
            <v>815.73</v>
          </cell>
          <cell r="CN7">
            <v>-6266.0863219235962</v>
          </cell>
          <cell r="CO7">
            <v>76560</v>
          </cell>
          <cell r="CP7"/>
          <cell r="CQ7"/>
        </row>
        <row r="8">
          <cell r="BA8">
            <v>26305.499999999996</v>
          </cell>
          <cell r="BB8">
            <v>8.0939999999999994</v>
          </cell>
          <cell r="BE8">
            <v>0</v>
          </cell>
          <cell r="BF8">
            <v>0</v>
          </cell>
          <cell r="CE8">
            <v>7693.4178962431442</v>
          </cell>
          <cell r="CF8">
            <v>19743.864853297851</v>
          </cell>
          <cell r="CM8">
            <v>0</v>
          </cell>
          <cell r="CN8">
            <v>0</v>
          </cell>
          <cell r="CO8">
            <v>0</v>
          </cell>
          <cell r="CP8"/>
          <cell r="CQ8"/>
        </row>
        <row r="9">
          <cell r="BA9">
            <v>0</v>
          </cell>
          <cell r="BB9">
            <v>0</v>
          </cell>
          <cell r="BE9">
            <v>0</v>
          </cell>
          <cell r="BF9">
            <v>0</v>
          </cell>
          <cell r="CE9">
            <v>0</v>
          </cell>
          <cell r="CM9">
            <v>0</v>
          </cell>
          <cell r="CN9">
            <v>0</v>
          </cell>
          <cell r="CO9">
            <v>0</v>
          </cell>
          <cell r="CP9"/>
          <cell r="CQ9"/>
        </row>
        <row r="10">
          <cell r="BA10">
            <v>10947.089400000001</v>
          </cell>
          <cell r="BB10">
            <v>3.3683352000000002</v>
          </cell>
          <cell r="BE10">
            <v>0</v>
          </cell>
          <cell r="BF10">
            <v>0</v>
          </cell>
          <cell r="CE10">
            <v>0</v>
          </cell>
          <cell r="CM10">
            <v>1631.46</v>
          </cell>
          <cell r="CN10">
            <v>-11213.290101995051</v>
          </cell>
          <cell r="CO10">
            <v>52009.299432125234</v>
          </cell>
          <cell r="CP10"/>
          <cell r="CQ10"/>
        </row>
        <row r="11">
          <cell r="BA11">
            <v>0</v>
          </cell>
          <cell r="BB11">
            <v>0</v>
          </cell>
          <cell r="BE11">
            <v>0</v>
          </cell>
          <cell r="BF11">
            <v>0</v>
          </cell>
          <cell r="CE11">
            <v>0</v>
          </cell>
          <cell r="CM11">
            <v>0</v>
          </cell>
          <cell r="CN11">
            <v>0</v>
          </cell>
          <cell r="CO11">
            <v>0</v>
          </cell>
          <cell r="CP11"/>
          <cell r="CQ11"/>
        </row>
        <row r="12">
          <cell r="BA12">
            <v>9099.48</v>
          </cell>
          <cell r="BB12">
            <v>2.7998399999999997</v>
          </cell>
          <cell r="BE12">
            <v>0</v>
          </cell>
          <cell r="BF12">
            <v>0</v>
          </cell>
          <cell r="CE12">
            <v>0</v>
          </cell>
          <cell r="CM12">
            <v>1359.5500000000002</v>
          </cell>
          <cell r="CN12">
            <v>-9320.7523286785181</v>
          </cell>
          <cell r="CO12">
            <v>254140</v>
          </cell>
          <cell r="CP12"/>
          <cell r="CQ12"/>
        </row>
        <row r="13">
          <cell r="BA13">
            <v>14690.843699999999</v>
          </cell>
          <cell r="BB13">
            <v>4.5202596000000002</v>
          </cell>
          <cell r="BE13">
            <v>0</v>
          </cell>
          <cell r="BF13">
            <v>0</v>
          </cell>
          <cell r="CE13">
            <v>10415.109340389014</v>
          </cell>
          <cell r="CF13">
            <v>25288.476282645959</v>
          </cell>
          <cell r="CM13">
            <v>2175.2800000000002</v>
          </cell>
          <cell r="CN13">
            <v>-15048.081387840532</v>
          </cell>
          <cell r="CO13">
            <v>154567.12377805711</v>
          </cell>
          <cell r="CP13"/>
          <cell r="CQ13"/>
        </row>
        <row r="14">
          <cell r="BA14">
            <v>0</v>
          </cell>
          <cell r="BB14">
            <v>0</v>
          </cell>
          <cell r="BE14">
            <v>0</v>
          </cell>
          <cell r="BF14">
            <v>0</v>
          </cell>
          <cell r="CE14">
            <v>0</v>
          </cell>
          <cell r="CM14">
            <v>0</v>
          </cell>
          <cell r="CN14">
            <v>0</v>
          </cell>
          <cell r="CO14">
            <v>0</v>
          </cell>
          <cell r="CP14"/>
          <cell r="CQ14"/>
        </row>
        <row r="15">
          <cell r="BA15">
            <v>68314.5</v>
          </cell>
          <cell r="BB15">
            <v>18.444915000000002</v>
          </cell>
          <cell r="BE15">
            <v>69680.789999999994</v>
          </cell>
          <cell r="CE15">
            <v>14646.188381363507</v>
          </cell>
          <cell r="CF15">
            <v>29755.726800000004</v>
          </cell>
          <cell r="CM15">
            <v>7885.39</v>
          </cell>
          <cell r="CN15">
            <v>-23905.331067454637</v>
          </cell>
          <cell r="CO15">
            <v>159931.05097529999</v>
          </cell>
          <cell r="CP15"/>
          <cell r="CQ15"/>
        </row>
        <row r="16">
          <cell r="BA16">
            <v>281437.4393350748</v>
          </cell>
          <cell r="BB16">
            <v>19.257515825943401</v>
          </cell>
          <cell r="BE16">
            <v>34893.960300000013</v>
          </cell>
          <cell r="CE16">
            <v>0</v>
          </cell>
          <cell r="CM16">
            <v>4078.6500000000005</v>
          </cell>
          <cell r="CN16">
            <v>-29866.86236092764</v>
          </cell>
          <cell r="CO16">
            <v>126177.86620460382</v>
          </cell>
          <cell r="CP16"/>
          <cell r="CQ16"/>
        </row>
        <row r="17">
          <cell r="BA17">
            <v>11674.158599999997</v>
          </cell>
          <cell r="BB17">
            <v>3.5920487999999993</v>
          </cell>
          <cell r="BE17">
            <v>0</v>
          </cell>
          <cell r="BF17">
            <v>0</v>
          </cell>
          <cell r="CE17">
            <v>48378.381237338159</v>
          </cell>
          <cell r="CF17">
            <v>20095.624792192659</v>
          </cell>
          <cell r="CM17">
            <v>0</v>
          </cell>
          <cell r="CN17">
            <v>0</v>
          </cell>
          <cell r="CO17">
            <v>0</v>
          </cell>
          <cell r="CP17"/>
          <cell r="CQ17"/>
        </row>
        <row r="18">
          <cell r="BA18">
            <v>44247.735000000001</v>
          </cell>
          <cell r="BB18">
            <v>11.946888450000001</v>
          </cell>
          <cell r="BE18">
            <v>0</v>
          </cell>
          <cell r="BF18">
            <v>0</v>
          </cell>
          <cell r="CE18">
            <v>0</v>
          </cell>
          <cell r="CM18">
            <v>5166.2900000000009</v>
          </cell>
          <cell r="CN18">
            <v>-38630.519999999997</v>
          </cell>
          <cell r="CO18">
            <v>104385</v>
          </cell>
          <cell r="CQ18">
            <v>884260.12894798245</v>
          </cell>
          <cell r="CR18">
            <v>-760990.96311859111</v>
          </cell>
        </row>
        <row r="19">
          <cell r="BA19">
            <v>15647.535</v>
          </cell>
          <cell r="BB19">
            <v>4.2248344500000004</v>
          </cell>
          <cell r="BE19">
            <v>15960.485699999999</v>
          </cell>
          <cell r="CE19">
            <v>20567.058850621943</v>
          </cell>
          <cell r="CF19">
            <v>29921.094959999999</v>
          </cell>
          <cell r="CM19">
            <v>1903.3700000000001</v>
          </cell>
          <cell r="CN19">
            <v>-13196.416783326875</v>
          </cell>
          <cell r="CO19">
            <v>331572</v>
          </cell>
          <cell r="CP19"/>
          <cell r="CQ19"/>
        </row>
        <row r="20">
          <cell r="BA20">
            <v>40419.808650000028</v>
          </cell>
          <cell r="BB20">
            <v>12.436864200000008</v>
          </cell>
          <cell r="BE20">
            <v>50074.742700000032</v>
          </cell>
          <cell r="CE20">
            <v>24096.998069102778</v>
          </cell>
          <cell r="CF20">
            <v>29843.293949999992</v>
          </cell>
          <cell r="CM20">
            <v>0</v>
          </cell>
          <cell r="CN20">
            <v>0</v>
          </cell>
          <cell r="CO20">
            <v>0</v>
          </cell>
          <cell r="CP20"/>
          <cell r="CQ20"/>
        </row>
        <row r="21">
          <cell r="BA21">
            <v>8817.0848999999998</v>
          </cell>
          <cell r="BB21">
            <v>2.7129492000000002</v>
          </cell>
          <cell r="BE21">
            <v>0</v>
          </cell>
          <cell r="BF21">
            <v>0</v>
          </cell>
          <cell r="CE21">
            <v>0</v>
          </cell>
          <cell r="CM21">
            <v>0</v>
          </cell>
          <cell r="CN21">
            <v>0</v>
          </cell>
          <cell r="CO21">
            <v>0</v>
          </cell>
          <cell r="CP21"/>
          <cell r="CQ21"/>
        </row>
        <row r="22">
          <cell r="BA22">
            <v>6530.6182500000004</v>
          </cell>
          <cell r="BB22">
            <v>2.0094210000000001</v>
          </cell>
          <cell r="BE22">
            <v>0</v>
          </cell>
          <cell r="BF22">
            <v>0</v>
          </cell>
          <cell r="CE22">
            <v>2095.9913238380382</v>
          </cell>
          <cell r="CF22">
            <v>8513.1285888000002</v>
          </cell>
          <cell r="CM22">
            <v>0</v>
          </cell>
          <cell r="CN22">
            <v>0</v>
          </cell>
          <cell r="CO22">
            <v>0</v>
          </cell>
          <cell r="CP22"/>
          <cell r="CQ22"/>
        </row>
        <row r="23">
          <cell r="BA23">
            <v>9084.66</v>
          </cell>
          <cell r="BB23">
            <v>2.7952799999999995</v>
          </cell>
          <cell r="BE23">
            <v>0</v>
          </cell>
          <cell r="BF23">
            <v>0</v>
          </cell>
          <cell r="CE23">
            <v>0</v>
          </cell>
          <cell r="CM23">
            <v>0</v>
          </cell>
          <cell r="CN23">
            <v>0</v>
          </cell>
          <cell r="CO23">
            <v>0</v>
          </cell>
          <cell r="CP23"/>
          <cell r="CQ23"/>
        </row>
        <row r="24">
          <cell r="BA24">
            <v>6685.7095500000005</v>
          </cell>
          <cell r="BB24">
            <v>2.0571413999999999</v>
          </cell>
          <cell r="BE24">
            <v>0</v>
          </cell>
          <cell r="BF24">
            <v>0</v>
          </cell>
          <cell r="CE24">
            <v>0</v>
          </cell>
          <cell r="CM24">
            <v>0</v>
          </cell>
          <cell r="CN24">
            <v>0</v>
          </cell>
          <cell r="CO24">
            <v>0</v>
          </cell>
          <cell r="CP24"/>
          <cell r="CQ24"/>
        </row>
        <row r="25">
          <cell r="BA25">
            <v>0</v>
          </cell>
          <cell r="BB25">
            <v>0</v>
          </cell>
          <cell r="BE25">
            <v>0</v>
          </cell>
          <cell r="BF25">
            <v>0</v>
          </cell>
          <cell r="CE25">
            <v>0</v>
          </cell>
          <cell r="CM25">
            <v>0</v>
          </cell>
          <cell r="CN25">
            <v>0</v>
          </cell>
          <cell r="CO25">
            <v>0</v>
          </cell>
          <cell r="CP25"/>
          <cell r="CQ25"/>
        </row>
        <row r="26">
          <cell r="BA26">
            <v>5667.1309499999998</v>
          </cell>
          <cell r="BB26">
            <v>1.7437326</v>
          </cell>
          <cell r="BE26">
            <v>0</v>
          </cell>
          <cell r="BF26">
            <v>0</v>
          </cell>
          <cell r="CE26">
            <v>2651.9299218455421</v>
          </cell>
          <cell r="CF26">
            <v>6025.5403809435429</v>
          </cell>
          <cell r="CM26">
            <v>0</v>
          </cell>
          <cell r="CN26">
            <v>0</v>
          </cell>
          <cell r="CO26">
            <v>0</v>
          </cell>
          <cell r="CP26"/>
          <cell r="CQ26"/>
        </row>
        <row r="27">
          <cell r="BA27">
            <v>0</v>
          </cell>
          <cell r="BB27">
            <v>0</v>
          </cell>
          <cell r="BE27">
            <v>0</v>
          </cell>
          <cell r="BF27">
            <v>0</v>
          </cell>
          <cell r="CE27">
            <v>0</v>
          </cell>
          <cell r="CM27">
            <v>0</v>
          </cell>
          <cell r="CN27">
            <v>0</v>
          </cell>
          <cell r="CO27">
            <v>0</v>
          </cell>
          <cell r="CP27"/>
          <cell r="CQ27"/>
        </row>
        <row r="28">
          <cell r="BA28">
            <v>1823.8803000000005</v>
          </cell>
          <cell r="BB28">
            <v>0.44215280000000007</v>
          </cell>
          <cell r="BE28">
            <v>0</v>
          </cell>
          <cell r="BF28">
            <v>0</v>
          </cell>
          <cell r="CE28">
            <v>0</v>
          </cell>
          <cell r="CM28">
            <v>0</v>
          </cell>
          <cell r="CN28">
            <v>0</v>
          </cell>
          <cell r="CO28">
            <v>0</v>
          </cell>
          <cell r="CP28"/>
          <cell r="CQ28"/>
        </row>
        <row r="29">
          <cell r="BA29">
            <v>22250.081100000003</v>
          </cell>
          <cell r="BB29">
            <v>6.8461788000000006</v>
          </cell>
          <cell r="BE29">
            <v>0</v>
          </cell>
          <cell r="BF29">
            <v>0</v>
          </cell>
          <cell r="CE29">
            <v>0</v>
          </cell>
          <cell r="CM29">
            <v>0</v>
          </cell>
          <cell r="CN29">
            <v>0</v>
          </cell>
          <cell r="CO29">
            <v>0</v>
          </cell>
          <cell r="CP29"/>
          <cell r="CQ29"/>
        </row>
        <row r="30">
          <cell r="BA30">
            <v>9911.7641999999978</v>
          </cell>
          <cell r="BB30">
            <v>3.0497735999999995</v>
          </cell>
          <cell r="BE30">
            <v>0</v>
          </cell>
          <cell r="BF30">
            <v>0</v>
          </cell>
          <cell r="CE30">
            <v>0</v>
          </cell>
          <cell r="CM30">
            <v>0</v>
          </cell>
          <cell r="CN30">
            <v>0</v>
          </cell>
          <cell r="CO30">
            <v>0</v>
          </cell>
          <cell r="CP30"/>
          <cell r="CQ30"/>
        </row>
        <row r="31">
          <cell r="BA31">
            <v>12337.65</v>
          </cell>
          <cell r="BB31">
            <v>3.7961999999999998</v>
          </cell>
          <cell r="BE31">
            <v>0</v>
          </cell>
          <cell r="BF31">
            <v>0</v>
          </cell>
          <cell r="CE31">
            <v>3581.2071336809877</v>
          </cell>
          <cell r="CF31">
            <v>12069.11895</v>
          </cell>
          <cell r="CM31">
            <v>0</v>
          </cell>
          <cell r="CN31">
            <v>0</v>
          </cell>
          <cell r="CO31">
            <v>0</v>
          </cell>
          <cell r="CP31"/>
          <cell r="CQ31"/>
        </row>
        <row r="32">
          <cell r="BA32">
            <v>0</v>
          </cell>
          <cell r="BB32">
            <v>0</v>
          </cell>
          <cell r="BE32">
            <v>0</v>
          </cell>
          <cell r="BF32">
            <v>0</v>
          </cell>
          <cell r="CE32">
            <v>0</v>
          </cell>
          <cell r="CM32">
            <v>0</v>
          </cell>
          <cell r="CN32">
            <v>0</v>
          </cell>
          <cell r="CO32">
            <v>0</v>
          </cell>
          <cell r="CP32"/>
          <cell r="CQ32"/>
        </row>
        <row r="33">
          <cell r="BA33">
            <v>6745.1006999999991</v>
          </cell>
          <cell r="BB33">
            <v>2.0754155999999999</v>
          </cell>
          <cell r="BE33">
            <v>0</v>
          </cell>
          <cell r="BF33">
            <v>0</v>
          </cell>
          <cell r="CE33">
            <v>0</v>
          </cell>
          <cell r="CM33">
            <v>0</v>
          </cell>
          <cell r="CN33">
            <v>0</v>
          </cell>
          <cell r="CO33">
            <v>0</v>
          </cell>
          <cell r="CP33"/>
          <cell r="CQ33"/>
        </row>
        <row r="34">
          <cell r="BA34">
            <v>16258.873799999998</v>
          </cell>
          <cell r="BB34">
            <v>5.002730399999999</v>
          </cell>
          <cell r="BE34">
            <v>0</v>
          </cell>
          <cell r="BF34">
            <v>0</v>
          </cell>
          <cell r="CE34">
            <v>9009.3042289147124</v>
          </cell>
          <cell r="CF34">
            <v>27987.646786673919</v>
          </cell>
          <cell r="CM34">
            <v>2175.2800000000002</v>
          </cell>
          <cell r="CN34">
            <v>-16654.241322915172</v>
          </cell>
          <cell r="CO34">
            <v>171064.87622194289</v>
          </cell>
          <cell r="CP34"/>
          <cell r="CQ34"/>
        </row>
        <row r="35">
          <cell r="BA35">
            <v>6630.3938999999991</v>
          </cell>
          <cell r="BB35">
            <v>2.0401211999999997</v>
          </cell>
          <cell r="BE35">
            <v>0</v>
          </cell>
          <cell r="BF35">
            <v>0</v>
          </cell>
          <cell r="CE35">
            <v>33120.677931303995</v>
          </cell>
          <cell r="CF35">
            <v>11413.405676949</v>
          </cell>
          <cell r="CM35">
            <v>0</v>
          </cell>
          <cell r="CN35">
            <v>0</v>
          </cell>
          <cell r="CO35">
            <v>0</v>
          </cell>
          <cell r="CP35"/>
          <cell r="CQ35"/>
        </row>
        <row r="36">
          <cell r="BA36">
            <v>17891.185649999996</v>
          </cell>
          <cell r="BB36">
            <v>5.5049801999999994</v>
          </cell>
          <cell r="BE36">
            <v>0</v>
          </cell>
          <cell r="BF36">
            <v>0</v>
          </cell>
          <cell r="CE36">
            <v>0</v>
          </cell>
          <cell r="CM36">
            <v>2447.19</v>
          </cell>
          <cell r="CN36">
            <v>-9313.69518234323</v>
          </cell>
          <cell r="CO36">
            <v>11196.000000000002</v>
          </cell>
          <cell r="CP36"/>
          <cell r="CQ36"/>
        </row>
        <row r="37">
          <cell r="BA37">
            <v>14694.77100000001</v>
          </cell>
          <cell r="BB37">
            <v>4.5214680000000032</v>
          </cell>
          <cell r="BE37">
            <v>0</v>
          </cell>
          <cell r="BF37">
            <v>0</v>
          </cell>
          <cell r="CE37">
            <v>14839.306380118001</v>
          </cell>
          <cell r="CF37">
            <v>25830.896400000001</v>
          </cell>
          <cell r="CM37">
            <v>0</v>
          </cell>
          <cell r="CN37">
            <v>0</v>
          </cell>
          <cell r="CO37">
            <v>0</v>
          </cell>
          <cell r="CP37"/>
          <cell r="CQ37"/>
        </row>
        <row r="38">
          <cell r="BA38">
            <v>2708.3549999999996</v>
          </cell>
          <cell r="BB38">
            <v>0.83333999999999997</v>
          </cell>
          <cell r="BE38">
            <v>0</v>
          </cell>
          <cell r="BF38">
            <v>0</v>
          </cell>
          <cell r="CE38">
            <v>0</v>
          </cell>
          <cell r="CM38">
            <v>0</v>
          </cell>
          <cell r="CN38">
            <v>0</v>
          </cell>
          <cell r="CO38">
            <v>0</v>
          </cell>
          <cell r="CP38"/>
          <cell r="CQ38"/>
        </row>
        <row r="39">
          <cell r="BA39">
            <v>24558.481349999998</v>
          </cell>
          <cell r="BB39">
            <v>7.5564558000000002</v>
          </cell>
          <cell r="BE39">
            <v>0</v>
          </cell>
          <cell r="BF39">
            <v>0</v>
          </cell>
          <cell r="CE39">
            <v>0</v>
          </cell>
          <cell r="CM39">
            <v>0</v>
          </cell>
          <cell r="CN39">
            <v>0</v>
          </cell>
          <cell r="CO39">
            <v>0</v>
          </cell>
          <cell r="CP39"/>
          <cell r="CQ39"/>
        </row>
        <row r="40">
          <cell r="BA40">
            <v>24443.07060000005</v>
          </cell>
          <cell r="BB40">
            <v>7.5209448000000156</v>
          </cell>
          <cell r="BE40">
            <v>0</v>
          </cell>
          <cell r="BF40">
            <v>0</v>
          </cell>
          <cell r="CE40">
            <v>0</v>
          </cell>
          <cell r="CM40">
            <v>3534.8300000000004</v>
          </cell>
          <cell r="CN40">
            <v>-12724.4394721764</v>
          </cell>
          <cell r="CO40">
            <v>26412</v>
          </cell>
          <cell r="CP40"/>
          <cell r="CQ40"/>
        </row>
        <row r="41">
          <cell r="BA41">
            <v>5909.5490999999993</v>
          </cell>
          <cell r="BB41">
            <v>1.8183228</v>
          </cell>
          <cell r="BE41">
            <v>0</v>
          </cell>
          <cell r="BF41">
            <v>0</v>
          </cell>
          <cell r="CE41">
            <v>0</v>
          </cell>
          <cell r="CM41">
            <v>0</v>
          </cell>
          <cell r="CN41">
            <v>0</v>
          </cell>
          <cell r="CO41">
            <v>0</v>
          </cell>
          <cell r="CP41"/>
          <cell r="CQ41"/>
        </row>
        <row r="42">
          <cell r="BA42">
            <v>7651.3066499999995</v>
          </cell>
          <cell r="BB42">
            <v>2.3542481999999998</v>
          </cell>
          <cell r="BE42">
            <v>0</v>
          </cell>
          <cell r="BF42">
            <v>0</v>
          </cell>
          <cell r="CE42">
            <v>0</v>
          </cell>
          <cell r="CM42">
            <v>1903.3700000000001</v>
          </cell>
          <cell r="CN42">
            <v>-8113.3352013204749</v>
          </cell>
          <cell r="CO42">
            <v>56246</v>
          </cell>
          <cell r="CP42"/>
          <cell r="CQ42"/>
        </row>
        <row r="43">
          <cell r="BA43">
            <v>5075.1090000000004</v>
          </cell>
          <cell r="BB43">
            <v>1.5615720000000002</v>
          </cell>
          <cell r="BE43">
            <v>0</v>
          </cell>
          <cell r="BF43">
            <v>0</v>
          </cell>
          <cell r="CE43">
            <v>0</v>
          </cell>
          <cell r="CM43">
            <v>0</v>
          </cell>
          <cell r="CN43">
            <v>0</v>
          </cell>
          <cell r="CO43">
            <v>0</v>
          </cell>
          <cell r="CP43"/>
          <cell r="CQ43"/>
        </row>
        <row r="44">
          <cell r="BA44">
            <v>13819.080000000002</v>
          </cell>
          <cell r="BB44">
            <v>3.3500799999999997</v>
          </cell>
          <cell r="BE44">
            <v>0</v>
          </cell>
          <cell r="BF44">
            <v>0</v>
          </cell>
          <cell r="CE44">
            <v>12484.753701771944</v>
          </cell>
          <cell r="CF44">
            <v>13784.985090222139</v>
          </cell>
          <cell r="CM44">
            <v>0</v>
          </cell>
          <cell r="CN44">
            <v>0</v>
          </cell>
          <cell r="CO44">
            <v>0</v>
          </cell>
          <cell r="CP44"/>
          <cell r="CQ44"/>
        </row>
        <row r="45">
          <cell r="BA45">
            <v>7909.8044999999993</v>
          </cell>
          <cell r="BB45">
            <v>2.433786</v>
          </cell>
          <cell r="BE45">
            <v>0</v>
          </cell>
          <cell r="BF45">
            <v>0</v>
          </cell>
          <cell r="CE45">
            <v>5502.4089167322054</v>
          </cell>
          <cell r="CF45">
            <v>7776.4026884162577</v>
          </cell>
          <cell r="CM45">
            <v>0</v>
          </cell>
          <cell r="CN45">
            <v>0</v>
          </cell>
          <cell r="CO45">
            <v>0</v>
          </cell>
          <cell r="CP45"/>
          <cell r="CQ45"/>
        </row>
        <row r="46">
          <cell r="BA46">
            <v>23779.986749999993</v>
          </cell>
          <cell r="BB46">
            <v>7.3169189999999977</v>
          </cell>
          <cell r="BE46">
            <v>0</v>
          </cell>
          <cell r="BF46">
            <v>0</v>
          </cell>
          <cell r="CE46">
            <v>0</v>
          </cell>
          <cell r="CM46">
            <v>0</v>
          </cell>
          <cell r="CN46">
            <v>0</v>
          </cell>
          <cell r="CO46">
            <v>0</v>
          </cell>
          <cell r="CP46"/>
          <cell r="CQ46"/>
        </row>
        <row r="47">
          <cell r="BA47">
            <v>10770.8796</v>
          </cell>
          <cell r="BB47">
            <v>3.3141168000000003</v>
          </cell>
          <cell r="BE47">
            <v>0</v>
          </cell>
          <cell r="BF47">
            <v>0</v>
          </cell>
          <cell r="CE47">
            <v>4511.5623334749325</v>
          </cell>
          <cell r="CF47">
            <v>9917.9716146847513</v>
          </cell>
          <cell r="CM47">
            <v>1631.46</v>
          </cell>
          <cell r="CN47">
            <v>-11421.285357562372</v>
          </cell>
          <cell r="CO47">
            <v>53087.999999999993</v>
          </cell>
          <cell r="CP47"/>
          <cell r="CQ47"/>
        </row>
        <row r="48">
          <cell r="BA48">
            <v>0</v>
          </cell>
          <cell r="BB48">
            <v>0</v>
          </cell>
          <cell r="BE48">
            <v>0</v>
          </cell>
          <cell r="BF48">
            <v>0</v>
          </cell>
          <cell r="CE48">
            <v>0</v>
          </cell>
          <cell r="CM48">
            <v>0</v>
          </cell>
          <cell r="CN48">
            <v>0</v>
          </cell>
          <cell r="CO48">
            <v>0</v>
          </cell>
          <cell r="CP48"/>
          <cell r="CQ48"/>
        </row>
        <row r="49">
          <cell r="BA49">
            <v>7243.2750000000005</v>
          </cell>
          <cell r="BB49">
            <v>2.2287000000000003</v>
          </cell>
          <cell r="BE49">
            <v>0</v>
          </cell>
          <cell r="BF49">
            <v>0</v>
          </cell>
          <cell r="CE49">
            <v>16336.026893513806</v>
          </cell>
          <cell r="CF49">
            <v>7262.6657461589175</v>
          </cell>
          <cell r="CM49">
            <v>0</v>
          </cell>
          <cell r="CN49">
            <v>0</v>
          </cell>
          <cell r="CO49">
            <v>0</v>
          </cell>
          <cell r="CP49"/>
          <cell r="CQ49"/>
        </row>
        <row r="50">
          <cell r="BA50">
            <v>7603.3639500000008</v>
          </cell>
          <cell r="BB50">
            <v>2.3394966000000004</v>
          </cell>
          <cell r="BE50">
            <v>0</v>
          </cell>
          <cell r="BF50">
            <v>0</v>
          </cell>
          <cell r="CE50">
            <v>16113.460359410034</v>
          </cell>
          <cell r="CF50">
            <v>7540.9051850999986</v>
          </cell>
          <cell r="CM50">
            <v>1087.6400000000001</v>
          </cell>
          <cell r="CN50">
            <v>-7788.255179719371</v>
          </cell>
          <cell r="CO50">
            <v>151512</v>
          </cell>
          <cell r="CP50"/>
          <cell r="CQ50"/>
        </row>
        <row r="51">
          <cell r="BA51">
            <v>19670.178449999999</v>
          </cell>
          <cell r="BB51">
            <v>6.0523625999999995</v>
          </cell>
          <cell r="BE51">
            <v>0</v>
          </cell>
          <cell r="BF51">
            <v>0</v>
          </cell>
          <cell r="CE51">
            <v>24728.713688158135</v>
          </cell>
          <cell r="CF51">
            <v>15919.286012713674</v>
          </cell>
          <cell r="CM51">
            <v>2719.1000000000004</v>
          </cell>
          <cell r="CN51">
            <v>-20857.973485436036</v>
          </cell>
          <cell r="CO51">
            <v>181658.42890419086</v>
          </cell>
          <cell r="CP51"/>
          <cell r="CQ51"/>
        </row>
        <row r="52">
          <cell r="BA52">
            <v>10299.0108</v>
          </cell>
          <cell r="BB52">
            <v>3.1689263999999997</v>
          </cell>
          <cell r="BE52">
            <v>12759.098400000001</v>
          </cell>
          <cell r="CE52">
            <v>9277.1194715984821</v>
          </cell>
          <cell r="CF52">
            <v>9571.8782018309994</v>
          </cell>
          <cell r="CM52">
            <v>2991.01</v>
          </cell>
          <cell r="CN52">
            <v>-10549.452155198453</v>
          </cell>
          <cell r="CO52">
            <v>87612</v>
          </cell>
          <cell r="CP52"/>
          <cell r="CQ52"/>
        </row>
        <row r="53">
          <cell r="BA53">
            <v>7030.7932499999997</v>
          </cell>
          <cell r="BB53">
            <v>2.1633209999999998</v>
          </cell>
          <cell r="BE53">
            <v>0</v>
          </cell>
          <cell r="BF53">
            <v>0</v>
          </cell>
          <cell r="CE53">
            <v>5372.7931536412825</v>
          </cell>
          <cell r="CF53">
            <v>7097.714668461148</v>
          </cell>
          <cell r="CM53">
            <v>0</v>
          </cell>
          <cell r="CN53">
            <v>0</v>
          </cell>
          <cell r="CO53">
            <v>0</v>
          </cell>
          <cell r="CP53"/>
          <cell r="CQ53"/>
        </row>
        <row r="54">
          <cell r="BA54">
            <v>7009.86</v>
          </cell>
          <cell r="BB54">
            <v>2.1568799999999997</v>
          </cell>
          <cell r="BE54">
            <v>0</v>
          </cell>
          <cell r="BF54">
            <v>0</v>
          </cell>
          <cell r="CE54">
            <v>16521.27154148103</v>
          </cell>
          <cell r="CF54">
            <v>7081.4332272555166</v>
          </cell>
          <cell r="CM54">
            <v>1087.6400000000001</v>
          </cell>
          <cell r="CN54">
            <v>-7180.318976327263</v>
          </cell>
          <cell r="CO54">
            <v>45855</v>
          </cell>
          <cell r="CP54"/>
          <cell r="CQ54"/>
        </row>
        <row r="55">
          <cell r="BA55">
            <v>14572.580099999988</v>
          </cell>
          <cell r="BB55">
            <v>4.4838707999999965</v>
          </cell>
          <cell r="BE55">
            <v>0</v>
          </cell>
          <cell r="BF55">
            <v>0</v>
          </cell>
          <cell r="CE55">
            <v>0</v>
          </cell>
          <cell r="CM55">
            <v>2175.2800000000002</v>
          </cell>
          <cell r="CN55">
            <v>-14926.941968324469</v>
          </cell>
          <cell r="CO55">
            <v>30708</v>
          </cell>
          <cell r="CP55"/>
          <cell r="CQ55"/>
        </row>
        <row r="56">
          <cell r="BA56">
            <v>5016.2194500000014</v>
          </cell>
          <cell r="BB56">
            <v>1.2160532000000004</v>
          </cell>
          <cell r="BE56">
            <v>0</v>
          </cell>
          <cell r="BF56">
            <v>0</v>
          </cell>
          <cell r="CE56">
            <v>0</v>
          </cell>
          <cell r="CM56">
            <v>0</v>
          </cell>
          <cell r="CN56">
            <v>0</v>
          </cell>
          <cell r="CO56">
            <v>0</v>
          </cell>
          <cell r="CQ56">
            <v>216532.06430700255</v>
          </cell>
          <cell r="CR56">
            <v>-176359.88351777068</v>
          </cell>
        </row>
        <row r="57">
          <cell r="BA57">
            <v>20505.248399999997</v>
          </cell>
          <cell r="BB57">
            <v>6.3093071999999992</v>
          </cell>
          <cell r="BE57">
            <v>0</v>
          </cell>
          <cell r="BF57">
            <v>0</v>
          </cell>
          <cell r="CE57">
            <v>24876.087549524957</v>
          </cell>
          <cell r="CF57">
            <v>18661.1630625</v>
          </cell>
          <cell r="CM57">
            <v>2447.19</v>
          </cell>
          <cell r="CN57">
            <v>-21743.469614505691</v>
          </cell>
          <cell r="CO57">
            <v>157368</v>
          </cell>
          <cell r="CP57"/>
          <cell r="CQ57"/>
        </row>
        <row r="58">
          <cell r="BA58">
            <v>5781.2820000000002</v>
          </cell>
          <cell r="BB58">
            <v>1.778856</v>
          </cell>
          <cell r="BE58">
            <v>0</v>
          </cell>
          <cell r="BF58">
            <v>0</v>
          </cell>
          <cell r="CE58">
            <v>0</v>
          </cell>
          <cell r="CM58">
            <v>2719.1000000000004</v>
          </cell>
          <cell r="CN58">
            <v>-5921.8656081718082</v>
          </cell>
          <cell r="CO58">
            <v>27466.700567874766</v>
          </cell>
          <cell r="CP58"/>
          <cell r="CQ58"/>
        </row>
        <row r="59">
          <cell r="BA59">
            <v>0</v>
          </cell>
          <cell r="BB59">
            <v>0</v>
          </cell>
          <cell r="BE59">
            <v>0</v>
          </cell>
          <cell r="BF59">
            <v>0</v>
          </cell>
          <cell r="CE59">
            <v>0</v>
          </cell>
          <cell r="CM59">
            <v>0</v>
          </cell>
          <cell r="CN59">
            <v>0</v>
          </cell>
          <cell r="CO59">
            <v>0</v>
          </cell>
          <cell r="CP59"/>
          <cell r="CQ59"/>
        </row>
        <row r="60">
          <cell r="BA60">
            <v>1714.7110500000001</v>
          </cell>
          <cell r="BB60">
            <v>0.52760340000000006</v>
          </cell>
          <cell r="BE60">
            <v>0</v>
          </cell>
          <cell r="BF60">
            <v>0</v>
          </cell>
          <cell r="CE60">
            <v>1785.7467617347011</v>
          </cell>
          <cell r="CF60">
            <v>2785.4676254699862</v>
          </cell>
          <cell r="CM60">
            <v>0</v>
          </cell>
          <cell r="CN60">
            <v>0</v>
          </cell>
          <cell r="CO60">
            <v>0</v>
          </cell>
          <cell r="CP60"/>
          <cell r="CQ60"/>
        </row>
        <row r="61">
          <cell r="BA61">
            <v>0</v>
          </cell>
          <cell r="BB61">
            <v>0</v>
          </cell>
          <cell r="BE61">
            <v>0</v>
          </cell>
          <cell r="BF61">
            <v>0</v>
          </cell>
          <cell r="CE61">
            <v>0</v>
          </cell>
          <cell r="CM61">
            <v>0</v>
          </cell>
          <cell r="CN61">
            <v>0</v>
          </cell>
          <cell r="CO61">
            <v>0</v>
          </cell>
          <cell r="CP61"/>
          <cell r="CQ61"/>
        </row>
        <row r="62">
          <cell r="BA62">
            <v>893.44365000000005</v>
          </cell>
          <cell r="BB62">
            <v>0.21659239999999999</v>
          </cell>
          <cell r="BE62">
            <v>0</v>
          </cell>
          <cell r="BF62">
            <v>0</v>
          </cell>
          <cell r="CE62">
            <v>3497.8933297850244</v>
          </cell>
          <cell r="CF62">
            <v>3735.3252177000004</v>
          </cell>
          <cell r="CM62">
            <v>271.91000000000003</v>
          </cell>
          <cell r="CN62">
            <v>58.395990981233282</v>
          </cell>
          <cell r="CO62">
            <v>0</v>
          </cell>
          <cell r="CP62"/>
          <cell r="CQ62"/>
        </row>
        <row r="63">
          <cell r="BA63">
            <v>1667.8200000000002</v>
          </cell>
          <cell r="BB63">
            <v>0.40432000000000001</v>
          </cell>
          <cell r="BE63">
            <v>0</v>
          </cell>
          <cell r="BF63">
            <v>0</v>
          </cell>
          <cell r="CE63">
            <v>4957.4030083872549</v>
          </cell>
          <cell r="CF63">
            <v>3001.5894683961765</v>
          </cell>
          <cell r="CM63">
            <v>0</v>
          </cell>
          <cell r="CN63">
            <v>0</v>
          </cell>
          <cell r="CO63">
            <v>0</v>
          </cell>
          <cell r="CP63"/>
          <cell r="CQ63"/>
        </row>
        <row r="64">
          <cell r="BA64">
            <v>0</v>
          </cell>
          <cell r="BB64">
            <v>0</v>
          </cell>
          <cell r="BE64">
            <v>0</v>
          </cell>
          <cell r="BF64">
            <v>0</v>
          </cell>
          <cell r="CE64">
            <v>0</v>
          </cell>
          <cell r="CM64">
            <v>0</v>
          </cell>
          <cell r="CN64">
            <v>0</v>
          </cell>
          <cell r="CO64">
            <v>0</v>
          </cell>
          <cell r="CP64"/>
          <cell r="CQ64"/>
        </row>
        <row r="65">
          <cell r="BA65">
            <v>1939.1856000000002</v>
          </cell>
          <cell r="BB65">
            <v>0.47010560000000001</v>
          </cell>
          <cell r="BE65">
            <v>0</v>
          </cell>
          <cell r="BF65">
            <v>0</v>
          </cell>
          <cell r="CE65">
            <v>2196.7528053441138</v>
          </cell>
          <cell r="CF65">
            <v>3270.8012213386965</v>
          </cell>
          <cell r="CM65">
            <v>0</v>
          </cell>
          <cell r="CN65">
            <v>0</v>
          </cell>
          <cell r="CO65">
            <v>0</v>
          </cell>
          <cell r="CP65"/>
          <cell r="CQ65"/>
        </row>
        <row r="66">
          <cell r="BA66">
            <v>1403.38275</v>
          </cell>
          <cell r="BB66">
            <v>0.34021400000000002</v>
          </cell>
          <cell r="BE66">
            <v>0</v>
          </cell>
          <cell r="BF66">
            <v>0</v>
          </cell>
          <cell r="CE66">
            <v>1086.6512045566355</v>
          </cell>
          <cell r="CF66">
            <v>4703.3539500000006</v>
          </cell>
          <cell r="CM66">
            <v>0</v>
          </cell>
          <cell r="CN66">
            <v>0</v>
          </cell>
          <cell r="CO66">
            <v>0</v>
          </cell>
          <cell r="CP66"/>
          <cell r="CQ66"/>
        </row>
        <row r="67">
          <cell r="BA67">
            <v>0</v>
          </cell>
          <cell r="BB67">
            <v>0</v>
          </cell>
          <cell r="BE67">
            <v>0</v>
          </cell>
          <cell r="BF67">
            <v>0</v>
          </cell>
          <cell r="CE67">
            <v>0</v>
          </cell>
          <cell r="CM67">
            <v>0</v>
          </cell>
          <cell r="CN67">
            <v>0</v>
          </cell>
          <cell r="CO67">
            <v>0</v>
          </cell>
          <cell r="CP67"/>
          <cell r="CQ67"/>
        </row>
        <row r="68">
          <cell r="BA68">
            <v>0</v>
          </cell>
          <cell r="BB68">
            <v>0</v>
          </cell>
          <cell r="BE68">
            <v>0</v>
          </cell>
          <cell r="BF68">
            <v>0</v>
          </cell>
          <cell r="CE68">
            <v>0</v>
          </cell>
          <cell r="CM68">
            <v>0</v>
          </cell>
          <cell r="CN68">
            <v>0</v>
          </cell>
          <cell r="CO68">
            <v>0</v>
          </cell>
          <cell r="CP68"/>
          <cell r="CQ68"/>
        </row>
        <row r="69">
          <cell r="BA69">
            <v>905.3253000000002</v>
          </cell>
          <cell r="BB69">
            <v>0.21947280000000002</v>
          </cell>
          <cell r="BE69">
            <v>0</v>
          </cell>
          <cell r="BF69">
            <v>0</v>
          </cell>
          <cell r="CE69">
            <v>4125.0565475056801</v>
          </cell>
          <cell r="CF69">
            <v>3115.2933536999999</v>
          </cell>
          <cell r="CM69">
            <v>0</v>
          </cell>
          <cell r="CN69">
            <v>0</v>
          </cell>
          <cell r="CO69">
            <v>0</v>
          </cell>
          <cell r="CP69"/>
          <cell r="CQ69"/>
        </row>
        <row r="70">
          <cell r="BA70">
            <v>879.8377499999998</v>
          </cell>
          <cell r="BB70">
            <v>0.21329399999999996</v>
          </cell>
          <cell r="BE70">
            <v>0</v>
          </cell>
          <cell r="BF70">
            <v>0</v>
          </cell>
          <cell r="CE70">
            <v>1629.0636292516765</v>
          </cell>
          <cell r="CF70">
            <v>2212.5094132865106</v>
          </cell>
          <cell r="CM70">
            <v>0</v>
          </cell>
          <cell r="CN70">
            <v>0</v>
          </cell>
          <cell r="CO70">
            <v>0</v>
          </cell>
          <cell r="CP70"/>
          <cell r="CQ70"/>
        </row>
        <row r="71">
          <cell r="BA71">
            <v>1288.4850000000001</v>
          </cell>
          <cell r="BB71">
            <v>0.31236000000000003</v>
          </cell>
          <cell r="BE71">
            <v>0</v>
          </cell>
          <cell r="BF71">
            <v>0</v>
          </cell>
          <cell r="CE71">
            <v>2385.6944650719365</v>
          </cell>
          <cell r="CF71">
            <v>2623.0912789158665</v>
          </cell>
          <cell r="CM71">
            <v>0</v>
          </cell>
          <cell r="CN71">
            <v>0</v>
          </cell>
          <cell r="CO71">
            <v>0</v>
          </cell>
          <cell r="CP71"/>
          <cell r="CQ71"/>
        </row>
        <row r="72">
          <cell r="BA72">
            <v>2394.6384000000003</v>
          </cell>
          <cell r="BB72">
            <v>0.58051839999999999</v>
          </cell>
          <cell r="BE72">
            <v>0</v>
          </cell>
          <cell r="BF72">
            <v>0</v>
          </cell>
          <cell r="CE72">
            <v>2359.3634336734704</v>
          </cell>
          <cell r="CF72">
            <v>3719.7234875839563</v>
          </cell>
          <cell r="CM72">
            <v>0</v>
          </cell>
          <cell r="CN72">
            <v>0</v>
          </cell>
          <cell r="CO72">
            <v>0</v>
          </cell>
          <cell r="CP72"/>
          <cell r="CQ72"/>
        </row>
        <row r="73">
          <cell r="BA73">
            <v>0</v>
          </cell>
          <cell r="BB73">
            <v>0</v>
          </cell>
          <cell r="BE73">
            <v>0</v>
          </cell>
          <cell r="BF73">
            <v>0</v>
          </cell>
          <cell r="CE73">
            <v>0</v>
          </cell>
          <cell r="CM73">
            <v>0</v>
          </cell>
          <cell r="CN73">
            <v>0</v>
          </cell>
          <cell r="CO73">
            <v>0</v>
          </cell>
          <cell r="CP73"/>
          <cell r="CQ73"/>
        </row>
        <row r="74">
          <cell r="BA74">
            <v>0</v>
          </cell>
          <cell r="BB74">
            <v>0</v>
          </cell>
          <cell r="BE74">
            <v>0</v>
          </cell>
          <cell r="BF74">
            <v>0</v>
          </cell>
          <cell r="CE74">
            <v>0</v>
          </cell>
          <cell r="CM74">
            <v>0</v>
          </cell>
          <cell r="CN74">
            <v>0</v>
          </cell>
          <cell r="CO74">
            <v>0</v>
          </cell>
          <cell r="CP74"/>
          <cell r="CQ74"/>
        </row>
        <row r="75">
          <cell r="BA75">
            <v>2078.2855500000001</v>
          </cell>
          <cell r="BB75">
            <v>0.50382680000000002</v>
          </cell>
          <cell r="BE75">
            <v>0</v>
          </cell>
          <cell r="BF75">
            <v>0</v>
          </cell>
          <cell r="CE75">
            <v>0</v>
          </cell>
          <cell r="CM75">
            <v>271.91000000000003</v>
          </cell>
          <cell r="CN75">
            <v>-2515.8820607698899</v>
          </cell>
          <cell r="CO75">
            <v>35952</v>
          </cell>
          <cell r="CP75"/>
          <cell r="CQ75"/>
        </row>
        <row r="76">
          <cell r="BA76">
            <v>2059.6009500000005</v>
          </cell>
          <cell r="BB76">
            <v>0.49929720000000011</v>
          </cell>
          <cell r="BE76">
            <v>0</v>
          </cell>
          <cell r="BF76">
            <v>0</v>
          </cell>
          <cell r="CE76">
            <v>268.55122172956686</v>
          </cell>
          <cell r="CF76">
            <v>3389.8453180311312</v>
          </cell>
          <cell r="CM76">
            <v>271.91000000000003</v>
          </cell>
          <cell r="CN76">
            <v>46.823201051986068</v>
          </cell>
          <cell r="CO76">
            <v>0</v>
          </cell>
          <cell r="CP76"/>
          <cell r="CQ76"/>
        </row>
        <row r="77">
          <cell r="BA77">
            <v>2006.3686499999999</v>
          </cell>
          <cell r="BB77">
            <v>0.48639239999999995</v>
          </cell>
          <cell r="BE77">
            <v>0</v>
          </cell>
          <cell r="BF77">
            <v>0</v>
          </cell>
          <cell r="CE77">
            <v>1966.4321407510283</v>
          </cell>
          <cell r="CF77">
            <v>3337.2507097316256</v>
          </cell>
          <cell r="CM77">
            <v>0</v>
          </cell>
          <cell r="CN77">
            <v>0</v>
          </cell>
          <cell r="CO77">
            <v>0</v>
          </cell>
          <cell r="CP77"/>
          <cell r="CQ77"/>
        </row>
        <row r="78">
          <cell r="BA78">
            <v>1579.5384000000001</v>
          </cell>
          <cell r="BB78">
            <v>0.38291839999999999</v>
          </cell>
          <cell r="BE78">
            <v>0</v>
          </cell>
          <cell r="BF78">
            <v>0</v>
          </cell>
          <cell r="CE78">
            <v>6340.5382478417723</v>
          </cell>
          <cell r="CF78">
            <v>2913.7289238654184</v>
          </cell>
          <cell r="CM78">
            <v>0</v>
          </cell>
          <cell r="CN78">
            <v>0</v>
          </cell>
          <cell r="CO78">
            <v>0</v>
          </cell>
          <cell r="CP78"/>
          <cell r="CQ78"/>
        </row>
        <row r="79">
          <cell r="BB79">
            <v>3.6662399999999997</v>
          </cell>
          <cell r="BE79">
            <v>0</v>
          </cell>
          <cell r="BF79">
            <v>0</v>
          </cell>
          <cell r="CF79">
            <v>10745.671161871749</v>
          </cell>
          <cell r="CM79">
            <v>0</v>
          </cell>
          <cell r="CN79">
            <v>0</v>
          </cell>
          <cell r="CO79">
            <v>0</v>
          </cell>
          <cell r="CP79"/>
          <cell r="CQ79"/>
        </row>
        <row r="80">
          <cell r="BB80">
            <v>3.8408879999999996</v>
          </cell>
          <cell r="BE80">
            <v>0</v>
          </cell>
          <cell r="BF80">
            <v>0</v>
          </cell>
          <cell r="CF80">
            <v>11150.070314655453</v>
          </cell>
          <cell r="CM80">
            <v>0</v>
          </cell>
          <cell r="CN80">
            <v>0</v>
          </cell>
          <cell r="CO80">
            <v>0</v>
          </cell>
          <cell r="CP80"/>
          <cell r="CQ80"/>
        </row>
        <row r="81">
          <cell r="BB81">
            <v>3.6026279999999997</v>
          </cell>
          <cell r="BE81">
            <v>0</v>
          </cell>
          <cell r="BF81">
            <v>0</v>
          </cell>
          <cell r="CF81">
            <v>10597.367444048106</v>
          </cell>
          <cell r="CM81">
            <v>0</v>
          </cell>
          <cell r="CN81">
            <v>0</v>
          </cell>
          <cell r="CO81">
            <v>0</v>
          </cell>
          <cell r="CP81"/>
          <cell r="CQ81"/>
        </row>
        <row r="82">
          <cell r="BB82">
            <v>3.8866019999999999</v>
          </cell>
          <cell r="BE82">
            <v>0</v>
          </cell>
          <cell r="BF82">
            <v>0</v>
          </cell>
          <cell r="CF82">
            <v>11255.250554261671</v>
          </cell>
          <cell r="CM82">
            <v>0</v>
          </cell>
          <cell r="CN82">
            <v>0</v>
          </cell>
          <cell r="CO82">
            <v>0</v>
          </cell>
          <cell r="CP82"/>
          <cell r="CQ82"/>
        </row>
      </sheetData>
      <sheetData sheetId="25">
        <row r="4">
          <cell r="C4">
            <v>2</v>
          </cell>
          <cell r="G4">
            <v>122.63999999999987</v>
          </cell>
        </row>
        <row r="5">
          <cell r="C5">
            <v>4</v>
          </cell>
          <cell r="G5">
            <v>245.27999999999975</v>
          </cell>
        </row>
        <row r="6">
          <cell r="C6">
            <v>0</v>
          </cell>
          <cell r="G6">
            <v>0</v>
          </cell>
        </row>
        <row r="7">
          <cell r="C7">
            <v>0</v>
          </cell>
          <cell r="G7">
            <v>0</v>
          </cell>
        </row>
        <row r="8">
          <cell r="C8">
            <v>2</v>
          </cell>
          <cell r="G8">
            <v>122.63999999999987</v>
          </cell>
        </row>
        <row r="9">
          <cell r="C9">
            <v>0</v>
          </cell>
          <cell r="G9">
            <v>0</v>
          </cell>
        </row>
        <row r="10">
          <cell r="C10">
            <v>0</v>
          </cell>
          <cell r="G10">
            <v>0</v>
          </cell>
        </row>
        <row r="11">
          <cell r="C11">
            <v>0</v>
          </cell>
          <cell r="G11">
            <v>0</v>
          </cell>
        </row>
        <row r="12">
          <cell r="C12">
            <v>0</v>
          </cell>
          <cell r="G12">
            <v>0</v>
          </cell>
        </row>
        <row r="13">
          <cell r="C13">
            <v>2</v>
          </cell>
          <cell r="G13">
            <v>122.63999999999987</v>
          </cell>
        </row>
        <row r="14">
          <cell r="C14">
            <v>0</v>
          </cell>
          <cell r="G14">
            <v>0</v>
          </cell>
        </row>
        <row r="15">
          <cell r="C15">
            <v>6</v>
          </cell>
          <cell r="G15">
            <v>367.92000000000007</v>
          </cell>
        </row>
        <row r="16">
          <cell r="C16">
            <v>2</v>
          </cell>
          <cell r="G16">
            <v>122.63999999999987</v>
          </cell>
        </row>
        <row r="17">
          <cell r="C17">
            <v>0</v>
          </cell>
          <cell r="G17">
            <v>0</v>
          </cell>
        </row>
        <row r="18">
          <cell r="C18">
            <v>6</v>
          </cell>
          <cell r="G18">
            <v>367.92000000000007</v>
          </cell>
        </row>
        <row r="19">
          <cell r="C19">
            <v>0</v>
          </cell>
          <cell r="G19">
            <v>0</v>
          </cell>
        </row>
        <row r="20">
          <cell r="C20">
            <v>2</v>
          </cell>
          <cell r="G20">
            <v>122.63999999999987</v>
          </cell>
        </row>
        <row r="21">
          <cell r="C21">
            <v>2</v>
          </cell>
          <cell r="G21">
            <v>122.63999999999987</v>
          </cell>
        </row>
        <row r="22">
          <cell r="C22">
            <v>1</v>
          </cell>
          <cell r="G22">
            <v>61.319999999999936</v>
          </cell>
        </row>
        <row r="23">
          <cell r="C23">
            <v>0</v>
          </cell>
          <cell r="G23">
            <v>0</v>
          </cell>
        </row>
        <row r="24">
          <cell r="C24">
            <v>0</v>
          </cell>
          <cell r="G24">
            <v>0</v>
          </cell>
        </row>
        <row r="25">
          <cell r="C25">
            <v>0</v>
          </cell>
          <cell r="G25">
            <v>0</v>
          </cell>
        </row>
        <row r="26">
          <cell r="C26">
            <v>0</v>
          </cell>
          <cell r="G26">
            <v>0</v>
          </cell>
        </row>
        <row r="27">
          <cell r="C27">
            <v>0</v>
          </cell>
          <cell r="G27">
            <v>0</v>
          </cell>
        </row>
        <row r="28">
          <cell r="C28">
            <v>0</v>
          </cell>
          <cell r="G28">
            <v>0</v>
          </cell>
        </row>
        <row r="29">
          <cell r="C29">
            <v>2</v>
          </cell>
          <cell r="G29">
            <v>122.63999999999987</v>
          </cell>
        </row>
        <row r="30">
          <cell r="C30">
            <v>0</v>
          </cell>
          <cell r="G30">
            <v>0</v>
          </cell>
        </row>
        <row r="31">
          <cell r="C31">
            <v>2</v>
          </cell>
          <cell r="G31">
            <v>122.63999999999987</v>
          </cell>
        </row>
        <row r="32">
          <cell r="C32">
            <v>0</v>
          </cell>
          <cell r="G32">
            <v>0</v>
          </cell>
        </row>
        <row r="33">
          <cell r="C33">
            <v>0</v>
          </cell>
          <cell r="G33">
            <v>0</v>
          </cell>
        </row>
        <row r="34">
          <cell r="C34">
            <v>0</v>
          </cell>
          <cell r="G34">
            <v>0</v>
          </cell>
        </row>
        <row r="35">
          <cell r="C35">
            <v>0</v>
          </cell>
          <cell r="G35">
            <v>0</v>
          </cell>
        </row>
        <row r="36">
          <cell r="C36">
            <v>3</v>
          </cell>
          <cell r="G36">
            <v>183.96000000000004</v>
          </cell>
        </row>
        <row r="37">
          <cell r="C37">
            <v>1</v>
          </cell>
          <cell r="G37">
            <v>61.319999999999936</v>
          </cell>
        </row>
        <row r="38">
          <cell r="C38">
            <v>3</v>
          </cell>
          <cell r="G38">
            <v>183.96000000000004</v>
          </cell>
        </row>
        <row r="39">
          <cell r="C39">
            <v>3</v>
          </cell>
          <cell r="G39">
            <v>183.96000000000004</v>
          </cell>
        </row>
        <row r="40">
          <cell r="G40">
            <v>122.63999999999987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429.23999999999978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183.96000000000004</v>
          </cell>
        </row>
        <row r="50">
          <cell r="G50">
            <v>122.63999999999987</v>
          </cell>
        </row>
        <row r="51">
          <cell r="G51">
            <v>0</v>
          </cell>
        </row>
        <row r="52">
          <cell r="G52">
            <v>122.63999999999987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245.27999999999975</v>
          </cell>
        </row>
        <row r="56">
          <cell r="G56">
            <v>0</v>
          </cell>
        </row>
        <row r="57">
          <cell r="G57">
            <v>122.63999999999987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245.27999999999975</v>
          </cell>
        </row>
        <row r="76">
          <cell r="G76">
            <v>0</v>
          </cell>
        </row>
        <row r="77">
          <cell r="G77">
            <v>0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</sheetData>
      <sheetData sheetId="26"/>
      <sheetData sheetId="27"/>
      <sheetData sheetId="28">
        <row r="39">
          <cell r="J39">
            <v>14179.199999999999</v>
          </cell>
          <cell r="K39">
            <v>27360.496049150344</v>
          </cell>
          <cell r="L39">
            <v>5156.4986737400532</v>
          </cell>
        </row>
        <row r="40">
          <cell r="J40">
            <v>3659.4</v>
          </cell>
          <cell r="K40">
            <v>9953.239977271518</v>
          </cell>
        </row>
        <row r="41">
          <cell r="J41">
            <v>9489.6</v>
          </cell>
          <cell r="K41">
            <v>15079.679999999998</v>
          </cell>
          <cell r="L41">
            <v>5041.909814323607</v>
          </cell>
        </row>
        <row r="42">
          <cell r="J42">
            <v>5369.0999999999995</v>
          </cell>
          <cell r="K42">
            <v>5282.8064999999997</v>
          </cell>
          <cell r="L42">
            <v>1800</v>
          </cell>
        </row>
        <row r="43">
          <cell r="J43">
            <v>6333.75</v>
          </cell>
          <cell r="K43">
            <v>8308.7999999999993</v>
          </cell>
          <cell r="L43">
            <v>1264.9143158449776</v>
          </cell>
        </row>
        <row r="44">
          <cell r="J44">
            <v>7199.2285060885742</v>
          </cell>
          <cell r="K44">
            <v>12738.6</v>
          </cell>
        </row>
        <row r="45">
          <cell r="J45">
            <v>16503.013333333332</v>
          </cell>
          <cell r="K45">
            <v>31844.577346094429</v>
          </cell>
          <cell r="L45">
            <v>6001.5915119363399</v>
          </cell>
        </row>
        <row r="46">
          <cell r="J46">
            <v>226.01054741489423</v>
          </cell>
          <cell r="K46">
            <v>399.91201235861286</v>
          </cell>
          <cell r="L46">
            <v>191.10993936198258</v>
          </cell>
        </row>
      </sheetData>
      <sheetData sheetId="29"/>
      <sheetData sheetId="30">
        <row r="3">
          <cell r="F3">
            <v>24341.587199999994</v>
          </cell>
          <cell r="G3">
            <v>6000</v>
          </cell>
        </row>
        <row r="4">
          <cell r="F4">
            <v>14293.341350197099</v>
          </cell>
          <cell r="G4">
            <v>3523.1904721965948</v>
          </cell>
        </row>
        <row r="5">
          <cell r="F5">
            <v>37428.19312280466</v>
          </cell>
          <cell r="G5">
            <v>9225.7401660655869</v>
          </cell>
        </row>
      </sheetData>
      <sheetData sheetId="31">
        <row r="74">
          <cell r="H74">
            <v>20</v>
          </cell>
          <cell r="Z74">
            <v>1125</v>
          </cell>
          <cell r="AC74">
            <v>646.27200000000016</v>
          </cell>
          <cell r="AF74">
            <v>10228.007004123723</v>
          </cell>
          <cell r="AG74">
            <v>14</v>
          </cell>
        </row>
        <row r="75">
          <cell r="H75">
            <v>398</v>
          </cell>
          <cell r="Z75">
            <v>3375</v>
          </cell>
          <cell r="AC75">
            <v>12860.812800000003</v>
          </cell>
          <cell r="AF75">
            <v>29356.94353298971</v>
          </cell>
          <cell r="AG75">
            <v>37</v>
          </cell>
        </row>
        <row r="76">
          <cell r="H76">
            <v>20</v>
          </cell>
          <cell r="Z76">
            <v>450</v>
          </cell>
          <cell r="AC76">
            <v>646.27200000000016</v>
          </cell>
          <cell r="AF76">
            <v>0</v>
          </cell>
          <cell r="AG76">
            <v>0</v>
          </cell>
        </row>
        <row r="77">
          <cell r="H77">
            <v>1</v>
          </cell>
          <cell r="Z77">
            <v>0</v>
          </cell>
          <cell r="AC77">
            <v>32.313600000000008</v>
          </cell>
          <cell r="AF77">
            <v>0</v>
          </cell>
          <cell r="AG77">
            <v>0</v>
          </cell>
        </row>
        <row r="78">
          <cell r="H78">
            <v>0</v>
          </cell>
          <cell r="Z78">
            <v>0</v>
          </cell>
          <cell r="AC78">
            <v>0</v>
          </cell>
          <cell r="AF78">
            <v>0</v>
          </cell>
          <cell r="AG78">
            <v>0</v>
          </cell>
        </row>
        <row r="79">
          <cell r="H79">
            <v>0</v>
          </cell>
          <cell r="Z79">
            <v>0</v>
          </cell>
          <cell r="AC79">
            <v>0</v>
          </cell>
          <cell r="AF79">
            <v>0</v>
          </cell>
          <cell r="AG79">
            <v>0</v>
          </cell>
        </row>
        <row r="80">
          <cell r="H80">
            <v>92</v>
          </cell>
          <cell r="Z80">
            <v>1125</v>
          </cell>
          <cell r="AC80">
            <v>2972.851200000001</v>
          </cell>
          <cell r="AF80">
            <v>10025.985528865986</v>
          </cell>
          <cell r="AG80">
            <v>13</v>
          </cell>
        </row>
        <row r="81">
          <cell r="H81">
            <v>0</v>
          </cell>
          <cell r="Z81">
            <v>0</v>
          </cell>
          <cell r="AC81">
            <v>0</v>
          </cell>
          <cell r="AF81">
            <v>0</v>
          </cell>
          <cell r="AG81">
            <v>0</v>
          </cell>
        </row>
        <row r="82">
          <cell r="H82">
            <v>10</v>
          </cell>
          <cell r="Z82">
            <v>675</v>
          </cell>
          <cell r="AC82">
            <v>323.13600000000008</v>
          </cell>
          <cell r="AF82">
            <v>0</v>
          </cell>
          <cell r="AG82">
            <v>0</v>
          </cell>
        </row>
        <row r="83">
          <cell r="H83">
            <v>21</v>
          </cell>
          <cell r="Z83">
            <v>1575</v>
          </cell>
          <cell r="AC83">
            <v>678.58560000000011</v>
          </cell>
          <cell r="AF83">
            <v>730.57192886598023</v>
          </cell>
          <cell r="AG83">
            <v>1</v>
          </cell>
        </row>
        <row r="84">
          <cell r="H84">
            <v>0</v>
          </cell>
          <cell r="Z84">
            <v>0</v>
          </cell>
          <cell r="AC84">
            <v>0</v>
          </cell>
          <cell r="AF84">
            <v>0</v>
          </cell>
          <cell r="AG84">
            <v>0</v>
          </cell>
        </row>
        <row r="85">
          <cell r="H85">
            <v>0</v>
          </cell>
          <cell r="Z85">
            <v>0</v>
          </cell>
          <cell r="AC85">
            <v>0</v>
          </cell>
          <cell r="AF85">
            <v>17557.133430927832</v>
          </cell>
          <cell r="AG85">
            <v>25</v>
          </cell>
        </row>
        <row r="86">
          <cell r="H86">
            <v>450</v>
          </cell>
          <cell r="Z86">
            <v>2700</v>
          </cell>
          <cell r="AC86">
            <v>14541.120000000004</v>
          </cell>
          <cell r="AF86">
            <v>730.57192886598023</v>
          </cell>
          <cell r="AG86">
            <v>1</v>
          </cell>
        </row>
        <row r="87">
          <cell r="H87">
            <v>0</v>
          </cell>
          <cell r="Z87">
            <v>0</v>
          </cell>
          <cell r="AC87">
            <v>0</v>
          </cell>
          <cell r="AF87">
            <v>730.57192886598023</v>
          </cell>
          <cell r="AG87">
            <v>1</v>
          </cell>
        </row>
        <row r="88">
          <cell r="H88">
            <v>238</v>
          </cell>
          <cell r="Z88">
            <v>2925</v>
          </cell>
          <cell r="AC88">
            <v>7690.636800000002</v>
          </cell>
          <cell r="AF88">
            <v>16049.665159793829</v>
          </cell>
          <cell r="AG88">
            <v>21</v>
          </cell>
        </row>
        <row r="89">
          <cell r="H89">
            <v>61</v>
          </cell>
          <cell r="Z89">
            <v>1125</v>
          </cell>
          <cell r="AC89">
            <v>1971.1296000000004</v>
          </cell>
          <cell r="AF89">
            <v>2070.4756577319604</v>
          </cell>
          <cell r="AG89">
            <v>3</v>
          </cell>
        </row>
        <row r="90">
          <cell r="H90">
            <v>3</v>
          </cell>
          <cell r="Z90">
            <v>0</v>
          </cell>
          <cell r="AC90">
            <v>96.940800000000024</v>
          </cell>
          <cell r="AF90">
            <v>0</v>
          </cell>
          <cell r="AG90">
            <v>0</v>
          </cell>
        </row>
        <row r="91">
          <cell r="H91">
            <v>152</v>
          </cell>
          <cell r="Z91">
            <v>675</v>
          </cell>
          <cell r="AC91">
            <v>4911.6672000000017</v>
          </cell>
          <cell r="AF91">
            <v>0</v>
          </cell>
          <cell r="AG91">
            <v>0</v>
          </cell>
        </row>
        <row r="92">
          <cell r="H92">
            <v>117.66482213438738</v>
          </cell>
          <cell r="Z92">
            <v>675</v>
          </cell>
          <cell r="AC92">
            <v>3802.1739965217412</v>
          </cell>
          <cell r="AF92">
            <v>0</v>
          </cell>
          <cell r="AG92">
            <v>0</v>
          </cell>
        </row>
        <row r="93">
          <cell r="H93">
            <v>163.68203776899429</v>
          </cell>
          <cell r="Z93">
            <v>675</v>
          </cell>
          <cell r="AC93">
            <v>5289.1558956521749</v>
          </cell>
          <cell r="AF93">
            <v>2191.7157865979407</v>
          </cell>
          <cell r="AG93">
            <v>3</v>
          </cell>
        </row>
        <row r="94">
          <cell r="H94">
            <v>47</v>
          </cell>
          <cell r="Z94">
            <v>675</v>
          </cell>
          <cell r="AC94">
            <v>1518.7392000000004</v>
          </cell>
          <cell r="AF94">
            <v>5072.4111865979412</v>
          </cell>
          <cell r="AG94">
            <v>8</v>
          </cell>
        </row>
        <row r="95">
          <cell r="H95">
            <v>0</v>
          </cell>
          <cell r="Z95">
            <v>0</v>
          </cell>
          <cell r="AC95">
            <v>0</v>
          </cell>
          <cell r="AF95">
            <v>0</v>
          </cell>
          <cell r="AG95">
            <v>0</v>
          </cell>
        </row>
        <row r="96">
          <cell r="H96">
            <v>0</v>
          </cell>
          <cell r="Z96">
            <v>675</v>
          </cell>
          <cell r="AC96">
            <v>0</v>
          </cell>
          <cell r="AF96">
            <v>0</v>
          </cell>
          <cell r="AG96">
            <v>0</v>
          </cell>
        </row>
        <row r="97">
          <cell r="H97">
            <v>0</v>
          </cell>
          <cell r="Z97">
            <v>0</v>
          </cell>
          <cell r="AC97">
            <v>0</v>
          </cell>
          <cell r="AF97">
            <v>0</v>
          </cell>
          <cell r="AG97">
            <v>0</v>
          </cell>
        </row>
        <row r="98">
          <cell r="H98">
            <v>34</v>
          </cell>
          <cell r="Z98">
            <v>450</v>
          </cell>
          <cell r="AC98">
            <v>1098.6624000000002</v>
          </cell>
          <cell r="AF98">
            <v>0</v>
          </cell>
          <cell r="AG98">
            <v>0</v>
          </cell>
        </row>
        <row r="99">
          <cell r="H99">
            <v>216</v>
          </cell>
          <cell r="Z99">
            <v>1800</v>
          </cell>
          <cell r="AC99">
            <v>6979.7376000000022</v>
          </cell>
          <cell r="AF99">
            <v>6367.0200000000041</v>
          </cell>
          <cell r="AG99">
            <v>8</v>
          </cell>
        </row>
        <row r="100">
          <cell r="H100">
            <v>0</v>
          </cell>
          <cell r="Z100">
            <v>0</v>
          </cell>
          <cell r="AC100">
            <v>0</v>
          </cell>
          <cell r="AF100">
            <v>0</v>
          </cell>
          <cell r="AG100">
            <v>0</v>
          </cell>
        </row>
        <row r="101">
          <cell r="H101">
            <v>0</v>
          </cell>
          <cell r="Z101">
            <v>0</v>
          </cell>
          <cell r="AC101">
            <v>0</v>
          </cell>
          <cell r="AF101">
            <v>0</v>
          </cell>
          <cell r="AG101">
            <v>0</v>
          </cell>
        </row>
        <row r="102">
          <cell r="H102">
            <v>0</v>
          </cell>
          <cell r="Z102">
            <v>0</v>
          </cell>
          <cell r="AC102">
            <v>0</v>
          </cell>
          <cell r="AF102">
            <v>0</v>
          </cell>
          <cell r="AG102">
            <v>0</v>
          </cell>
        </row>
        <row r="103">
          <cell r="H103">
            <v>0</v>
          </cell>
          <cell r="Z103">
            <v>675</v>
          </cell>
          <cell r="AC103">
            <v>0</v>
          </cell>
          <cell r="AF103">
            <v>5634.4841288659791</v>
          </cell>
          <cell r="AG103">
            <v>6</v>
          </cell>
        </row>
        <row r="104">
          <cell r="H104">
            <v>384</v>
          </cell>
          <cell r="Z104">
            <v>1575</v>
          </cell>
          <cell r="AC104">
            <v>12408.422400000003</v>
          </cell>
          <cell r="AF104">
            <v>2277.5346000000009</v>
          </cell>
          <cell r="AG104">
            <v>3</v>
          </cell>
        </row>
        <row r="105">
          <cell r="H105">
            <v>2</v>
          </cell>
          <cell r="Z105">
            <v>0</v>
          </cell>
          <cell r="AC105">
            <v>64.627200000000016</v>
          </cell>
          <cell r="AF105">
            <v>1356.4584</v>
          </cell>
          <cell r="AG105">
            <v>1</v>
          </cell>
        </row>
        <row r="106">
          <cell r="H106">
            <v>38</v>
          </cell>
          <cell r="Z106">
            <v>0</v>
          </cell>
          <cell r="AC106">
            <v>1227.9168000000004</v>
          </cell>
          <cell r="AF106">
            <v>12096.81483092784</v>
          </cell>
          <cell r="AG106">
            <v>18</v>
          </cell>
        </row>
        <row r="107">
          <cell r="H107">
            <v>0</v>
          </cell>
          <cell r="Z107">
            <v>0</v>
          </cell>
          <cell r="AC107">
            <v>0</v>
          </cell>
          <cell r="AF107">
            <v>0</v>
          </cell>
          <cell r="AG107">
            <v>0</v>
          </cell>
        </row>
        <row r="108">
          <cell r="H108">
            <v>2</v>
          </cell>
          <cell r="Z108">
            <v>450</v>
          </cell>
          <cell r="AC108">
            <v>64.627200000000016</v>
          </cell>
          <cell r="AF108">
            <v>7311.9816000000046</v>
          </cell>
          <cell r="AG108">
            <v>12</v>
          </cell>
        </row>
        <row r="109">
          <cell r="H109">
            <v>74</v>
          </cell>
          <cell r="Z109">
            <v>2250</v>
          </cell>
          <cell r="AC109">
            <v>2391.2064000000005</v>
          </cell>
          <cell r="AF109">
            <v>2087.0303288659807</v>
          </cell>
          <cell r="AG109">
            <v>2</v>
          </cell>
        </row>
        <row r="110">
          <cell r="H110">
            <v>200</v>
          </cell>
          <cell r="Z110">
            <v>2250</v>
          </cell>
          <cell r="AC110">
            <v>6462.7200000000012</v>
          </cell>
          <cell r="AF110">
            <v>17810.583773195889</v>
          </cell>
        </row>
        <row r="111">
          <cell r="H111">
            <v>0</v>
          </cell>
          <cell r="Z111">
            <v>0</v>
          </cell>
          <cell r="AC111">
            <v>0</v>
          </cell>
          <cell r="AF111">
            <v>0</v>
          </cell>
        </row>
        <row r="112">
          <cell r="H112">
            <v>42</v>
          </cell>
          <cell r="Z112">
            <v>675</v>
          </cell>
          <cell r="AC112">
            <v>1357.1712000000002</v>
          </cell>
          <cell r="AF112">
            <v>0</v>
          </cell>
        </row>
        <row r="113">
          <cell r="H113">
            <v>0</v>
          </cell>
          <cell r="Z113">
            <v>675</v>
          </cell>
          <cell r="AC113">
            <v>0</v>
          </cell>
          <cell r="AF113">
            <v>2191.7157865979407</v>
          </cell>
        </row>
        <row r="114">
          <cell r="H114">
            <v>0</v>
          </cell>
          <cell r="Z114">
            <v>0</v>
          </cell>
          <cell r="AC114">
            <v>0</v>
          </cell>
          <cell r="AF114">
            <v>0</v>
          </cell>
        </row>
        <row r="115">
          <cell r="H115">
            <v>2</v>
          </cell>
          <cell r="Z115">
            <v>0</v>
          </cell>
          <cell r="AC115">
            <v>64.627200000000016</v>
          </cell>
          <cell r="AF115">
            <v>0</v>
          </cell>
        </row>
        <row r="116">
          <cell r="H116">
            <v>0</v>
          </cell>
          <cell r="Z116">
            <v>0</v>
          </cell>
          <cell r="AC116">
            <v>0</v>
          </cell>
          <cell r="AF116">
            <v>0</v>
          </cell>
        </row>
        <row r="117">
          <cell r="H117">
            <v>55</v>
          </cell>
          <cell r="Z117">
            <v>1125</v>
          </cell>
          <cell r="AC117">
            <v>1777.2480000000005</v>
          </cell>
          <cell r="AF117">
            <v>11401.245457731962</v>
          </cell>
        </row>
        <row r="118">
          <cell r="H118">
            <v>152</v>
          </cell>
          <cell r="Z118">
            <v>675</v>
          </cell>
          <cell r="AC118">
            <v>4911.6672000000017</v>
          </cell>
          <cell r="AF118">
            <v>0</v>
          </cell>
        </row>
        <row r="119">
          <cell r="H119">
            <v>2</v>
          </cell>
          <cell r="Z119">
            <v>0</v>
          </cell>
          <cell r="AC119">
            <v>64.627200000000016</v>
          </cell>
          <cell r="AF119">
            <v>0</v>
          </cell>
        </row>
        <row r="120">
          <cell r="H120">
            <v>18</v>
          </cell>
          <cell r="Z120">
            <v>0</v>
          </cell>
          <cell r="AC120">
            <v>581.64480000000015</v>
          </cell>
          <cell r="AF120">
            <v>1987.4938577319604</v>
          </cell>
        </row>
        <row r="121">
          <cell r="H121">
            <v>87</v>
          </cell>
          <cell r="Z121">
            <v>1800</v>
          </cell>
          <cell r="AC121">
            <v>2811.2832000000008</v>
          </cell>
          <cell r="AF121">
            <v>4888.5861154639206</v>
          </cell>
        </row>
        <row r="122">
          <cell r="H122">
            <v>68</v>
          </cell>
          <cell r="Z122">
            <v>1125</v>
          </cell>
          <cell r="AC122">
            <v>2197.3248000000003</v>
          </cell>
          <cell r="AF122">
            <v>10732.813515463924</v>
          </cell>
        </row>
        <row r="123">
          <cell r="H123">
            <v>34</v>
          </cell>
          <cell r="Z123">
            <v>675</v>
          </cell>
          <cell r="AC123">
            <v>1098.6624000000002</v>
          </cell>
          <cell r="AF123">
            <v>1461.1438577319605</v>
          </cell>
        </row>
        <row r="124">
          <cell r="H124">
            <v>214</v>
          </cell>
          <cell r="Z124">
            <v>675</v>
          </cell>
          <cell r="AC124">
            <v>6915.1104000000014</v>
          </cell>
          <cell r="AF124">
            <v>9423.4074000000001</v>
          </cell>
        </row>
        <row r="125">
          <cell r="H125">
            <v>193</v>
          </cell>
          <cell r="Z125">
            <v>1575</v>
          </cell>
          <cell r="AC125">
            <v>6236.524800000002</v>
          </cell>
          <cell r="AF125">
            <v>8215.0511288659836</v>
          </cell>
        </row>
        <row r="126">
          <cell r="H126">
            <v>75</v>
          </cell>
          <cell r="Z126">
            <v>0</v>
          </cell>
          <cell r="AC126">
            <v>2423.5200000000004</v>
          </cell>
          <cell r="AF126">
            <v>0</v>
          </cell>
        </row>
        <row r="127">
          <cell r="H127">
            <v>180</v>
          </cell>
          <cell r="Z127">
            <v>1800</v>
          </cell>
          <cell r="AC127">
            <v>5816.4480000000012</v>
          </cell>
          <cell r="AF127">
            <v>11498.220346391761</v>
          </cell>
        </row>
        <row r="128">
          <cell r="H128">
            <v>52</v>
          </cell>
          <cell r="Z128">
            <v>675</v>
          </cell>
          <cell r="AC128">
            <v>1680.3072000000004</v>
          </cell>
          <cell r="AF128">
            <v>7903.7404577319594</v>
          </cell>
        </row>
        <row r="129">
          <cell r="H129">
            <v>0</v>
          </cell>
          <cell r="Z129">
            <v>0</v>
          </cell>
          <cell r="AC129">
            <v>0</v>
          </cell>
          <cell r="AF129">
            <v>0</v>
          </cell>
        </row>
        <row r="130">
          <cell r="H130">
            <v>43</v>
          </cell>
          <cell r="Z130">
            <v>450</v>
          </cell>
          <cell r="AC130">
            <v>1389.4848000000004</v>
          </cell>
          <cell r="AF130">
            <v>0</v>
          </cell>
        </row>
        <row r="131">
          <cell r="H131">
            <v>0</v>
          </cell>
          <cell r="Z131">
            <v>0</v>
          </cell>
          <cell r="AC131">
            <v>0</v>
          </cell>
          <cell r="AF131">
            <v>0</v>
          </cell>
        </row>
        <row r="132">
          <cell r="H132">
            <v>1</v>
          </cell>
          <cell r="Z132">
            <v>0</v>
          </cell>
          <cell r="AC132">
            <v>32.313600000000008</v>
          </cell>
          <cell r="AF132">
            <v>0</v>
          </cell>
        </row>
        <row r="133">
          <cell r="H133">
            <v>0</v>
          </cell>
          <cell r="Z133">
            <v>0</v>
          </cell>
          <cell r="AC133">
            <v>0</v>
          </cell>
          <cell r="AF133">
            <v>0</v>
          </cell>
        </row>
        <row r="134">
          <cell r="H134">
            <v>0</v>
          </cell>
          <cell r="Z134">
            <v>0</v>
          </cell>
          <cell r="AC134">
            <v>0</v>
          </cell>
          <cell r="AF134">
            <v>0</v>
          </cell>
        </row>
        <row r="135">
          <cell r="H135">
            <v>24</v>
          </cell>
          <cell r="Z135">
            <v>450</v>
          </cell>
          <cell r="AC135">
            <v>775.52640000000019</v>
          </cell>
          <cell r="AF135">
            <v>730.57192886598023</v>
          </cell>
        </row>
        <row r="136">
          <cell r="H136">
            <v>10</v>
          </cell>
          <cell r="Z136">
            <v>450</v>
          </cell>
          <cell r="AC136">
            <v>323.13600000000008</v>
          </cell>
          <cell r="AF136">
            <v>0</v>
          </cell>
        </row>
        <row r="137">
          <cell r="H137">
            <v>0</v>
          </cell>
          <cell r="Z137">
            <v>0</v>
          </cell>
          <cell r="AC137">
            <v>0</v>
          </cell>
          <cell r="AF137">
            <v>0</v>
          </cell>
        </row>
        <row r="138">
          <cell r="H138">
            <v>0</v>
          </cell>
          <cell r="Z138">
            <v>0</v>
          </cell>
          <cell r="AC138">
            <v>0</v>
          </cell>
          <cell r="AF138">
            <v>0</v>
          </cell>
        </row>
        <row r="139">
          <cell r="H139">
            <v>8</v>
          </cell>
          <cell r="Z139">
            <v>0</v>
          </cell>
          <cell r="AC139">
            <v>258.50880000000006</v>
          </cell>
          <cell r="AF139">
            <v>0</v>
          </cell>
        </row>
        <row r="140">
          <cell r="H140">
            <v>12</v>
          </cell>
          <cell r="Z140">
            <v>450</v>
          </cell>
          <cell r="AC140">
            <v>387.7632000000001</v>
          </cell>
          <cell r="AF140">
            <v>0</v>
          </cell>
        </row>
        <row r="141">
          <cell r="H141">
            <v>6</v>
          </cell>
          <cell r="Z141">
            <v>450</v>
          </cell>
          <cell r="AC141">
            <v>193.88160000000005</v>
          </cell>
          <cell r="AF141">
            <v>0</v>
          </cell>
        </row>
        <row r="142">
          <cell r="H142">
            <v>35</v>
          </cell>
          <cell r="Z142">
            <v>450</v>
          </cell>
          <cell r="AC142">
            <v>1130.9760000000003</v>
          </cell>
          <cell r="AF142">
            <v>0</v>
          </cell>
        </row>
        <row r="143">
          <cell r="H143">
            <v>0</v>
          </cell>
          <cell r="Z143">
            <v>0</v>
          </cell>
          <cell r="AC143">
            <v>0</v>
          </cell>
          <cell r="AF143">
            <v>0</v>
          </cell>
        </row>
        <row r="144">
          <cell r="H144">
            <v>0</v>
          </cell>
          <cell r="Z144">
            <v>0</v>
          </cell>
          <cell r="AC144">
            <v>0</v>
          </cell>
          <cell r="AF144">
            <v>0</v>
          </cell>
        </row>
        <row r="145">
          <cell r="H145">
            <v>10</v>
          </cell>
          <cell r="Z145">
            <v>450</v>
          </cell>
          <cell r="AC145">
            <v>323.13600000000008</v>
          </cell>
          <cell r="AF145">
            <v>0</v>
          </cell>
        </row>
        <row r="146">
          <cell r="H146">
            <v>0</v>
          </cell>
          <cell r="Z146">
            <v>0</v>
          </cell>
          <cell r="AC146">
            <v>0</v>
          </cell>
          <cell r="AF146">
            <v>0</v>
          </cell>
        </row>
        <row r="147">
          <cell r="H147">
            <v>1</v>
          </cell>
          <cell r="Z147">
            <v>0</v>
          </cell>
          <cell r="AC147">
            <v>32.313600000000008</v>
          </cell>
          <cell r="AF147">
            <v>0</v>
          </cell>
        </row>
        <row r="148">
          <cell r="H148">
            <v>16</v>
          </cell>
          <cell r="Z148">
            <v>450</v>
          </cell>
          <cell r="AC148">
            <v>517.01760000000013</v>
          </cell>
          <cell r="AF148">
            <v>1461.1438577319605</v>
          </cell>
        </row>
      </sheetData>
      <sheetData sheetId="32">
        <row r="35">
          <cell r="U35">
            <v>0</v>
          </cell>
          <cell r="V35">
            <v>0</v>
          </cell>
        </row>
        <row r="36">
          <cell r="U36">
            <v>0</v>
          </cell>
          <cell r="V36">
            <v>0</v>
          </cell>
        </row>
        <row r="37">
          <cell r="U37">
            <v>0</v>
          </cell>
          <cell r="V37">
            <v>0</v>
          </cell>
        </row>
        <row r="38">
          <cell r="U38">
            <v>0</v>
          </cell>
          <cell r="V38">
            <v>0</v>
          </cell>
        </row>
        <row r="39">
          <cell r="S39">
            <v>0</v>
          </cell>
          <cell r="T39">
            <v>0</v>
          </cell>
          <cell r="U39">
            <v>31046.399999999998</v>
          </cell>
        </row>
        <row r="40">
          <cell r="S40">
            <v>6898.6666666666679</v>
          </cell>
          <cell r="T40">
            <v>12901.833333333332</v>
          </cell>
          <cell r="U40">
            <v>0</v>
          </cell>
          <cell r="V40">
            <v>0</v>
          </cell>
        </row>
        <row r="41">
          <cell r="U41">
            <v>0</v>
          </cell>
          <cell r="V41">
            <v>0</v>
          </cell>
        </row>
        <row r="42">
          <cell r="S42">
            <v>7488.0000000000009</v>
          </cell>
          <cell r="T42">
            <v>14003.999999999998</v>
          </cell>
          <cell r="U42">
            <v>0</v>
          </cell>
          <cell r="V42">
            <v>0</v>
          </cell>
        </row>
        <row r="43">
          <cell r="U43">
            <v>0</v>
          </cell>
          <cell r="V43">
            <v>0</v>
          </cell>
        </row>
        <row r="44">
          <cell r="U44">
            <v>0</v>
          </cell>
          <cell r="V44">
            <v>0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</row>
        <row r="46">
          <cell r="U46">
            <v>0</v>
          </cell>
          <cell r="V46">
            <v>0</v>
          </cell>
        </row>
        <row r="47">
          <cell r="U47">
            <v>0</v>
          </cell>
          <cell r="V47">
            <v>0</v>
          </cell>
        </row>
        <row r="48">
          <cell r="U48">
            <v>0</v>
          </cell>
          <cell r="V48">
            <v>0</v>
          </cell>
        </row>
        <row r="49">
          <cell r="U49">
            <v>0</v>
          </cell>
          <cell r="V49">
            <v>0</v>
          </cell>
        </row>
        <row r="50">
          <cell r="U50">
            <v>0</v>
          </cell>
          <cell r="V50">
            <v>0</v>
          </cell>
        </row>
        <row r="51">
          <cell r="S51">
            <v>0</v>
          </cell>
          <cell r="T51">
            <v>0</v>
          </cell>
          <cell r="U51">
            <v>36134.559999999998</v>
          </cell>
        </row>
        <row r="52">
          <cell r="U52">
            <v>0</v>
          </cell>
          <cell r="V52">
            <v>0</v>
          </cell>
        </row>
        <row r="53">
          <cell r="U53">
            <v>0</v>
          </cell>
          <cell r="V53">
            <v>0</v>
          </cell>
        </row>
        <row r="54">
          <cell r="U54">
            <v>0</v>
          </cell>
          <cell r="V54">
            <v>0</v>
          </cell>
        </row>
        <row r="55">
          <cell r="U55">
            <v>0</v>
          </cell>
          <cell r="V55">
            <v>0</v>
          </cell>
        </row>
        <row r="56">
          <cell r="S56">
            <v>19066.666666666668</v>
          </cell>
          <cell r="T56">
            <v>35658.333333333328</v>
          </cell>
          <cell r="U56">
            <v>23716</v>
          </cell>
        </row>
        <row r="57">
          <cell r="U57">
            <v>0</v>
          </cell>
          <cell r="V57">
            <v>0</v>
          </cell>
        </row>
        <row r="58">
          <cell r="S58">
            <v>6898.6666666666679</v>
          </cell>
          <cell r="T58">
            <v>12901.833333333332</v>
          </cell>
          <cell r="U58">
            <v>0</v>
          </cell>
          <cell r="V58">
            <v>0</v>
          </cell>
        </row>
        <row r="59">
          <cell r="U59">
            <v>0</v>
          </cell>
          <cell r="V59">
            <v>0</v>
          </cell>
        </row>
        <row r="60">
          <cell r="U60">
            <v>0</v>
          </cell>
          <cell r="V60">
            <v>0</v>
          </cell>
        </row>
        <row r="61">
          <cell r="S61">
            <v>0</v>
          </cell>
          <cell r="T61">
            <v>0</v>
          </cell>
          <cell r="U61">
            <v>0</v>
          </cell>
          <cell r="V61">
            <v>0</v>
          </cell>
        </row>
        <row r="62">
          <cell r="S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S63">
            <v>6448.0000000000009</v>
          </cell>
          <cell r="T63">
            <v>12059</v>
          </cell>
          <cell r="U63">
            <v>8020.32</v>
          </cell>
        </row>
        <row r="64">
          <cell r="U64">
            <v>0</v>
          </cell>
          <cell r="V64">
            <v>0</v>
          </cell>
        </row>
        <row r="65">
          <cell r="U65">
            <v>0</v>
          </cell>
          <cell r="V65">
            <v>0</v>
          </cell>
        </row>
        <row r="66">
          <cell r="U66">
            <v>0</v>
          </cell>
          <cell r="V66">
            <v>0</v>
          </cell>
        </row>
        <row r="67">
          <cell r="U67">
            <v>0</v>
          </cell>
          <cell r="V67">
            <v>0</v>
          </cell>
        </row>
        <row r="68">
          <cell r="S68">
            <v>0</v>
          </cell>
          <cell r="T68">
            <v>0</v>
          </cell>
          <cell r="U68">
            <v>15264.48</v>
          </cell>
        </row>
        <row r="69">
          <cell r="U69">
            <v>0</v>
          </cell>
          <cell r="V69">
            <v>0</v>
          </cell>
        </row>
        <row r="70">
          <cell r="U70">
            <v>0</v>
          </cell>
          <cell r="V70">
            <v>0</v>
          </cell>
        </row>
        <row r="71">
          <cell r="U71">
            <v>0</v>
          </cell>
          <cell r="V71">
            <v>0</v>
          </cell>
        </row>
        <row r="72">
          <cell r="S72">
            <v>0</v>
          </cell>
          <cell r="T72">
            <v>0</v>
          </cell>
          <cell r="U72">
            <v>0</v>
          </cell>
          <cell r="V72">
            <v>0</v>
          </cell>
        </row>
        <row r="73">
          <cell r="U73">
            <v>0</v>
          </cell>
          <cell r="V73">
            <v>0</v>
          </cell>
        </row>
        <row r="74">
          <cell r="U74">
            <v>0</v>
          </cell>
          <cell r="V74">
            <v>0</v>
          </cell>
        </row>
        <row r="75">
          <cell r="S75">
            <v>9568.0000000000018</v>
          </cell>
          <cell r="T75">
            <v>17894</v>
          </cell>
          <cell r="U75">
            <v>0</v>
          </cell>
          <cell r="V75">
            <v>0</v>
          </cell>
        </row>
        <row r="76">
          <cell r="U76">
            <v>0</v>
          </cell>
          <cell r="V76">
            <v>0</v>
          </cell>
        </row>
        <row r="77">
          <cell r="U77">
            <v>0</v>
          </cell>
          <cell r="V77">
            <v>0</v>
          </cell>
        </row>
        <row r="78">
          <cell r="U78">
            <v>0</v>
          </cell>
          <cell r="V78">
            <v>0</v>
          </cell>
        </row>
        <row r="79">
          <cell r="U79">
            <v>0</v>
          </cell>
          <cell r="V79">
            <v>0</v>
          </cell>
        </row>
        <row r="80">
          <cell r="U80">
            <v>0</v>
          </cell>
          <cell r="V80">
            <v>0</v>
          </cell>
        </row>
        <row r="81">
          <cell r="U81">
            <v>0</v>
          </cell>
          <cell r="V81">
            <v>0</v>
          </cell>
        </row>
        <row r="82">
          <cell r="U82">
            <v>0</v>
          </cell>
          <cell r="V82">
            <v>0</v>
          </cell>
        </row>
        <row r="83">
          <cell r="U83">
            <v>0</v>
          </cell>
          <cell r="V83">
            <v>0</v>
          </cell>
        </row>
        <row r="84">
          <cell r="U84">
            <v>0</v>
          </cell>
          <cell r="V84">
            <v>0</v>
          </cell>
        </row>
        <row r="85">
          <cell r="U85">
            <v>0</v>
          </cell>
          <cell r="V85">
            <v>0</v>
          </cell>
        </row>
        <row r="86">
          <cell r="U86">
            <v>0</v>
          </cell>
          <cell r="V86">
            <v>0</v>
          </cell>
        </row>
        <row r="87">
          <cell r="U87">
            <v>0</v>
          </cell>
          <cell r="V87">
            <v>0</v>
          </cell>
        </row>
        <row r="88">
          <cell r="U88">
            <v>0</v>
          </cell>
          <cell r="V88">
            <v>0</v>
          </cell>
        </row>
        <row r="89">
          <cell r="U89">
            <v>0</v>
          </cell>
          <cell r="V89">
            <v>0</v>
          </cell>
        </row>
        <row r="90">
          <cell r="U90">
            <v>0</v>
          </cell>
          <cell r="V90">
            <v>0</v>
          </cell>
        </row>
        <row r="91">
          <cell r="U91">
            <v>0</v>
          </cell>
          <cell r="V91">
            <v>0</v>
          </cell>
        </row>
        <row r="92">
          <cell r="U92">
            <v>0</v>
          </cell>
          <cell r="V92">
            <v>0</v>
          </cell>
        </row>
        <row r="93">
          <cell r="U93">
            <v>0</v>
          </cell>
          <cell r="V93">
            <v>0</v>
          </cell>
        </row>
        <row r="94">
          <cell r="S94">
            <v>1456.0000000000002</v>
          </cell>
          <cell r="T94">
            <v>2723</v>
          </cell>
          <cell r="U94">
            <v>0</v>
          </cell>
          <cell r="V94">
            <v>0</v>
          </cell>
        </row>
        <row r="95">
          <cell r="S95">
            <v>1109.3333333333335</v>
          </cell>
          <cell r="T95">
            <v>2074.6666666666665</v>
          </cell>
          <cell r="U95">
            <v>0</v>
          </cell>
          <cell r="V95">
            <v>0</v>
          </cell>
        </row>
        <row r="96">
          <cell r="U96">
            <v>0</v>
          </cell>
          <cell r="V96">
            <v>0</v>
          </cell>
        </row>
        <row r="97">
          <cell r="U97">
            <v>0</v>
          </cell>
          <cell r="V97">
            <v>0</v>
          </cell>
        </row>
        <row r="98">
          <cell r="U98">
            <v>0</v>
          </cell>
          <cell r="V98">
            <v>0</v>
          </cell>
        </row>
        <row r="99">
          <cell r="S99">
            <v>970.66666666666674</v>
          </cell>
          <cell r="T99">
            <v>1815.3333333333333</v>
          </cell>
          <cell r="U99">
            <v>1207.3599999999999</v>
          </cell>
        </row>
        <row r="100">
          <cell r="U100">
            <v>0</v>
          </cell>
          <cell r="V100">
            <v>0</v>
          </cell>
        </row>
        <row r="101">
          <cell r="U101">
            <v>0</v>
          </cell>
          <cell r="V101">
            <v>0</v>
          </cell>
        </row>
        <row r="102">
          <cell r="U102">
            <v>0</v>
          </cell>
          <cell r="V102">
            <v>0</v>
          </cell>
        </row>
        <row r="103">
          <cell r="U103">
            <v>0</v>
          </cell>
          <cell r="V103">
            <v>0</v>
          </cell>
        </row>
        <row r="104">
          <cell r="S104">
            <v>2773.3333333333339</v>
          </cell>
          <cell r="T104">
            <v>5186.6666666666661</v>
          </cell>
          <cell r="U104">
            <v>0</v>
          </cell>
          <cell r="V104">
            <v>0</v>
          </cell>
        </row>
        <row r="105">
          <cell r="S105">
            <v>2773.3333333333339</v>
          </cell>
          <cell r="T105">
            <v>5186.6666666666661</v>
          </cell>
          <cell r="U105">
            <v>0</v>
          </cell>
          <cell r="V105">
            <v>0</v>
          </cell>
        </row>
        <row r="106">
          <cell r="U106">
            <v>0</v>
          </cell>
          <cell r="V106">
            <v>0</v>
          </cell>
        </row>
        <row r="107">
          <cell r="U107">
            <v>0</v>
          </cell>
          <cell r="V107">
            <v>0</v>
          </cell>
        </row>
        <row r="108">
          <cell r="U108">
            <v>0</v>
          </cell>
          <cell r="V108">
            <v>0</v>
          </cell>
        </row>
        <row r="109">
          <cell r="U109">
            <v>0</v>
          </cell>
          <cell r="V109">
            <v>0</v>
          </cell>
        </row>
      </sheetData>
      <sheetData sheetId="33"/>
      <sheetData sheetId="34"/>
      <sheetData sheetId="35">
        <row r="15">
          <cell r="C15">
            <v>188624.69999999998</v>
          </cell>
        </row>
        <row r="16">
          <cell r="C16">
            <v>1187900</v>
          </cell>
        </row>
      </sheetData>
      <sheetData sheetId="36">
        <row r="167">
          <cell r="W167">
            <v>20202.665086627021</v>
          </cell>
          <cell r="Y167">
            <v>23380.537664519743</v>
          </cell>
          <cell r="Z167">
            <v>130.84597380186693</v>
          </cell>
        </row>
        <row r="168">
          <cell r="W168">
            <v>64005.446653598432</v>
          </cell>
          <cell r="Y168">
            <v>71275.553066367967</v>
          </cell>
          <cell r="Z168">
            <v>414.54208937796005</v>
          </cell>
        </row>
        <row r="169">
          <cell r="W169">
            <v>8254.3999401931942</v>
          </cell>
          <cell r="Y169">
            <v>15379.745180921262</v>
          </cell>
          <cell r="Z169">
            <v>53.461015845854099</v>
          </cell>
        </row>
        <row r="170">
          <cell r="W170">
            <v>13021.650975769096</v>
          </cell>
          <cell r="Y170">
            <v>15069.952394287317</v>
          </cell>
          <cell r="Z170">
            <v>84.336922635042541</v>
          </cell>
        </row>
        <row r="171">
          <cell r="W171">
            <v>44401.780812223195</v>
          </cell>
          <cell r="Y171">
            <v>51386.166339960793</v>
          </cell>
          <cell r="Z171">
            <v>287.57563539268574</v>
          </cell>
        </row>
        <row r="172">
          <cell r="W172">
            <v>7864.0756206934811</v>
          </cell>
          <cell r="Y172">
            <v>14652.485947625426</v>
          </cell>
          <cell r="Z172">
            <v>50.933014442846243</v>
          </cell>
        </row>
        <row r="173">
          <cell r="W173">
            <v>9395.368425554916</v>
          </cell>
          <cell r="Y173">
            <v>10873.256790814898</v>
          </cell>
          <cell r="Z173">
            <v>60.85069101515726</v>
          </cell>
        </row>
        <row r="174">
          <cell r="W174">
            <v>20227.054158499021</v>
          </cell>
          <cell r="Y174">
            <v>25347.185662279477</v>
          </cell>
          <cell r="Z174">
            <v>131.00393374653422</v>
          </cell>
        </row>
        <row r="175">
          <cell r="W175">
            <v>52338.280593671239</v>
          </cell>
          <cell r="Y175">
            <v>58807.056846821615</v>
          </cell>
          <cell r="Z175">
            <v>338.97771714917997</v>
          </cell>
        </row>
        <row r="176">
          <cell r="W176">
            <v>41955.847521702599</v>
          </cell>
          <cell r="Y176">
            <v>53250.210025203014</v>
          </cell>
          <cell r="Z176">
            <v>271.73413518069538</v>
          </cell>
        </row>
        <row r="177">
          <cell r="W177">
            <v>21015.955688741265</v>
          </cell>
          <cell r="Y177">
            <v>24321.758611033329</v>
          </cell>
          <cell r="Z177">
            <v>136.11338779706233</v>
          </cell>
        </row>
        <row r="178">
          <cell r="W178">
            <v>34344.539344721365</v>
          </cell>
          <cell r="Y178">
            <v>38245.589470736493</v>
          </cell>
          <cell r="Z178">
            <v>222.43821179371335</v>
          </cell>
        </row>
        <row r="179">
          <cell r="W179">
            <v>11274.635956314758</v>
          </cell>
          <cell r="Y179">
            <v>13357.602912349481</v>
          </cell>
          <cell r="Z179">
            <v>73.022084692284992</v>
          </cell>
        </row>
        <row r="180">
          <cell r="W180">
            <v>29103.192383085971</v>
          </cell>
          <cell r="Y180">
            <v>32553.906468776255</v>
          </cell>
          <cell r="Z180">
            <v>188.49174263788871</v>
          </cell>
        </row>
        <row r="181">
          <cell r="W181">
            <v>81904.916269952402</v>
          </cell>
          <cell r="Y181">
            <v>91339.120694483339</v>
          </cell>
          <cell r="Z181">
            <v>530.47102857712935</v>
          </cell>
        </row>
        <row r="182">
          <cell r="W182">
            <v>25598.151344161302</v>
          </cell>
          <cell r="Y182">
            <v>29917.068048165776</v>
          </cell>
          <cell r="Z182">
            <v>165.79075215039182</v>
          </cell>
        </row>
        <row r="183">
          <cell r="W183">
            <v>79079.249243909275</v>
          </cell>
          <cell r="Y183">
            <v>90289.176701204153</v>
          </cell>
          <cell r="Z183">
            <v>512.1701186686056</v>
          </cell>
        </row>
        <row r="184">
          <cell r="W184">
            <v>25185.093755250626</v>
          </cell>
          <cell r="Y184">
            <v>30161.061327359283</v>
          </cell>
          <cell r="Z184">
            <v>163.11551488711387</v>
          </cell>
        </row>
        <row r="185">
          <cell r="W185">
            <v>33666.715205824694</v>
          </cell>
          <cell r="Y185">
            <v>38125.175021002513</v>
          </cell>
          <cell r="Z185">
            <v>218.0481692354642</v>
          </cell>
        </row>
        <row r="186">
          <cell r="W186">
            <v>74760.994263862332</v>
          </cell>
          <cell r="Y186">
            <v>73500</v>
          </cell>
          <cell r="Z186">
            <v>484.20221069378022</v>
          </cell>
        </row>
        <row r="187">
          <cell r="W187">
            <v>13194.309717166059</v>
          </cell>
          <cell r="Y187">
            <v>14942.593111173341</v>
          </cell>
          <cell r="Z187">
            <v>85.455176145488792</v>
          </cell>
        </row>
        <row r="188">
          <cell r="W188">
            <v>75253.154401097621</v>
          </cell>
          <cell r="Y188">
            <v>87090.450854102484</v>
          </cell>
          <cell r="Z188">
            <v>487.38976897615947</v>
          </cell>
        </row>
        <row r="189">
          <cell r="W189">
            <v>13930.520343119459</v>
          </cell>
          <cell r="Y189">
            <v>16121.786614393728</v>
          </cell>
          <cell r="Z189">
            <v>90.223368651927927</v>
          </cell>
        </row>
        <row r="190">
          <cell r="W190">
            <v>3145.6302482773931</v>
          </cell>
          <cell r="Y190">
            <v>7536.8565486628677</v>
          </cell>
          <cell r="Z190">
            <v>20.373205777138502</v>
          </cell>
        </row>
        <row r="191">
          <cell r="W191">
            <v>8960.2067764393742</v>
          </cell>
          <cell r="Y191">
            <v>10369.644357322879</v>
          </cell>
          <cell r="Z191">
            <v>58.032293071341435</v>
          </cell>
        </row>
        <row r="192">
          <cell r="W192">
            <v>50494.914071688596</v>
          </cell>
          <cell r="Y192">
            <v>62777.275273032756</v>
          </cell>
          <cell r="Z192">
            <v>327.0388424211007</v>
          </cell>
        </row>
        <row r="193">
          <cell r="W193">
            <v>26417.824068888269</v>
          </cell>
          <cell r="Y193">
            <v>31931.531783814058</v>
          </cell>
          <cell r="Z193">
            <v>171.09950104098857</v>
          </cell>
        </row>
        <row r="194">
          <cell r="W194">
            <v>16421.862391486979</v>
          </cell>
          <cell r="Y194">
            <v>19664.57574908989</v>
          </cell>
          <cell r="Z194">
            <v>106.35896635621135</v>
          </cell>
        </row>
        <row r="195">
          <cell r="W195">
            <v>30431.726659199103</v>
          </cell>
          <cell r="Y195">
            <v>35360.48725847101</v>
          </cell>
          <cell r="Z195">
            <v>197.09621934142265</v>
          </cell>
        </row>
        <row r="196">
          <cell r="W196">
            <v>16318.252590310838</v>
          </cell>
          <cell r="Y196">
            <v>18952.674320918512</v>
          </cell>
          <cell r="Z196">
            <v>105.6879199733614</v>
          </cell>
        </row>
        <row r="197">
          <cell r="W197">
            <v>41341.024922990757</v>
          </cell>
          <cell r="Y197">
            <v>46373.56482777933</v>
          </cell>
          <cell r="Z197">
            <v>267.75213274196284</v>
          </cell>
        </row>
        <row r="198">
          <cell r="W198">
            <v>16855.617713836851</v>
          </cell>
          <cell r="Y198">
            <v>19507.000840100816</v>
          </cell>
          <cell r="Z198">
            <v>109.1682559871215</v>
          </cell>
        </row>
        <row r="199">
          <cell r="W199">
            <v>28143.600672080647</v>
          </cell>
          <cell r="Y199">
            <v>31480.537664519743</v>
          </cell>
          <cell r="Z199">
            <v>182.27678479246049</v>
          </cell>
        </row>
        <row r="200">
          <cell r="W200">
            <v>36325.36936432372</v>
          </cell>
          <cell r="Y200">
            <v>40429.011481377762</v>
          </cell>
          <cell r="Z200">
            <v>235.26739208945591</v>
          </cell>
        </row>
        <row r="201">
          <cell r="W201">
            <v>4812.7695323438802</v>
          </cell>
          <cell r="Y201">
            <v>8926.7452850148748</v>
          </cell>
          <cell r="Z201">
            <v>31.170715024144812</v>
          </cell>
        </row>
        <row r="202">
          <cell r="W202">
            <v>32527.212265471859</v>
          </cell>
          <cell r="Y202">
            <v>38623.634836180347</v>
          </cell>
          <cell r="Z202">
            <v>210.66798591602424</v>
          </cell>
        </row>
        <row r="203">
          <cell r="W203">
            <v>55762.735088210589</v>
          </cell>
          <cell r="Y203">
            <v>62170.680481657801</v>
          </cell>
          <cell r="Z203">
            <v>361.15677526635778</v>
          </cell>
        </row>
        <row r="204">
          <cell r="W204">
            <v>28690.569168300197</v>
          </cell>
          <cell r="Y204">
            <v>31916.129935592275</v>
          </cell>
          <cell r="Z204">
            <v>185.81931867202096</v>
          </cell>
        </row>
        <row r="205">
          <cell r="W205">
            <v>10281.246891626994</v>
          </cell>
          <cell r="Y205">
            <v>12028.129375525061</v>
          </cell>
          <cell r="Z205">
            <v>66.588232575455322</v>
          </cell>
        </row>
        <row r="206">
          <cell r="W206">
            <v>4562.9400028003365</v>
          </cell>
          <cell r="Y206">
            <v>8263.4385173089104</v>
          </cell>
          <cell r="Z206">
            <v>29.552651865773413</v>
          </cell>
        </row>
        <row r="207">
          <cell r="W207">
            <v>65453.306319925745</v>
          </cell>
          <cell r="Y207">
            <v>75749.089890786898</v>
          </cell>
          <cell r="Z207">
            <v>423.91939713199719</v>
          </cell>
        </row>
        <row r="208">
          <cell r="W208">
            <v>34408.476470782261</v>
          </cell>
          <cell r="Y208">
            <v>39820.918510221229</v>
          </cell>
          <cell r="Z208">
            <v>222.85231139322946</v>
          </cell>
        </row>
        <row r="209">
          <cell r="W209">
            <v>179541.10898661567</v>
          </cell>
          <cell r="Y209">
            <v>180000</v>
          </cell>
          <cell r="Z209">
            <v>1162.8283269602546</v>
          </cell>
        </row>
        <row r="210">
          <cell r="W210">
            <v>44038.823475883502</v>
          </cell>
          <cell r="Y210">
            <v>50966.115933912071</v>
          </cell>
          <cell r="Z210">
            <v>285.22488087993901</v>
          </cell>
        </row>
        <row r="211">
          <cell r="W211">
            <v>16696.037471626161</v>
          </cell>
          <cell r="Y211">
            <v>19322.318678241387</v>
          </cell>
          <cell r="Z211">
            <v>108.13470758635049</v>
          </cell>
        </row>
        <row r="212">
          <cell r="W212">
            <v>41135.164785165907</v>
          </cell>
          <cell r="Y212">
            <v>47605.712685522267</v>
          </cell>
          <cell r="Z212">
            <v>266.41884477796498</v>
          </cell>
        </row>
        <row r="213">
          <cell r="W213">
            <v>12403.534631982588</v>
          </cell>
          <cell r="Y213">
            <v>14354.606552786334</v>
          </cell>
          <cell r="Z213">
            <v>80.333587699834823</v>
          </cell>
        </row>
        <row r="214">
          <cell r="W214">
            <v>55774.44401753378</v>
          </cell>
          <cell r="Y214">
            <v>64547.745729487542</v>
          </cell>
          <cell r="Z214">
            <v>361.2326101254173</v>
          </cell>
        </row>
        <row r="215">
          <cell r="W215">
            <v>43191.923024424199</v>
          </cell>
          <cell r="Y215">
            <v>49985.998319798375</v>
          </cell>
          <cell r="Z215">
            <v>279.7397870168632</v>
          </cell>
        </row>
        <row r="216">
          <cell r="W216">
            <v>67268.093001624249</v>
          </cell>
          <cell r="Y216">
            <v>77849.341921030529</v>
          </cell>
          <cell r="Z216">
            <v>435.67316969573096</v>
          </cell>
        </row>
        <row r="217">
          <cell r="W217">
            <v>34614.515252044432</v>
          </cell>
          <cell r="Y217">
            <v>40059.367124054887</v>
          </cell>
          <cell r="Z217">
            <v>224.18675637163204</v>
          </cell>
        </row>
        <row r="218">
          <cell r="W218">
            <v>129955.6579725567</v>
          </cell>
          <cell r="Y218">
            <v>154015.76309157099</v>
          </cell>
          <cell r="Z218">
            <v>841.67977569144068</v>
          </cell>
        </row>
        <row r="219">
          <cell r="W219">
            <v>10354.531139736768</v>
          </cell>
          <cell r="Y219">
            <v>11521.464575749091</v>
          </cell>
          <cell r="Z219">
            <v>67.062870390176528</v>
          </cell>
        </row>
        <row r="220">
          <cell r="W220">
            <v>47609.942638623324</v>
          </cell>
          <cell r="Y220">
            <v>50000</v>
          </cell>
          <cell r="Z220">
            <v>308.35383750064261</v>
          </cell>
        </row>
        <row r="221">
          <cell r="W221">
            <v>22911.512476353219</v>
          </cell>
          <cell r="Y221">
            <v>26515.485858303</v>
          </cell>
          <cell r="Z221">
            <v>148.39028159836599</v>
          </cell>
        </row>
        <row r="222">
          <cell r="W222">
            <v>9889.8615005841239</v>
          </cell>
          <cell r="Y222">
            <v>11445.533464015682</v>
          </cell>
          <cell r="Z222">
            <v>64.053358963323447</v>
          </cell>
        </row>
        <row r="223">
          <cell r="W223">
            <v>8051.294763371603</v>
          </cell>
          <cell r="Y223">
            <v>14981.062309429408</v>
          </cell>
          <cell r="Z223">
            <v>52.145570852261997</v>
          </cell>
        </row>
        <row r="224">
          <cell r="W224">
            <v>10549.185600623065</v>
          </cell>
          <cell r="Y224">
            <v>12208.569028283395</v>
          </cell>
          <cell r="Z224">
            <v>68.323582894211668</v>
          </cell>
        </row>
        <row r="225">
          <cell r="W225">
            <v>14628.753469614017</v>
          </cell>
          <cell r="Y225">
            <v>16929.851582189865</v>
          </cell>
          <cell r="Z225">
            <v>94.745593466582619</v>
          </cell>
        </row>
        <row r="226">
          <cell r="W226">
            <v>4960.4169299758887</v>
          </cell>
          <cell r="Y226">
            <v>9242.3372900406539</v>
          </cell>
          <cell r="Z226">
            <v>32.126978340872249</v>
          </cell>
        </row>
        <row r="227">
          <cell r="W227">
            <v>10767.734311411075</v>
          </cell>
          <cell r="Y227">
            <v>12461.495379445534</v>
          </cell>
          <cell r="Z227">
            <v>69.739050544820245</v>
          </cell>
        </row>
        <row r="228">
          <cell r="W228">
            <v>1586.6007840940911</v>
          </cell>
          <cell r="Y228">
            <v>3657.8683863445099</v>
          </cell>
          <cell r="Z228">
            <v>10.275888044444999</v>
          </cell>
        </row>
        <row r="229">
          <cell r="W229">
            <v>1814.7866816984958</v>
          </cell>
          <cell r="Y229">
            <v>4348.1864703824231</v>
          </cell>
          <cell r="Z229">
            <v>11.753772563733749</v>
          </cell>
        </row>
        <row r="230">
          <cell r="W230">
            <v>10888.720090190975</v>
          </cell>
          <cell r="Y230">
            <v>12601.512181461774</v>
          </cell>
          <cell r="Z230">
            <v>70.522635382402498</v>
          </cell>
        </row>
        <row r="231">
          <cell r="W231">
            <v>8106.0471782532804</v>
          </cell>
          <cell r="Y231">
            <v>15103.331669090825</v>
          </cell>
          <cell r="Z231">
            <v>52.500184118010736</v>
          </cell>
        </row>
        <row r="232">
          <cell r="W232">
            <v>5202.388487535688</v>
          </cell>
          <cell r="Y232">
            <v>9693.1830115060529</v>
          </cell>
          <cell r="Z232">
            <v>33.694148016036749</v>
          </cell>
        </row>
        <row r="233">
          <cell r="W233">
            <v>9436.8907448321788</v>
          </cell>
          <cell r="Y233">
            <v>10921.310557266872</v>
          </cell>
          <cell r="Z233">
            <v>61.119617331415505</v>
          </cell>
        </row>
        <row r="234">
          <cell r="W234">
            <v>10162.805417511576</v>
          </cell>
          <cell r="Y234">
            <v>11761.411369364323</v>
          </cell>
          <cell r="Z234">
            <v>65.821126356908991</v>
          </cell>
        </row>
        <row r="235">
          <cell r="W235">
            <v>12461.535214329671</v>
          </cell>
          <cell r="Y235">
            <v>14421.73060767292</v>
          </cell>
          <cell r="Z235">
            <v>80.709238270971753</v>
          </cell>
        </row>
        <row r="236">
          <cell r="W236">
            <v>13913.364559688469</v>
          </cell>
          <cell r="Y236">
            <v>16101.932231867824</v>
          </cell>
          <cell r="Z236">
            <v>90.112256321958753</v>
          </cell>
        </row>
        <row r="237">
          <cell r="W237">
            <v>13913.364559688469</v>
          </cell>
          <cell r="Y237">
            <v>16101.932231867824</v>
          </cell>
          <cell r="Z237">
            <v>90.112256321958753</v>
          </cell>
        </row>
        <row r="238">
          <cell r="W238">
            <v>4597.4595936361893</v>
          </cell>
          <cell r="Y238">
            <v>8566.0687078425581</v>
          </cell>
          <cell r="Z238">
            <v>29.776223828125499</v>
          </cell>
        </row>
        <row r="239">
          <cell r="W239">
            <v>18389.838374544757</v>
          </cell>
          <cell r="Y239">
            <v>21282.553906468776</v>
          </cell>
          <cell r="Z239">
            <v>119.10489531250199</v>
          </cell>
        </row>
        <row r="240">
          <cell r="W240">
            <v>18708.321338604968</v>
          </cell>
          <cell r="Y240">
            <v>21651.134136096334</v>
          </cell>
          <cell r="Z240">
            <v>121.16760403895353</v>
          </cell>
        </row>
        <row r="241">
          <cell r="W241">
            <v>2049.2159059087089</v>
          </cell>
          <cell r="Y241">
            <v>4783.0051174206656</v>
          </cell>
          <cell r="Z241">
            <v>13.272093042634625</v>
          </cell>
        </row>
        <row r="242">
          <cell r="W242">
            <v>0</v>
          </cell>
          <cell r="Y242">
            <v>0</v>
          </cell>
          <cell r="Z242">
            <v>0</v>
          </cell>
        </row>
        <row r="243">
          <cell r="W243">
            <v>0</v>
          </cell>
          <cell r="Y243">
            <v>0</v>
          </cell>
          <cell r="Z243">
            <v>0</v>
          </cell>
        </row>
        <row r="244">
          <cell r="W244">
            <v>0</v>
          </cell>
          <cell r="Y244">
            <v>0</v>
          </cell>
          <cell r="Z244">
            <v>0</v>
          </cell>
        </row>
        <row r="245">
          <cell r="W245">
            <v>0</v>
          </cell>
          <cell r="Y245">
            <v>0</v>
          </cell>
          <cell r="Z245">
            <v>0</v>
          </cell>
        </row>
        <row r="257">
          <cell r="P257">
            <v>753994.81016115809</v>
          </cell>
          <cell r="Q257">
            <v>910714.28571428568</v>
          </cell>
          <cell r="R257">
            <v>2789.7807975962851</v>
          </cell>
        </row>
        <row r="258">
          <cell r="P258">
            <v>133057.90767549849</v>
          </cell>
          <cell r="Q258">
            <v>160714.28571428571</v>
          </cell>
          <cell r="R258">
            <v>492.3142583993444</v>
          </cell>
        </row>
      </sheetData>
      <sheetData sheetId="37">
        <row r="35">
          <cell r="C35">
            <v>0.08</v>
          </cell>
        </row>
      </sheetData>
      <sheetData sheetId="38"/>
      <sheetData sheetId="39"/>
      <sheetData sheetId="40"/>
      <sheetData sheetId="41"/>
      <sheetData sheetId="42">
        <row r="11">
          <cell r="D11">
            <v>550.26455026455028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30">
          <cell r="D30">
            <v>0</v>
          </cell>
        </row>
      </sheetData>
      <sheetData sheetId="43">
        <row r="1">
          <cell r="BH1">
            <v>1522884.75</v>
          </cell>
        </row>
        <row r="4">
          <cell r="A4">
            <v>1</v>
          </cell>
          <cell r="E4" t="str">
            <v>uni</v>
          </cell>
          <cell r="G4">
            <v>133732.34290422712</v>
          </cell>
          <cell r="H4">
            <v>338161.89841843431</v>
          </cell>
          <cell r="I4">
            <v>0</v>
          </cell>
          <cell r="BA4">
            <v>0</v>
          </cell>
          <cell r="BB4">
            <v>32970</v>
          </cell>
        </row>
        <row r="5">
          <cell r="A5">
            <v>2</v>
          </cell>
          <cell r="E5" t="str">
            <v>uni</v>
          </cell>
          <cell r="G5">
            <v>754456.7533333333</v>
          </cell>
          <cell r="H5">
            <v>1276039.5980830677</v>
          </cell>
          <cell r="I5">
            <v>0</v>
          </cell>
          <cell r="BA5">
            <v>0</v>
          </cell>
          <cell r="BB5">
            <v>30799.999999999996</v>
          </cell>
        </row>
        <row r="6">
          <cell r="A6">
            <v>3</v>
          </cell>
          <cell r="E6" t="str">
            <v>lab</v>
          </cell>
          <cell r="G6">
            <v>415954</v>
          </cell>
          <cell r="H6">
            <v>243817.16930052507</v>
          </cell>
          <cell r="I6">
            <v>0</v>
          </cell>
          <cell r="BA6">
            <v>0</v>
          </cell>
          <cell r="BB6">
            <v>13370</v>
          </cell>
        </row>
        <row r="7">
          <cell r="A7">
            <v>4</v>
          </cell>
          <cell r="E7" t="str">
            <v>res</v>
          </cell>
          <cell r="G7">
            <v>282939</v>
          </cell>
          <cell r="H7">
            <v>408644.49620636663</v>
          </cell>
          <cell r="I7">
            <v>0</v>
          </cell>
          <cell r="BA7">
            <v>0</v>
          </cell>
          <cell r="BB7">
            <v>0</v>
          </cell>
        </row>
        <row r="8">
          <cell r="A8">
            <v>5</v>
          </cell>
          <cell r="E8" t="str">
            <v>acc</v>
          </cell>
          <cell r="G8">
            <v>425330.03166137694</v>
          </cell>
          <cell r="H8">
            <v>692038.7881319942</v>
          </cell>
          <cell r="I8">
            <v>0</v>
          </cell>
          <cell r="BA8">
            <v>6756.939496723041</v>
          </cell>
          <cell r="BB8">
            <v>20860</v>
          </cell>
        </row>
        <row r="9">
          <cell r="A9">
            <v>6</v>
          </cell>
          <cell r="E9" t="str">
            <v>acc</v>
          </cell>
          <cell r="G9">
            <v>300742.03595449997</v>
          </cell>
          <cell r="H9">
            <v>0</v>
          </cell>
          <cell r="I9">
            <v>0</v>
          </cell>
          <cell r="BA9">
            <v>0</v>
          </cell>
          <cell r="BB9">
            <v>0</v>
          </cell>
        </row>
        <row r="10">
          <cell r="A10">
            <v>7</v>
          </cell>
          <cell r="E10" t="str">
            <v>uni</v>
          </cell>
          <cell r="G10">
            <v>309256.75</v>
          </cell>
          <cell r="H10">
            <v>209293.84691887916</v>
          </cell>
          <cell r="I10">
            <v>0</v>
          </cell>
          <cell r="BA10">
            <v>0</v>
          </cell>
          <cell r="BB10">
            <v>0</v>
          </cell>
        </row>
        <row r="11">
          <cell r="A11">
            <v>8</v>
          </cell>
          <cell r="E11" t="str">
            <v>acc</v>
          </cell>
          <cell r="G11">
            <v>444674.60504312592</v>
          </cell>
          <cell r="H11">
            <v>70123.177629668717</v>
          </cell>
          <cell r="I11">
            <v>0</v>
          </cell>
          <cell r="BA11">
            <v>0</v>
          </cell>
          <cell r="BB11">
            <v>0</v>
          </cell>
        </row>
        <row r="12">
          <cell r="A12">
            <v>9</v>
          </cell>
          <cell r="E12" t="str">
            <v>uni</v>
          </cell>
          <cell r="G12">
            <v>353772</v>
          </cell>
          <cell r="H12">
            <v>540917.74150759506</v>
          </cell>
          <cell r="I12">
            <v>0</v>
          </cell>
          <cell r="BA12">
            <v>12654.217479868088</v>
          </cell>
          <cell r="BB12">
            <v>98392</v>
          </cell>
        </row>
        <row r="13">
          <cell r="A13">
            <v>10</v>
          </cell>
          <cell r="E13" t="str">
            <v>uni</v>
          </cell>
          <cell r="G13">
            <v>576453</v>
          </cell>
          <cell r="H13">
            <v>374570.5624860953</v>
          </cell>
          <cell r="I13">
            <v>0</v>
          </cell>
          <cell r="BA13">
            <v>0</v>
          </cell>
          <cell r="BB13">
            <v>3080.0000000000005</v>
          </cell>
        </row>
        <row r="14">
          <cell r="A14">
            <v>11</v>
          </cell>
          <cell r="E14" t="str">
            <v>acc</v>
          </cell>
          <cell r="G14">
            <v>567109.10578610306</v>
          </cell>
          <cell r="H14">
            <v>0</v>
          </cell>
          <cell r="I14">
            <v>0</v>
          </cell>
          <cell r="BA14">
            <v>0</v>
          </cell>
          <cell r="BB14">
            <v>0</v>
          </cell>
        </row>
        <row r="15">
          <cell r="A15">
            <v>12</v>
          </cell>
          <cell r="E15" t="str">
            <v>cul</v>
          </cell>
          <cell r="G15">
            <v>2042827.5</v>
          </cell>
          <cell r="H15">
            <v>432918.15379832388</v>
          </cell>
          <cell r="I15">
            <v>0</v>
          </cell>
          <cell r="BA15">
            <v>0</v>
          </cell>
          <cell r="BB15">
            <v>359100</v>
          </cell>
        </row>
        <row r="16">
          <cell r="A16">
            <v>13</v>
          </cell>
          <cell r="E16" t="str">
            <v>uni</v>
          </cell>
          <cell r="G16">
            <v>3881239.25</v>
          </cell>
          <cell r="H16">
            <v>2449516.2509952616</v>
          </cell>
          <cell r="I16">
            <v>89612.464057374978</v>
          </cell>
          <cell r="BA16">
            <v>0</v>
          </cell>
          <cell r="BB16">
            <v>210350</v>
          </cell>
        </row>
        <row r="17">
          <cell r="A17">
            <v>14</v>
          </cell>
          <cell r="E17" t="str">
            <v>ent</v>
          </cell>
          <cell r="G17">
            <v>205427</v>
          </cell>
          <cell r="H17">
            <v>908600.2780575006</v>
          </cell>
          <cell r="I17">
            <v>0</v>
          </cell>
          <cell r="BA17">
            <v>0</v>
          </cell>
          <cell r="BB17">
            <v>0</v>
          </cell>
        </row>
        <row r="18">
          <cell r="A18">
            <v>15</v>
          </cell>
          <cell r="E18" t="str">
            <v>uni</v>
          </cell>
          <cell r="G18">
            <v>1346664.3333333333</v>
          </cell>
          <cell r="H18">
            <v>104385</v>
          </cell>
          <cell r="I18">
            <v>884260.12894798245</v>
          </cell>
          <cell r="BA18">
            <v>0</v>
          </cell>
          <cell r="BB18">
            <v>190420.99999999994</v>
          </cell>
        </row>
        <row r="19">
          <cell r="A19">
            <v>16</v>
          </cell>
          <cell r="E19" t="str">
            <v>lab</v>
          </cell>
          <cell r="G19">
            <v>885223.84745442716</v>
          </cell>
          <cell r="H19">
            <v>967280.81726185023</v>
          </cell>
          <cell r="I19">
            <v>0</v>
          </cell>
          <cell r="BA19">
            <v>0</v>
          </cell>
          <cell r="BB19">
            <v>197120.00000000003</v>
          </cell>
        </row>
        <row r="20">
          <cell r="A20">
            <v>17</v>
          </cell>
          <cell r="E20" t="str">
            <v>acc</v>
          </cell>
          <cell r="G20">
            <v>1266665.75</v>
          </cell>
          <cell r="H20">
            <v>1459816.8485894722</v>
          </cell>
          <cell r="I20">
            <v>0</v>
          </cell>
          <cell r="BA20">
            <v>10973.010760766452</v>
          </cell>
          <cell r="BB20">
            <v>353500</v>
          </cell>
        </row>
        <row r="21">
          <cell r="A21">
            <v>18</v>
          </cell>
          <cell r="E21" t="str">
            <v>off</v>
          </cell>
          <cell r="G21">
            <v>138249</v>
          </cell>
          <cell r="H21">
            <v>353440.94711012492</v>
          </cell>
          <cell r="I21">
            <v>0</v>
          </cell>
          <cell r="BA21">
            <v>0</v>
          </cell>
          <cell r="BB21">
            <v>0</v>
          </cell>
        </row>
        <row r="22">
          <cell r="A22">
            <v>19</v>
          </cell>
          <cell r="E22" t="str">
            <v>off</v>
          </cell>
          <cell r="G22">
            <v>192964.25</v>
          </cell>
          <cell r="H22">
            <v>95122.634864711872</v>
          </cell>
          <cell r="I22">
            <v>0</v>
          </cell>
          <cell r="BA22">
            <v>0</v>
          </cell>
          <cell r="BB22">
            <v>12390.000000000002</v>
          </cell>
        </row>
        <row r="23">
          <cell r="A23">
            <v>20</v>
          </cell>
          <cell r="E23" t="str">
            <v>off</v>
          </cell>
          <cell r="G23">
            <v>293707</v>
          </cell>
          <cell r="H23">
            <v>259781.68998473836</v>
          </cell>
          <cell r="I23">
            <v>0</v>
          </cell>
          <cell r="BA23">
            <v>0</v>
          </cell>
          <cell r="BB23">
            <v>0</v>
          </cell>
        </row>
        <row r="24">
          <cell r="A24">
            <v>21</v>
          </cell>
          <cell r="E24" t="str">
            <v>uni</v>
          </cell>
          <cell r="G24">
            <v>146215</v>
          </cell>
          <cell r="H24">
            <v>98636.2841576387</v>
          </cell>
          <cell r="I24">
            <v>0</v>
          </cell>
          <cell r="BA24">
            <v>0</v>
          </cell>
          <cell r="BB24">
            <v>25900</v>
          </cell>
        </row>
        <row r="25">
          <cell r="A25">
            <v>22</v>
          </cell>
          <cell r="E25" t="str">
            <v>acc</v>
          </cell>
          <cell r="G25">
            <v>599506.97103062016</v>
          </cell>
          <cell r="H25">
            <v>16209.594999999999</v>
          </cell>
          <cell r="I25">
            <v>0</v>
          </cell>
          <cell r="BA25">
            <v>6333.9840782665005</v>
          </cell>
          <cell r="BB25">
            <v>2450</v>
          </cell>
        </row>
        <row r="26">
          <cell r="A26">
            <v>23</v>
          </cell>
          <cell r="E26" t="str">
            <v>uni</v>
          </cell>
          <cell r="G26">
            <v>64434.333333333336</v>
          </cell>
          <cell r="H26">
            <v>82100.499870751213</v>
          </cell>
          <cell r="I26">
            <v>0</v>
          </cell>
          <cell r="BA26">
            <v>0</v>
          </cell>
          <cell r="BB26">
            <v>0</v>
          </cell>
        </row>
        <row r="27">
          <cell r="A27">
            <v>24</v>
          </cell>
          <cell r="E27" t="str">
            <v>acc</v>
          </cell>
          <cell r="G27">
            <v>248158.75657358329</v>
          </cell>
          <cell r="H27">
            <v>0</v>
          </cell>
          <cell r="I27">
            <v>0</v>
          </cell>
          <cell r="BA27">
            <v>0</v>
          </cell>
          <cell r="BB27">
            <v>0</v>
          </cell>
        </row>
        <row r="28">
          <cell r="A28">
            <v>25</v>
          </cell>
          <cell r="E28" t="str">
            <v>off</v>
          </cell>
          <cell r="G28">
            <v>32312</v>
          </cell>
          <cell r="H28">
            <v>32476.615992148611</v>
          </cell>
          <cell r="I28">
            <v>0</v>
          </cell>
          <cell r="BA28">
            <v>0</v>
          </cell>
          <cell r="BB28">
            <v>0</v>
          </cell>
        </row>
        <row r="29">
          <cell r="A29">
            <v>26</v>
          </cell>
          <cell r="E29" t="str">
            <v>uni</v>
          </cell>
          <cell r="G29">
            <v>1844750.5432539682</v>
          </cell>
          <cell r="H29">
            <v>581127.08838803181</v>
          </cell>
          <cell r="I29">
            <v>0</v>
          </cell>
          <cell r="BA29">
            <v>0</v>
          </cell>
          <cell r="BB29">
            <v>0</v>
          </cell>
        </row>
        <row r="30">
          <cell r="A30">
            <v>27</v>
          </cell>
          <cell r="E30" t="str">
            <v>acc</v>
          </cell>
          <cell r="G30">
            <v>215855.25939430238</v>
          </cell>
          <cell r="H30">
            <v>608850.21898133704</v>
          </cell>
          <cell r="I30">
            <v>0</v>
          </cell>
          <cell r="BA30">
            <v>0</v>
          </cell>
          <cell r="BB30">
            <v>0</v>
          </cell>
        </row>
        <row r="31">
          <cell r="A31">
            <v>28</v>
          </cell>
          <cell r="E31" t="str">
            <v>acc</v>
          </cell>
          <cell r="G31">
            <v>128409.80769546509</v>
          </cell>
          <cell r="H31">
            <v>181407.80906501843</v>
          </cell>
          <cell r="I31">
            <v>0</v>
          </cell>
          <cell r="BA31">
            <v>0</v>
          </cell>
          <cell r="BB31">
            <v>0</v>
          </cell>
        </row>
        <row r="32">
          <cell r="A32">
            <v>30</v>
          </cell>
          <cell r="E32" t="str">
            <v>acc</v>
          </cell>
          <cell r="G32">
            <v>336086.45486674993</v>
          </cell>
          <cell r="H32">
            <v>109914</v>
          </cell>
          <cell r="I32">
            <v>0</v>
          </cell>
          <cell r="BA32">
            <v>0</v>
          </cell>
          <cell r="BB32">
            <v>0</v>
          </cell>
        </row>
        <row r="33">
          <cell r="A33">
            <v>31</v>
          </cell>
          <cell r="E33" t="str">
            <v>uni</v>
          </cell>
          <cell r="G33">
            <v>115396.75</v>
          </cell>
          <cell r="H33">
            <v>325504.99905412272</v>
          </cell>
          <cell r="I33">
            <v>0</v>
          </cell>
          <cell r="BA33">
            <v>0</v>
          </cell>
          <cell r="BB33">
            <v>0</v>
          </cell>
        </row>
        <row r="34">
          <cell r="A34">
            <v>32</v>
          </cell>
          <cell r="E34" t="str">
            <v>uni</v>
          </cell>
          <cell r="G34">
            <v>387082</v>
          </cell>
          <cell r="H34">
            <v>340269.71768486325</v>
          </cell>
          <cell r="I34">
            <v>0</v>
          </cell>
          <cell r="BA34">
            <v>0</v>
          </cell>
          <cell r="BB34">
            <v>17150</v>
          </cell>
        </row>
        <row r="35">
          <cell r="A35">
            <v>33</v>
          </cell>
          <cell r="E35" t="str">
            <v>ent</v>
          </cell>
          <cell r="G35">
            <v>198847.35471138</v>
          </cell>
          <cell r="H35">
            <v>622043.49149677157</v>
          </cell>
          <cell r="I35">
            <v>0</v>
          </cell>
          <cell r="BA35">
            <v>0</v>
          </cell>
          <cell r="BB35">
            <v>0</v>
          </cell>
        </row>
        <row r="36">
          <cell r="A36">
            <v>34</v>
          </cell>
          <cell r="E36" t="str">
            <v>cul</v>
          </cell>
          <cell r="G36">
            <v>487146.13200000004</v>
          </cell>
          <cell r="H36">
            <v>388008.68509449443</v>
          </cell>
          <cell r="I36">
            <v>0</v>
          </cell>
          <cell r="BA36">
            <v>0</v>
          </cell>
          <cell r="BB36">
            <v>65456.999999999985</v>
          </cell>
        </row>
        <row r="37">
          <cell r="A37">
            <v>35</v>
          </cell>
          <cell r="E37" t="str">
            <v>acc</v>
          </cell>
          <cell r="G37">
            <v>282507.13964032108</v>
          </cell>
          <cell r="H37">
            <v>786657.65364674199</v>
          </cell>
          <cell r="I37">
            <v>0</v>
          </cell>
          <cell r="BA37">
            <v>7357.1424529329361</v>
          </cell>
          <cell r="BB37">
            <v>7699.9999999999991</v>
          </cell>
        </row>
        <row r="38">
          <cell r="A38">
            <v>36</v>
          </cell>
          <cell r="E38" t="str">
            <v>uni</v>
          </cell>
          <cell r="G38">
            <v>74155.25</v>
          </cell>
          <cell r="H38">
            <v>105685.71019540851</v>
          </cell>
          <cell r="I38">
            <v>0</v>
          </cell>
          <cell r="BA38">
            <v>0</v>
          </cell>
          <cell r="BB38">
            <v>0</v>
          </cell>
        </row>
        <row r="39">
          <cell r="A39">
            <v>37</v>
          </cell>
          <cell r="E39" t="str">
            <v>uni</v>
          </cell>
          <cell r="G39">
            <v>614588.33333333337</v>
          </cell>
          <cell r="H39">
            <v>932733.41383596137</v>
          </cell>
          <cell r="I39">
            <v>0</v>
          </cell>
          <cell r="BA39">
            <v>0</v>
          </cell>
          <cell r="BB39">
            <v>80969</v>
          </cell>
        </row>
        <row r="40">
          <cell r="A40">
            <v>38</v>
          </cell>
          <cell r="E40" t="str">
            <v>uni</v>
          </cell>
          <cell r="G40">
            <v>350523.29830671038</v>
          </cell>
          <cell r="H40">
            <v>656315.07958789147</v>
          </cell>
          <cell r="I40">
            <v>0</v>
          </cell>
          <cell r="BA40">
            <v>0</v>
          </cell>
          <cell r="BB40">
            <v>36456</v>
          </cell>
        </row>
        <row r="41">
          <cell r="A41">
            <v>39</v>
          </cell>
          <cell r="E41" t="str">
            <v>acc</v>
          </cell>
          <cell r="G41">
            <v>84252</v>
          </cell>
          <cell r="H41">
            <v>242204.2211550377</v>
          </cell>
          <cell r="I41">
            <v>0</v>
          </cell>
          <cell r="BA41">
            <v>0</v>
          </cell>
          <cell r="BB41">
            <v>0</v>
          </cell>
        </row>
        <row r="42">
          <cell r="A42">
            <v>40</v>
          </cell>
          <cell r="E42" t="str">
            <v>uni</v>
          </cell>
          <cell r="G42">
            <v>176801.25</v>
          </cell>
          <cell r="H42">
            <v>439828.51068209967</v>
          </cell>
          <cell r="I42">
            <v>0</v>
          </cell>
          <cell r="BA42">
            <v>0</v>
          </cell>
          <cell r="BB42">
            <v>0</v>
          </cell>
        </row>
        <row r="43">
          <cell r="A43">
            <v>41</v>
          </cell>
          <cell r="E43" t="str">
            <v>uni</v>
          </cell>
          <cell r="G43">
            <v>53864.29</v>
          </cell>
          <cell r="H43">
            <v>140353.83055332027</v>
          </cell>
          <cell r="I43">
            <v>0</v>
          </cell>
          <cell r="BA43">
            <v>0</v>
          </cell>
          <cell r="BB43">
            <v>3500</v>
          </cell>
        </row>
        <row r="44">
          <cell r="A44">
            <v>42</v>
          </cell>
          <cell r="E44" t="str">
            <v>acc</v>
          </cell>
          <cell r="G44">
            <v>409355</v>
          </cell>
          <cell r="H44">
            <v>489709.09825619811</v>
          </cell>
          <cell r="I44">
            <v>0</v>
          </cell>
          <cell r="BA44">
            <v>0</v>
          </cell>
          <cell r="BB44">
            <v>0</v>
          </cell>
        </row>
        <row r="45">
          <cell r="A45">
            <v>43</v>
          </cell>
          <cell r="E45" t="str">
            <v>sports</v>
          </cell>
          <cell r="G45">
            <v>259557</v>
          </cell>
          <cell r="H45">
            <v>140623.36743641665</v>
          </cell>
          <cell r="I45">
            <v>0</v>
          </cell>
          <cell r="BA45">
            <v>0</v>
          </cell>
          <cell r="BB45">
            <v>129149.99999999999</v>
          </cell>
        </row>
        <row r="46">
          <cell r="A46">
            <v>44</v>
          </cell>
          <cell r="E46" t="str">
            <v>sports</v>
          </cell>
          <cell r="G46">
            <v>661330</v>
          </cell>
          <cell r="H46">
            <v>441069.28810671298</v>
          </cell>
          <cell r="I46">
            <v>0</v>
          </cell>
          <cell r="BA46">
            <v>0</v>
          </cell>
          <cell r="BB46">
            <v>88200</v>
          </cell>
        </row>
        <row r="47">
          <cell r="A47">
            <v>45</v>
          </cell>
          <cell r="E47" t="str">
            <v>uni</v>
          </cell>
          <cell r="G47">
            <v>201384</v>
          </cell>
          <cell r="H47">
            <v>192760.43995594478</v>
          </cell>
          <cell r="I47">
            <v>0</v>
          </cell>
          <cell r="BA47">
            <v>0</v>
          </cell>
          <cell r="BB47">
            <v>13650</v>
          </cell>
        </row>
        <row r="48">
          <cell r="A48">
            <v>46</v>
          </cell>
          <cell r="E48" t="str">
            <v>off</v>
          </cell>
          <cell r="G48">
            <v>247703.79417029163</v>
          </cell>
          <cell r="H48">
            <v>0</v>
          </cell>
          <cell r="I48">
            <v>0</v>
          </cell>
          <cell r="BA48">
            <v>0</v>
          </cell>
          <cell r="BB48">
            <v>0</v>
          </cell>
        </row>
        <row r="49">
          <cell r="A49">
            <v>47</v>
          </cell>
          <cell r="E49" t="str">
            <v>sports</v>
          </cell>
          <cell r="G49">
            <v>134234.5625</v>
          </cell>
          <cell r="H49">
            <v>571640.99775278859</v>
          </cell>
          <cell r="I49">
            <v>0</v>
          </cell>
          <cell r="BA49">
            <v>0</v>
          </cell>
          <cell r="BB49">
            <v>0</v>
          </cell>
        </row>
        <row r="50">
          <cell r="A50">
            <v>48</v>
          </cell>
          <cell r="E50" t="str">
            <v>cul</v>
          </cell>
          <cell r="G50">
            <v>94096.5</v>
          </cell>
          <cell r="H50">
            <v>650364.9822215077</v>
          </cell>
          <cell r="I50">
            <v>0</v>
          </cell>
          <cell r="BA50">
            <v>0</v>
          </cell>
          <cell r="BB50">
            <v>0</v>
          </cell>
        </row>
        <row r="51">
          <cell r="A51">
            <v>49</v>
          </cell>
          <cell r="E51" t="str">
            <v>uni</v>
          </cell>
          <cell r="G51">
            <v>249766.75</v>
          </cell>
          <cell r="H51">
            <v>947229.09434077155</v>
          </cell>
          <cell r="I51">
            <v>0</v>
          </cell>
          <cell r="BA51">
            <v>0</v>
          </cell>
          <cell r="BB51">
            <v>0</v>
          </cell>
        </row>
        <row r="52">
          <cell r="A52">
            <v>50</v>
          </cell>
          <cell r="E52" t="str">
            <v>uni</v>
          </cell>
          <cell r="G52">
            <v>642379</v>
          </cell>
          <cell r="H52">
            <v>317251.26827662025</v>
          </cell>
          <cell r="I52">
            <v>0</v>
          </cell>
          <cell r="BA52">
            <v>0</v>
          </cell>
          <cell r="BB52">
            <v>78134</v>
          </cell>
        </row>
        <row r="53">
          <cell r="A53">
            <v>51</v>
          </cell>
          <cell r="E53" t="str">
            <v>uni</v>
          </cell>
          <cell r="G53">
            <v>74227.5</v>
          </cell>
          <cell r="H53">
            <v>166335.09052498674</v>
          </cell>
          <cell r="I53">
            <v>0</v>
          </cell>
          <cell r="BA53">
            <v>0</v>
          </cell>
          <cell r="BB53">
            <v>15218.42</v>
          </cell>
        </row>
        <row r="54">
          <cell r="A54">
            <v>52</v>
          </cell>
          <cell r="E54" t="str">
            <v>off</v>
          </cell>
          <cell r="G54">
            <v>524676</v>
          </cell>
          <cell r="H54">
            <v>599558.31655824988</v>
          </cell>
          <cell r="I54">
            <v>0</v>
          </cell>
          <cell r="BA54">
            <v>0</v>
          </cell>
          <cell r="BB54">
            <v>36792.000000000007</v>
          </cell>
        </row>
        <row r="55">
          <cell r="A55">
            <v>53</v>
          </cell>
          <cell r="E55" t="str">
            <v>uni</v>
          </cell>
          <cell r="G55">
            <v>367678.51500000001</v>
          </cell>
          <cell r="H55">
            <v>346610.26067719382</v>
          </cell>
          <cell r="I55">
            <v>0</v>
          </cell>
          <cell r="BA55">
            <v>0</v>
          </cell>
          <cell r="BB55">
            <v>69512.799999999988</v>
          </cell>
        </row>
        <row r="56">
          <cell r="A56">
            <v>54</v>
          </cell>
          <cell r="E56" t="str">
            <v>ws</v>
          </cell>
          <cell r="G56">
            <v>85105</v>
          </cell>
          <cell r="H56">
            <v>0</v>
          </cell>
          <cell r="I56">
            <v>216532.06430700255</v>
          </cell>
          <cell r="BA56">
            <v>0</v>
          </cell>
          <cell r="BB56">
            <v>0</v>
          </cell>
        </row>
        <row r="57">
          <cell r="A57">
            <v>55</v>
          </cell>
          <cell r="E57" t="str">
            <v>uni</v>
          </cell>
          <cell r="G57">
            <v>315213</v>
          </cell>
          <cell r="H57">
            <v>627633.54395321116</v>
          </cell>
          <cell r="I57">
            <v>0</v>
          </cell>
          <cell r="BA57">
            <v>0</v>
          </cell>
          <cell r="BB57">
            <v>62479.759999999995</v>
          </cell>
        </row>
        <row r="58">
          <cell r="A58">
            <v>56</v>
          </cell>
          <cell r="E58" t="str">
            <v>uni</v>
          </cell>
          <cell r="G58">
            <v>188696.25</v>
          </cell>
          <cell r="H58">
            <v>108892.87703821226</v>
          </cell>
          <cell r="I58">
            <v>0</v>
          </cell>
          <cell r="BA58">
            <v>0</v>
          </cell>
          <cell r="BB58">
            <v>46619.999999999985</v>
          </cell>
        </row>
        <row r="59">
          <cell r="A59">
            <v>57</v>
          </cell>
          <cell r="E59" t="str">
            <v>sports</v>
          </cell>
          <cell r="G59">
            <v>31789.012007666661</v>
          </cell>
          <cell r="H59">
            <v>46934</v>
          </cell>
          <cell r="I59">
            <v>0</v>
          </cell>
          <cell r="BA59">
            <v>0</v>
          </cell>
          <cell r="BB59">
            <v>0</v>
          </cell>
        </row>
        <row r="60">
          <cell r="A60">
            <v>58</v>
          </cell>
          <cell r="E60" t="str">
            <v>off</v>
          </cell>
          <cell r="G60">
            <v>60885.919999999998</v>
          </cell>
          <cell r="H60">
            <v>63628.76150900207</v>
          </cell>
          <cell r="I60">
            <v>0</v>
          </cell>
          <cell r="BA60">
            <v>3260.5517689134599</v>
          </cell>
          <cell r="BB60">
            <v>14000</v>
          </cell>
        </row>
        <row r="61">
          <cell r="A61">
            <v>59</v>
          </cell>
          <cell r="E61" t="str">
            <v>sports</v>
          </cell>
          <cell r="G61">
            <v>8045.5940439583319</v>
          </cell>
          <cell r="H61">
            <v>72305</v>
          </cell>
          <cell r="I61">
            <v>0</v>
          </cell>
          <cell r="BA61">
            <v>0</v>
          </cell>
          <cell r="BB61">
            <v>0</v>
          </cell>
        </row>
        <row r="62">
          <cell r="A62">
            <v>60</v>
          </cell>
          <cell r="E62" t="str">
            <v>school</v>
          </cell>
          <cell r="G62">
            <v>12612</v>
          </cell>
          <cell r="H62">
            <v>74559.80060024999</v>
          </cell>
          <cell r="I62">
            <v>0</v>
          </cell>
          <cell r="BA62">
            <v>0</v>
          </cell>
          <cell r="BB62">
            <v>0</v>
          </cell>
        </row>
        <row r="63">
          <cell r="A63">
            <v>61</v>
          </cell>
          <cell r="E63" t="str">
            <v>acc</v>
          </cell>
          <cell r="G63">
            <v>14804</v>
          </cell>
          <cell r="H63">
            <v>190434.71877294971</v>
          </cell>
          <cell r="I63">
            <v>0</v>
          </cell>
          <cell r="BA63">
            <v>0</v>
          </cell>
          <cell r="BB63">
            <v>0</v>
          </cell>
        </row>
        <row r="64">
          <cell r="A64">
            <v>62</v>
          </cell>
          <cell r="E64" t="str">
            <v>acc</v>
          </cell>
          <cell r="G64">
            <v>77438.707589249985</v>
          </cell>
          <cell r="H64">
            <v>0</v>
          </cell>
          <cell r="I64">
            <v>0</v>
          </cell>
          <cell r="BA64">
            <v>0</v>
          </cell>
          <cell r="BB64">
            <v>0</v>
          </cell>
        </row>
        <row r="65">
          <cell r="A65">
            <v>63</v>
          </cell>
          <cell r="E65" t="str">
            <v>off</v>
          </cell>
          <cell r="G65">
            <v>33646</v>
          </cell>
          <cell r="H65">
            <v>68008.774261166647</v>
          </cell>
          <cell r="I65">
            <v>0</v>
          </cell>
          <cell r="BA65">
            <v>0</v>
          </cell>
          <cell r="BB65">
            <v>0</v>
          </cell>
        </row>
        <row r="66">
          <cell r="A66">
            <v>64</v>
          </cell>
          <cell r="E66" t="str">
            <v>off</v>
          </cell>
          <cell r="G66">
            <v>21812.80000000001</v>
          </cell>
          <cell r="H66">
            <v>19870.098879097357</v>
          </cell>
          <cell r="I66">
            <v>0</v>
          </cell>
          <cell r="BA66">
            <v>0</v>
          </cell>
          <cell r="BB66">
            <v>0</v>
          </cell>
        </row>
        <row r="67">
          <cell r="A67">
            <v>65</v>
          </cell>
          <cell r="E67" t="str">
            <v>chapel</v>
          </cell>
          <cell r="G67">
            <v>62262.847661874992</v>
          </cell>
          <cell r="H67">
            <v>0</v>
          </cell>
          <cell r="I67">
            <v>0</v>
          </cell>
          <cell r="BA67">
            <v>0</v>
          </cell>
          <cell r="BB67">
            <v>0</v>
          </cell>
        </row>
        <row r="68">
          <cell r="A68">
            <v>66</v>
          </cell>
          <cell r="E68" t="str">
            <v>acc</v>
          </cell>
          <cell r="G68">
            <v>22715.70004083333</v>
          </cell>
          <cell r="H68">
            <v>30386</v>
          </cell>
          <cell r="I68">
            <v>0</v>
          </cell>
          <cell r="BA68">
            <v>0</v>
          </cell>
          <cell r="BB68">
            <v>0</v>
          </cell>
        </row>
        <row r="69">
          <cell r="A69">
            <v>67</v>
          </cell>
          <cell r="E69" t="str">
            <v>clinic</v>
          </cell>
          <cell r="G69">
            <v>18318</v>
          </cell>
          <cell r="H69">
            <v>57061.579141583323</v>
          </cell>
          <cell r="I69">
            <v>0</v>
          </cell>
          <cell r="BA69">
            <v>0</v>
          </cell>
          <cell r="BB69">
            <v>0</v>
          </cell>
        </row>
        <row r="70">
          <cell r="A70">
            <v>68</v>
          </cell>
          <cell r="E70" t="str">
            <v>off</v>
          </cell>
          <cell r="G70">
            <v>16366</v>
          </cell>
          <cell r="H70">
            <v>50433.813194333976</v>
          </cell>
          <cell r="I70">
            <v>0</v>
          </cell>
          <cell r="BA70">
            <v>0</v>
          </cell>
          <cell r="BB70">
            <v>0</v>
          </cell>
        </row>
        <row r="71">
          <cell r="A71">
            <v>69</v>
          </cell>
          <cell r="E71" t="str">
            <v>uni</v>
          </cell>
          <cell r="G71">
            <v>36596</v>
          </cell>
          <cell r="H71">
            <v>73858.176457763286</v>
          </cell>
          <cell r="I71">
            <v>0</v>
          </cell>
          <cell r="BA71">
            <v>0</v>
          </cell>
          <cell r="BB71">
            <v>0</v>
          </cell>
        </row>
        <row r="72">
          <cell r="A72">
            <v>70</v>
          </cell>
          <cell r="E72" t="str">
            <v>uni</v>
          </cell>
          <cell r="G72">
            <v>45528</v>
          </cell>
          <cell r="H72">
            <v>73043</v>
          </cell>
          <cell r="I72">
            <v>0</v>
          </cell>
          <cell r="BA72">
            <v>0</v>
          </cell>
          <cell r="BB72">
            <v>0</v>
          </cell>
        </row>
        <row r="73">
          <cell r="A73">
            <v>71</v>
          </cell>
          <cell r="E73" t="str">
            <v>acc</v>
          </cell>
          <cell r="G73">
            <v>110906.36623493527</v>
          </cell>
          <cell r="H73">
            <v>0</v>
          </cell>
          <cell r="I73">
            <v>0</v>
          </cell>
          <cell r="BA73">
            <v>0</v>
          </cell>
          <cell r="BB73">
            <v>0</v>
          </cell>
        </row>
        <row r="74">
          <cell r="A74">
            <v>72</v>
          </cell>
          <cell r="E74" t="str">
            <v>acc</v>
          </cell>
          <cell r="G74">
            <v>131993.44267408806</v>
          </cell>
          <cell r="H74">
            <v>0</v>
          </cell>
          <cell r="I74">
            <v>0</v>
          </cell>
          <cell r="BA74">
            <v>0</v>
          </cell>
          <cell r="BB74">
            <v>0</v>
          </cell>
        </row>
        <row r="75">
          <cell r="A75">
            <v>73</v>
          </cell>
          <cell r="E75" t="str">
            <v>uni</v>
          </cell>
          <cell r="G75">
            <v>34517.700000000004</v>
          </cell>
          <cell r="H75">
            <v>119806.19837806011</v>
          </cell>
          <cell r="I75">
            <v>0</v>
          </cell>
          <cell r="BA75">
            <v>0</v>
          </cell>
          <cell r="BB75">
            <v>0</v>
          </cell>
        </row>
        <row r="76">
          <cell r="A76">
            <v>74</v>
          </cell>
          <cell r="E76" t="str">
            <v>ws</v>
          </cell>
          <cell r="G76">
            <v>55835</v>
          </cell>
          <cell r="H76">
            <v>8314.0166575572712</v>
          </cell>
          <cell r="I76">
            <v>0</v>
          </cell>
          <cell r="BA76">
            <v>0</v>
          </cell>
          <cell r="BB76">
            <v>0</v>
          </cell>
        </row>
        <row r="77">
          <cell r="A77">
            <v>75</v>
          </cell>
          <cell r="E77" t="str">
            <v>sports</v>
          </cell>
          <cell r="G77">
            <v>37818</v>
          </cell>
          <cell r="H77">
            <v>107812.32879279756</v>
          </cell>
          <cell r="I77">
            <v>0</v>
          </cell>
          <cell r="BA77">
            <v>0</v>
          </cell>
          <cell r="BB77">
            <v>0</v>
          </cell>
        </row>
        <row r="78">
          <cell r="A78">
            <v>76</v>
          </cell>
          <cell r="E78" t="str">
            <v>uni</v>
          </cell>
          <cell r="G78">
            <v>33186</v>
          </cell>
          <cell r="H78">
            <v>196295.29246201023</v>
          </cell>
          <cell r="I78">
            <v>0</v>
          </cell>
          <cell r="BA78">
            <v>0</v>
          </cell>
          <cell r="BB78">
            <v>0</v>
          </cell>
        </row>
        <row r="79">
          <cell r="A79">
            <v>94</v>
          </cell>
          <cell r="E79" t="str">
            <v>N/A</v>
          </cell>
          <cell r="G79">
            <v>273791</v>
          </cell>
          <cell r="H79">
            <v>0</v>
          </cell>
          <cell r="I79">
            <v>0</v>
          </cell>
          <cell r="BA79">
            <v>0</v>
          </cell>
        </row>
        <row r="80">
          <cell r="A80">
            <v>95</v>
          </cell>
          <cell r="E80" t="str">
            <v>N/A</v>
          </cell>
          <cell r="G80">
            <v>303534</v>
          </cell>
          <cell r="H80">
            <v>0</v>
          </cell>
          <cell r="I80">
            <v>0</v>
          </cell>
          <cell r="BA80">
            <v>0</v>
          </cell>
        </row>
        <row r="81">
          <cell r="A81">
            <v>96</v>
          </cell>
          <cell r="E81" t="str">
            <v>N/A</v>
          </cell>
          <cell r="G81">
            <v>300735.18</v>
          </cell>
          <cell r="H81">
            <v>0</v>
          </cell>
          <cell r="I81">
            <v>0</v>
          </cell>
          <cell r="BA81">
            <v>0</v>
          </cell>
        </row>
        <row r="82">
          <cell r="A82">
            <v>97</v>
          </cell>
          <cell r="E82" t="str">
            <v>N/A</v>
          </cell>
          <cell r="G82">
            <v>6155</v>
          </cell>
          <cell r="H82">
            <v>0</v>
          </cell>
          <cell r="I82">
            <v>0</v>
          </cell>
          <cell r="BA82">
            <v>0</v>
          </cell>
        </row>
      </sheetData>
      <sheetData sheetId="44">
        <row r="1">
          <cell r="M1">
            <v>30</v>
          </cell>
          <cell r="U1">
            <v>30</v>
          </cell>
          <cell r="AC1">
            <v>30</v>
          </cell>
          <cell r="AK1">
            <v>30</v>
          </cell>
          <cell r="AS1">
            <v>27</v>
          </cell>
          <cell r="BA1">
            <v>30</v>
          </cell>
          <cell r="BI1">
            <v>9</v>
          </cell>
          <cell r="BQ1">
            <v>25</v>
          </cell>
          <cell r="BY1">
            <v>25</v>
          </cell>
          <cell r="CG1">
            <v>25</v>
          </cell>
          <cell r="CO1">
            <v>14</v>
          </cell>
          <cell r="CW1">
            <v>15</v>
          </cell>
          <cell r="DE1">
            <v>14</v>
          </cell>
          <cell r="DM1">
            <v>10</v>
          </cell>
          <cell r="DU1">
            <v>3</v>
          </cell>
          <cell r="EC1">
            <v>3</v>
          </cell>
          <cell r="EK1">
            <v>14</v>
          </cell>
          <cell r="ES1">
            <v>7</v>
          </cell>
          <cell r="FA1">
            <v>3</v>
          </cell>
          <cell r="FI1">
            <v>14</v>
          </cell>
          <cell r="FQ1">
            <v>1</v>
          </cell>
          <cell r="FW1">
            <v>10</v>
          </cell>
          <cell r="GC1">
            <v>3</v>
          </cell>
          <cell r="GI1">
            <v>8</v>
          </cell>
          <cell r="GO1">
            <v>15</v>
          </cell>
          <cell r="GU1">
            <v>14</v>
          </cell>
          <cell r="HA1">
            <v>20</v>
          </cell>
          <cell r="HG1">
            <v>25</v>
          </cell>
          <cell r="HM1">
            <v>25</v>
          </cell>
          <cell r="HS1">
            <v>1</v>
          </cell>
          <cell r="HY1">
            <v>3</v>
          </cell>
          <cell r="IE1">
            <v>3</v>
          </cell>
          <cell r="IK1">
            <v>3</v>
          </cell>
          <cell r="IQ1">
            <v>3</v>
          </cell>
          <cell r="IW1">
            <v>6</v>
          </cell>
          <cell r="JC1">
            <v>3</v>
          </cell>
          <cell r="JI1">
            <v>20</v>
          </cell>
          <cell r="JO1">
            <v>20</v>
          </cell>
          <cell r="JU1">
            <v>6</v>
          </cell>
        </row>
      </sheetData>
      <sheetData sheetId="45"/>
      <sheetData sheetId="46"/>
      <sheetData sheetId="47" refreshError="1"/>
      <sheetData sheetId="48" refreshError="1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Y92"/>
  <sheetViews>
    <sheetView tabSelected="1" workbookViewId="0">
      <pane xSplit="2" ySplit="3" topLeftCell="BJ4" activePane="bottomRight" state="frozen"/>
      <selection pane="topRight" activeCell="C1" sqref="C1"/>
      <selection pane="bottomLeft" activeCell="A4" sqref="A4"/>
      <selection pane="bottomRight" activeCell="BO1" sqref="BO1"/>
    </sheetView>
  </sheetViews>
  <sheetFormatPr defaultRowHeight="15" x14ac:dyDescent="0.25"/>
  <cols>
    <col min="2" max="2" width="33.42578125" bestFit="1" customWidth="1"/>
    <col min="3" max="3" width="11.5703125" bestFit="1" customWidth="1"/>
    <col min="4" max="4" width="10" bestFit="1" customWidth="1"/>
    <col min="5" max="6" width="11.5703125" bestFit="1" customWidth="1"/>
    <col min="7" max="7" width="10.5703125" bestFit="1" customWidth="1"/>
    <col min="8" max="8" width="8.85546875" bestFit="1" customWidth="1"/>
    <col min="9" max="9" width="11.28515625" bestFit="1" customWidth="1"/>
    <col min="10" max="10" width="9.7109375" bestFit="1" customWidth="1"/>
    <col min="11" max="11" width="9" bestFit="1" customWidth="1"/>
    <col min="12" max="12" width="8.140625" bestFit="1" customWidth="1"/>
    <col min="13" max="13" width="10.28515625" bestFit="1" customWidth="1"/>
    <col min="14" max="14" width="7.7109375" bestFit="1" customWidth="1"/>
    <col min="15" max="15" width="9.5703125" bestFit="1" customWidth="1"/>
    <col min="16" max="16" width="38" bestFit="1" customWidth="1"/>
    <col min="17" max="17" width="9.7109375" bestFit="1" customWidth="1"/>
    <col min="18" max="18" width="8.7109375" bestFit="1" customWidth="1"/>
    <col min="19" max="19" width="9" bestFit="1" customWidth="1"/>
    <col min="20" max="20" width="8.140625" bestFit="1" customWidth="1"/>
    <col min="21" max="21" width="10.28515625" bestFit="1" customWidth="1"/>
    <col min="22" max="22" width="7.7109375" bestFit="1" customWidth="1"/>
    <col min="23" max="23" width="8.5703125" bestFit="1" customWidth="1"/>
    <col min="24" max="24" width="38" bestFit="1" customWidth="1"/>
    <col min="25" max="25" width="9.7109375" bestFit="1" customWidth="1"/>
    <col min="26" max="26" width="8.7109375" bestFit="1" customWidth="1"/>
    <col min="27" max="27" width="10.5703125" bestFit="1" customWidth="1"/>
    <col min="28" max="28" width="8.140625" bestFit="1" customWidth="1"/>
    <col min="29" max="29" width="10.28515625" bestFit="1" customWidth="1"/>
    <col min="30" max="30" width="7.7109375" bestFit="1" customWidth="1"/>
    <col min="31" max="31" width="10.140625" bestFit="1" customWidth="1"/>
    <col min="32" max="32" width="38" bestFit="1" customWidth="1"/>
    <col min="33" max="33" width="10.85546875" bestFit="1" customWidth="1"/>
    <col min="34" max="34" width="8.7109375" bestFit="1" customWidth="1"/>
    <col min="35" max="35" width="9" bestFit="1" customWidth="1"/>
    <col min="36" max="36" width="8.140625" bestFit="1" customWidth="1"/>
    <col min="37" max="37" width="10.28515625" bestFit="1" customWidth="1"/>
    <col min="38" max="38" width="7.7109375" bestFit="1" customWidth="1"/>
    <col min="39" max="39" width="10.140625" bestFit="1" customWidth="1"/>
    <col min="40" max="40" width="38" bestFit="1" customWidth="1"/>
    <col min="41" max="41" width="10.85546875" bestFit="1" customWidth="1"/>
    <col min="42" max="42" width="8.7109375" bestFit="1" customWidth="1"/>
    <col min="43" max="43" width="9" bestFit="1" customWidth="1"/>
    <col min="44" max="44" width="8.140625" bestFit="1" customWidth="1"/>
    <col min="45" max="45" width="10.28515625" bestFit="1" customWidth="1"/>
    <col min="46" max="46" width="7.7109375" bestFit="1" customWidth="1"/>
    <col min="47" max="47" width="8.5703125" bestFit="1" customWidth="1"/>
    <col min="48" max="48" width="38" bestFit="1" customWidth="1"/>
    <col min="49" max="49" width="9.7109375" bestFit="1" customWidth="1"/>
    <col min="50" max="50" width="8.7109375" bestFit="1" customWidth="1"/>
    <col min="51" max="51" width="10.5703125" bestFit="1" customWidth="1"/>
    <col min="52" max="52" width="9" bestFit="1" customWidth="1"/>
    <col min="53" max="53" width="10.28515625" bestFit="1" customWidth="1"/>
    <col min="54" max="54" width="7.7109375" bestFit="1" customWidth="1"/>
    <col min="55" max="55" width="10.140625" bestFit="1" customWidth="1"/>
    <col min="56" max="56" width="38" bestFit="1" customWidth="1"/>
    <col min="57" max="57" width="10.85546875" bestFit="1" customWidth="1"/>
    <col min="58" max="58" width="8.7109375" bestFit="1" customWidth="1"/>
    <col min="59" max="59" width="9" bestFit="1" customWidth="1"/>
    <col min="60" max="60" width="8.140625" bestFit="1" customWidth="1"/>
    <col min="61" max="61" width="10.28515625" bestFit="1" customWidth="1"/>
    <col min="62" max="62" width="7.7109375" bestFit="1" customWidth="1"/>
    <col min="63" max="63" width="8.5703125" bestFit="1" customWidth="1"/>
    <col min="64" max="64" width="38" bestFit="1" customWidth="1"/>
    <col min="65" max="65" width="9.7109375" bestFit="1" customWidth="1"/>
    <col min="66" max="66" width="8.7109375" bestFit="1" customWidth="1"/>
    <col min="67" max="67" width="10.5703125" bestFit="1" customWidth="1"/>
    <col min="68" max="68" width="9" bestFit="1" customWidth="1"/>
    <col min="69" max="69" width="10.28515625" bestFit="1" customWidth="1"/>
    <col min="70" max="70" width="7.7109375" bestFit="1" customWidth="1"/>
    <col min="71" max="71" width="10.140625" bestFit="1" customWidth="1"/>
    <col min="72" max="72" width="38" bestFit="1" customWidth="1"/>
    <col min="73" max="73" width="10.85546875" bestFit="1" customWidth="1"/>
    <col min="74" max="74" width="8.7109375" bestFit="1" customWidth="1"/>
    <col min="75" max="75" width="9" bestFit="1" customWidth="1"/>
    <col min="76" max="76" width="8.140625" bestFit="1" customWidth="1"/>
    <col min="77" max="77" width="10.28515625" bestFit="1" customWidth="1"/>
    <col min="78" max="78" width="7.7109375" bestFit="1" customWidth="1"/>
    <col min="79" max="79" width="10.140625" bestFit="1" customWidth="1"/>
    <col min="80" max="80" width="38" bestFit="1" customWidth="1"/>
    <col min="81" max="81" width="10.85546875" bestFit="1" customWidth="1"/>
    <col min="82" max="82" width="9" bestFit="1" customWidth="1"/>
    <col min="83" max="83" width="10.5703125" bestFit="1" customWidth="1"/>
    <col min="84" max="84" width="9" bestFit="1" customWidth="1"/>
    <col min="85" max="85" width="10.28515625" bestFit="1" customWidth="1"/>
    <col min="86" max="86" width="7.7109375" bestFit="1" customWidth="1"/>
    <col min="87" max="87" width="10.140625" bestFit="1" customWidth="1"/>
    <col min="88" max="88" width="38" bestFit="1" customWidth="1"/>
    <col min="89" max="89" width="10.85546875" bestFit="1" customWidth="1"/>
    <col min="90" max="90" width="8.7109375" bestFit="1" customWidth="1"/>
    <col min="91" max="91" width="9" bestFit="1" customWidth="1"/>
    <col min="92" max="92" width="8.140625" bestFit="1" customWidth="1"/>
    <col min="93" max="93" width="10.28515625" bestFit="1" customWidth="1"/>
    <col min="94" max="94" width="7.7109375" bestFit="1" customWidth="1"/>
    <col min="95" max="95" width="8.5703125" bestFit="1" customWidth="1"/>
    <col min="96" max="96" width="38" bestFit="1" customWidth="1"/>
    <col min="97" max="97" width="9.7109375" bestFit="1" customWidth="1"/>
    <col min="98" max="98" width="9" bestFit="1" customWidth="1"/>
    <col min="99" max="99" width="8.85546875" bestFit="1" customWidth="1"/>
    <col min="100" max="100" width="8.140625" bestFit="1" customWidth="1"/>
    <col min="101" max="101" width="10.28515625" bestFit="1" customWidth="1"/>
    <col min="102" max="103" width="8.5703125" bestFit="1" customWidth="1"/>
    <col min="104" max="104" width="38" bestFit="1" customWidth="1"/>
    <col min="105" max="105" width="10.140625" customWidth="1"/>
    <col min="106" max="106" width="8.7109375" bestFit="1" customWidth="1"/>
    <col min="107" max="107" width="10.5703125" bestFit="1" customWidth="1"/>
    <col min="108" max="108" width="8.140625" bestFit="1" customWidth="1"/>
    <col min="109" max="109" width="10.28515625" bestFit="1" customWidth="1"/>
    <col min="110" max="110" width="7.7109375" bestFit="1" customWidth="1"/>
    <col min="111" max="111" width="8.5703125" bestFit="1" customWidth="1"/>
    <col min="112" max="112" width="38" bestFit="1" customWidth="1"/>
    <col min="113" max="113" width="9.7109375" bestFit="1" customWidth="1"/>
    <col min="114" max="114" width="9" bestFit="1" customWidth="1"/>
    <col min="115" max="115" width="10.5703125" bestFit="1" customWidth="1"/>
    <col min="116" max="116" width="8.140625" bestFit="1" customWidth="1"/>
    <col min="117" max="117" width="10.28515625" bestFit="1" customWidth="1"/>
    <col min="118" max="118" width="7.7109375" bestFit="1" customWidth="1"/>
    <col min="119" max="119" width="7.5703125" bestFit="1" customWidth="1"/>
    <col min="120" max="120" width="38" bestFit="1" customWidth="1"/>
    <col min="121" max="121" width="9.7109375" bestFit="1" customWidth="1"/>
    <col min="122" max="122" width="9" bestFit="1" customWidth="1"/>
    <col min="123" max="123" width="8.85546875" bestFit="1" customWidth="1"/>
    <col min="124" max="124" width="8.140625" bestFit="1" customWidth="1"/>
    <col min="125" max="125" width="10.28515625" bestFit="1" customWidth="1"/>
    <col min="126" max="126" width="7.7109375" bestFit="1" customWidth="1"/>
    <col min="127" max="127" width="7.5703125" bestFit="1" customWidth="1"/>
    <col min="128" max="128" width="38" bestFit="1" customWidth="1"/>
    <col min="129" max="129" width="9.7109375" bestFit="1" customWidth="1"/>
    <col min="130" max="130" width="8.7109375" bestFit="1" customWidth="1"/>
    <col min="131" max="131" width="8.85546875" bestFit="1" customWidth="1"/>
    <col min="132" max="132" width="8.140625" bestFit="1" customWidth="1"/>
    <col min="133" max="133" width="10.28515625" bestFit="1" customWidth="1"/>
    <col min="134" max="134" width="7.7109375" bestFit="1" customWidth="1"/>
    <col min="135" max="135" width="6.7109375" bestFit="1" customWidth="1"/>
    <col min="136" max="136" width="38" bestFit="1" customWidth="1"/>
    <col min="137" max="137" width="9.7109375" bestFit="1" customWidth="1"/>
    <col min="138" max="138" width="10.5703125" bestFit="1" customWidth="1"/>
    <col min="139" max="139" width="9" bestFit="1" customWidth="1"/>
    <col min="140" max="140" width="8.140625" bestFit="1" customWidth="1"/>
    <col min="141" max="141" width="10.28515625" bestFit="1" customWidth="1"/>
    <col min="142" max="143" width="8.5703125" bestFit="1" customWidth="1"/>
    <col min="144" max="144" width="38" bestFit="1" customWidth="1"/>
    <col min="145" max="145" width="10.140625" customWidth="1"/>
    <col min="146" max="146" width="10.5703125" bestFit="1" customWidth="1"/>
    <col min="147" max="147" width="9" bestFit="1" customWidth="1"/>
    <col min="148" max="148" width="8.140625" bestFit="1" customWidth="1"/>
    <col min="149" max="149" width="10.28515625" bestFit="1" customWidth="1"/>
    <col min="150" max="151" width="8.5703125" bestFit="1" customWidth="1"/>
    <col min="152" max="152" width="38" bestFit="1" customWidth="1"/>
    <col min="153" max="153" width="10.140625" customWidth="1"/>
    <col min="154" max="155" width="9" bestFit="1" customWidth="1"/>
    <col min="156" max="156" width="8.140625" bestFit="1" customWidth="1"/>
    <col min="157" max="157" width="10.28515625" bestFit="1" customWidth="1"/>
    <col min="158" max="158" width="7.7109375" bestFit="1" customWidth="1"/>
    <col min="159" max="159" width="7.5703125" bestFit="1" customWidth="1"/>
    <col min="160" max="160" width="38" bestFit="1" customWidth="1"/>
    <col min="161" max="161" width="9.7109375" bestFit="1" customWidth="1"/>
    <col min="162" max="162" width="8.7109375" bestFit="1" customWidth="1"/>
    <col min="163" max="163" width="9" bestFit="1" customWidth="1"/>
    <col min="164" max="164" width="10.5703125" bestFit="1" customWidth="1"/>
    <col min="165" max="165" width="10.28515625" bestFit="1" customWidth="1"/>
    <col min="166" max="166" width="7.7109375" bestFit="1" customWidth="1"/>
    <col min="167" max="167" width="8.5703125" bestFit="1" customWidth="1"/>
    <col min="168" max="168" width="38" bestFit="1" customWidth="1"/>
    <col min="169" max="169" width="9.7109375" bestFit="1" customWidth="1"/>
    <col min="170" max="171" width="10.5703125" bestFit="1" customWidth="1"/>
    <col min="172" max="172" width="8.140625" bestFit="1" customWidth="1"/>
    <col min="173" max="173" width="10.28515625" bestFit="1" customWidth="1"/>
    <col min="174" max="174" width="8.5703125" bestFit="1" customWidth="1"/>
    <col min="175" max="175" width="6.7109375" bestFit="1" customWidth="1"/>
    <col min="176" max="176" width="38" bestFit="1" customWidth="1"/>
    <col min="177" max="177" width="9.7109375" bestFit="1" customWidth="1"/>
    <col min="178" max="178" width="8.7109375" bestFit="1" customWidth="1"/>
    <col min="179" max="179" width="10.28515625" bestFit="1" customWidth="1"/>
    <col min="180" max="180" width="7.7109375" bestFit="1" customWidth="1"/>
    <col min="181" max="181" width="7.5703125" bestFit="1" customWidth="1"/>
    <col min="182" max="182" width="38" bestFit="1" customWidth="1"/>
    <col min="183" max="183" width="9.7109375" bestFit="1" customWidth="1"/>
    <col min="184" max="184" width="9" bestFit="1" customWidth="1"/>
    <col min="185" max="185" width="10.28515625" bestFit="1" customWidth="1"/>
    <col min="186" max="186" width="7.7109375" bestFit="1" customWidth="1"/>
    <col min="187" max="187" width="6.7109375" bestFit="1" customWidth="1"/>
    <col min="188" max="188" width="38" bestFit="1" customWidth="1"/>
    <col min="189" max="189" width="9.7109375" bestFit="1" customWidth="1"/>
    <col min="190" max="190" width="9" bestFit="1" customWidth="1"/>
    <col min="191" max="191" width="10.28515625" bestFit="1" customWidth="1"/>
    <col min="192" max="192" width="7.7109375" bestFit="1" customWidth="1"/>
    <col min="193" max="193" width="10.140625" bestFit="1" customWidth="1"/>
    <col min="194" max="194" width="38" bestFit="1" customWidth="1"/>
    <col min="195" max="195" width="10.85546875" bestFit="1" customWidth="1"/>
    <col min="196" max="196" width="9" bestFit="1" customWidth="1"/>
    <col min="197" max="197" width="10.28515625" bestFit="1" customWidth="1"/>
    <col min="198" max="198" width="7.7109375" bestFit="1" customWidth="1"/>
    <col min="199" max="199" width="8.5703125" bestFit="1" customWidth="1"/>
    <col min="200" max="200" width="38" bestFit="1" customWidth="1"/>
    <col min="201" max="201" width="9.7109375" bestFit="1" customWidth="1"/>
    <col min="202" max="202" width="8.7109375" bestFit="1" customWidth="1"/>
    <col min="203" max="203" width="10.28515625" bestFit="1" customWidth="1"/>
    <col min="204" max="204" width="7.7109375" bestFit="1" customWidth="1"/>
    <col min="205" max="205" width="7.5703125" bestFit="1" customWidth="1"/>
    <col min="206" max="206" width="38" bestFit="1" customWidth="1"/>
    <col min="207" max="207" width="9.7109375" bestFit="1" customWidth="1"/>
    <col min="208" max="208" width="10.5703125" bestFit="1" customWidth="1"/>
    <col min="209" max="209" width="10.28515625" bestFit="1" customWidth="1"/>
    <col min="210" max="210" width="8.5703125" bestFit="1" customWidth="1"/>
    <col min="211" max="211" width="10.140625" bestFit="1" customWidth="1"/>
    <col min="212" max="212" width="38" bestFit="1" customWidth="1"/>
    <col min="213" max="213" width="10.140625" customWidth="1"/>
    <col min="214" max="214" width="10.5703125" bestFit="1" customWidth="1"/>
    <col min="215" max="215" width="10.28515625" bestFit="1" customWidth="1"/>
    <col min="216" max="216" width="8.5703125" bestFit="1" customWidth="1"/>
    <col min="217" max="217" width="10.140625" bestFit="1" customWidth="1"/>
    <col min="218" max="218" width="38" bestFit="1" customWidth="1"/>
    <col min="219" max="219" width="10.140625" customWidth="1"/>
    <col min="220" max="220" width="9" bestFit="1" customWidth="1"/>
    <col min="221" max="221" width="10.28515625" bestFit="1" customWidth="1"/>
    <col min="222" max="222" width="7.7109375" bestFit="1" customWidth="1"/>
    <col min="223" max="223" width="10.140625" bestFit="1" customWidth="1"/>
    <col min="224" max="224" width="38" bestFit="1" customWidth="1"/>
    <col min="225" max="225" width="9.7109375" bestFit="1" customWidth="1"/>
    <col min="226" max="226" width="10.5703125" bestFit="1" customWidth="1"/>
    <col min="227" max="227" width="10.28515625" bestFit="1" customWidth="1"/>
    <col min="228" max="228" width="8.5703125" bestFit="1" customWidth="1"/>
    <col min="229" max="229" width="6.7109375" bestFit="1" customWidth="1"/>
    <col min="230" max="230" width="38" bestFit="1" customWidth="1"/>
    <col min="231" max="231" width="9.7109375" bestFit="1" customWidth="1"/>
    <col min="232" max="232" width="9" bestFit="1" customWidth="1"/>
    <col min="233" max="233" width="10.28515625" bestFit="1" customWidth="1"/>
    <col min="234" max="234" width="7.7109375" bestFit="1" customWidth="1"/>
    <col min="235" max="235" width="6.7109375" bestFit="1" customWidth="1"/>
    <col min="236" max="236" width="38" bestFit="1" customWidth="1"/>
    <col min="237" max="237" width="9.7109375" bestFit="1" customWidth="1"/>
    <col min="238" max="238" width="8.7109375" bestFit="1" customWidth="1"/>
    <col min="239" max="239" width="10.28515625" bestFit="1" customWidth="1"/>
    <col min="240" max="240" width="7.7109375" bestFit="1" customWidth="1"/>
    <col min="241" max="241" width="6.7109375" bestFit="1" customWidth="1"/>
    <col min="242" max="242" width="38" bestFit="1" customWidth="1"/>
    <col min="243" max="243" width="9.7109375" bestFit="1" customWidth="1"/>
    <col min="244" max="244" width="9" bestFit="1" customWidth="1"/>
    <col min="245" max="245" width="10.28515625" bestFit="1" customWidth="1"/>
    <col min="246" max="246" width="7.7109375" bestFit="1" customWidth="1"/>
    <col min="247" max="247" width="6.7109375" bestFit="1" customWidth="1"/>
    <col min="248" max="248" width="38" bestFit="1" customWidth="1"/>
    <col min="249" max="249" width="9.7109375" bestFit="1" customWidth="1"/>
    <col min="250" max="250" width="8.7109375" bestFit="1" customWidth="1"/>
    <col min="251" max="251" width="10.28515625" bestFit="1" customWidth="1"/>
    <col min="252" max="252" width="7.7109375" bestFit="1" customWidth="1"/>
    <col min="253" max="253" width="6.7109375" bestFit="1" customWidth="1"/>
    <col min="254" max="254" width="38" bestFit="1" customWidth="1"/>
    <col min="255" max="255" width="9.7109375" bestFit="1" customWidth="1"/>
    <col min="256" max="256" width="8.7109375" bestFit="1" customWidth="1"/>
    <col min="257" max="257" width="10.28515625" bestFit="1" customWidth="1"/>
    <col min="258" max="258" width="7.7109375" bestFit="1" customWidth="1"/>
    <col min="259" max="259" width="8.5703125" bestFit="1" customWidth="1"/>
    <col min="260" max="260" width="38" bestFit="1" customWidth="1"/>
    <col min="261" max="261" width="9.7109375" bestFit="1" customWidth="1"/>
    <col min="262" max="262" width="9" bestFit="1" customWidth="1"/>
    <col min="263" max="263" width="10.28515625" bestFit="1" customWidth="1"/>
    <col min="264" max="264" width="7.7109375" bestFit="1" customWidth="1"/>
    <col min="265" max="265" width="7.5703125" bestFit="1" customWidth="1"/>
    <col min="266" max="266" width="38" bestFit="1" customWidth="1"/>
    <col min="267" max="267" width="9.7109375" bestFit="1" customWidth="1"/>
    <col min="268" max="268" width="10.5703125" bestFit="1" customWidth="1"/>
    <col min="269" max="269" width="10.28515625" bestFit="1" customWidth="1"/>
    <col min="270" max="270" width="8.5703125" bestFit="1" customWidth="1"/>
    <col min="271" max="271" width="10.140625" bestFit="1" customWidth="1"/>
    <col min="272" max="272" width="38" bestFit="1" customWidth="1"/>
    <col min="273" max="273" width="10.140625" customWidth="1"/>
    <col min="274" max="274" width="9" bestFit="1" customWidth="1"/>
    <col min="275" max="275" width="10.28515625" bestFit="1" customWidth="1"/>
    <col min="276" max="276" width="8.5703125" bestFit="1" customWidth="1"/>
    <col min="277" max="277" width="10.140625" bestFit="1" customWidth="1"/>
    <col min="278" max="278" width="38" bestFit="1" customWidth="1"/>
    <col min="279" max="279" width="10.140625" customWidth="1"/>
    <col min="280" max="280" width="9" bestFit="1" customWidth="1"/>
    <col min="281" max="281" width="10.28515625" bestFit="1" customWidth="1"/>
    <col min="282" max="282" width="7.7109375" bestFit="1" customWidth="1"/>
    <col min="283" max="283" width="7.5703125" bestFit="1" customWidth="1"/>
    <col min="284" max="284" width="38" bestFit="1" customWidth="1"/>
    <col min="285" max="285" width="9.7109375" bestFit="1" customWidth="1"/>
  </cols>
  <sheetData>
    <row r="1" spans="1:285" ht="15.75" thickBot="1" x14ac:dyDescent="0.3">
      <c r="A1" s="1" t="s">
        <v>0</v>
      </c>
      <c r="B1" s="2">
        <v>2020</v>
      </c>
      <c r="J1" s="3">
        <f>VLOOKUP("electricity",'[1]prices source'!$C$91:$AG$95,MATCH('[1]Building Based Opportunities'!M1,'[1]prices source'!$C$91:$AG$91),FALSE)</f>
        <v>0.14381874288502586</v>
      </c>
      <c r="K1" s="3">
        <f>VLOOKUP("natural gas",'[1]prices source'!$C$91:$AG$95,MATCH('[1]Building Based Opportunities'!M1,'[1]prices source'!$C$91:$AG$91),FALSE)</f>
        <v>2.3795622246388665E-2</v>
      </c>
      <c r="L1" s="3">
        <f>VLOOKUP("oil",'[1]prices source'!$C$91:$AG$95,MATCH('[1]Building Based Opportunities'!M1,'[1]prices source'!$C$91:$AG$91),FALSE)</f>
        <v>5.9296973132046939E-2</v>
      </c>
      <c r="M1" s="4">
        <v>30</v>
      </c>
      <c r="R1" s="3">
        <f>VLOOKUP("electricity",'[1]prices source'!$C$91:$AG$95,MATCH('[1]Building Based Opportunities'!U1,'[1]prices source'!$C$91:$AG$91),FALSE)</f>
        <v>0.14381874288502586</v>
      </c>
      <c r="S1" s="3">
        <f>VLOOKUP("natural gas",'[1]prices source'!$C$91:$AG$95,MATCH('[1]Building Based Opportunities'!U1,'[1]prices source'!$C$91:$AG$91),FALSE)</f>
        <v>2.3795622246388665E-2</v>
      </c>
      <c r="T1" s="3">
        <f>VLOOKUP("oil",'[1]prices source'!$C$91:$AG$95,MATCH('[1]Building Based Opportunities'!U1,'[1]prices source'!$C$91:$AG$91),FALSE)</f>
        <v>5.9296973132046939E-2</v>
      </c>
      <c r="U1" s="4">
        <v>30</v>
      </c>
      <c r="Z1" s="3">
        <f>VLOOKUP("electricity",'[1]prices source'!$C$91:$AG$95,MATCH('[1]Building Based Opportunities'!AC1,'[1]prices source'!$C$91:$AG$91),FALSE)</f>
        <v>0.14381874288502586</v>
      </c>
      <c r="AA1" s="3">
        <f>VLOOKUP("natural gas",'[1]prices source'!$C$91:$AG$95,MATCH('[1]Building Based Opportunities'!AC1,'[1]prices source'!$C$91:$AG$91),FALSE)</f>
        <v>2.3795622246388665E-2</v>
      </c>
      <c r="AB1" s="3">
        <f>VLOOKUP("oil",'[1]prices source'!$C$91:$AG$95,MATCH('[1]Building Based Opportunities'!AC1,'[1]prices source'!$C$91:$AG$91),FALSE)</f>
        <v>5.9296973132046939E-2</v>
      </c>
      <c r="AC1" s="4">
        <v>30</v>
      </c>
      <c r="AH1" s="3">
        <f>VLOOKUP("electricity",'[1]prices source'!$C$91:$AG$95,MATCH('[1]Building Based Opportunities'!AK1,'[1]prices source'!$C$91:$AG$91),FALSE)</f>
        <v>0.14381874288502586</v>
      </c>
      <c r="AI1" s="3">
        <f>VLOOKUP("natural gas",'[1]prices source'!$C$91:$AG$95,MATCH('[1]Building Based Opportunities'!AK1,'[1]prices source'!$C$91:$AG$91),FALSE)</f>
        <v>2.3795622246388665E-2</v>
      </c>
      <c r="AJ1" s="3">
        <f>VLOOKUP("oil",'[1]prices source'!$C$91:$AG$95,MATCH('[1]Building Based Opportunities'!AK1,'[1]prices source'!$C$91:$AG$91),FALSE)</f>
        <v>5.9296973132046939E-2</v>
      </c>
      <c r="AK1" s="4">
        <v>30</v>
      </c>
      <c r="AP1" s="3">
        <f>VLOOKUP("electricity",'[1]prices source'!$C$91:$AG$95,MATCH('[1]Building Based Opportunities'!AS1,'[1]prices source'!$C$91:$AG$91),FALSE)</f>
        <v>0.14358729789159133</v>
      </c>
      <c r="AQ1" s="3">
        <f>VLOOKUP("natural gas",'[1]prices source'!$C$91:$AG$95,MATCH('[1]Building Based Opportunities'!AS1,'[1]prices source'!$C$91:$AG$91),FALSE)</f>
        <v>2.3744158474825555E-2</v>
      </c>
      <c r="AR1" s="3">
        <f>VLOOKUP("oil",'[1]prices source'!$C$91:$AG$95,MATCH('[1]Building Based Opportunities'!AS1,'[1]prices source'!$C$91:$AG$91),FALSE)</f>
        <v>5.9123225374299732E-2</v>
      </c>
      <c r="AS1" s="4">
        <v>27</v>
      </c>
      <c r="AX1" s="3">
        <f>VLOOKUP("electricity",'[1]prices source'!$C$91:$AG$95,MATCH('[1]Building Based Opportunities'!BA1,'[1]prices source'!$C$91:$AG$91),FALSE)</f>
        <v>0.14381874288502586</v>
      </c>
      <c r="AY1" s="3">
        <f>VLOOKUP("natural gas",'[1]prices source'!$C$91:$AG$95,MATCH('[1]Building Based Opportunities'!BA1,'[1]prices source'!$C$91:$AG$91),FALSE)</f>
        <v>2.3795622246388665E-2</v>
      </c>
      <c r="AZ1" s="3">
        <f>VLOOKUP("oil",'[1]prices source'!$C$91:$AG$95,MATCH('[1]Building Based Opportunities'!BA1,'[1]prices source'!$C$91:$AG$91),FALSE)</f>
        <v>5.9296973132046939E-2</v>
      </c>
      <c r="BA1" s="4">
        <v>30</v>
      </c>
      <c r="BF1" s="3">
        <f>VLOOKUP("electricity",'[1]prices source'!$C$91:$AG$95,MATCH('[1]Building Based Opportunities'!BI1,'[1]prices source'!$C$91:$AG$91),FALSE)</f>
        <v>0.13911122110907254</v>
      </c>
      <c r="BG1" s="3">
        <f>VLOOKUP("natural gas",'[1]prices source'!$C$91:$AG$95,MATCH('[1]Building Based Opportunities'!BI1,'[1]prices source'!$C$91:$AG$91),FALSE)</f>
        <v>2.271102869445004E-2</v>
      </c>
      <c r="BH1" s="3">
        <f>VLOOKUP("oil",'[1]prices source'!$C$91:$AG$95,MATCH('[1]Building Based Opportunities'!BI1,'[1]prices source'!$C$91:$AG$91),FALSE)</f>
        <v>5.5765722619966117E-2</v>
      </c>
      <c r="BI1" s="4">
        <v>9</v>
      </c>
      <c r="BN1" s="3">
        <f>VLOOKUP("electricity",'[1]prices source'!$C$91:$AG$95,MATCH('[1]Building Based Opportunities'!BQ1,'[1]prices source'!$C$91:$AG$91),FALSE)</f>
        <v>0.14340214189684372</v>
      </c>
      <c r="BO1" s="3">
        <f>VLOOKUP("natural gas",'[1]prices source'!$C$91:$AG$95,MATCH('[1]Building Based Opportunities'!BQ1,'[1]prices source'!$C$91:$AG$91),FALSE)</f>
        <v>2.3702987457575063E-2</v>
      </c>
      <c r="BP1" s="3">
        <f>VLOOKUP("oil",'[1]prices source'!$C$91:$AG$95,MATCH('[1]Building Based Opportunities'!BQ1,'[1]prices source'!$C$91:$AG$91),FALSE)</f>
        <v>5.8984227168101963E-2</v>
      </c>
      <c r="BQ1" s="4">
        <v>25</v>
      </c>
      <c r="BV1" s="3">
        <f>VLOOKUP("electricity",'[1]prices source'!$C$91:$AG$95,MATCH('[1]Building Based Opportunities'!BY1,'[1]prices source'!$C$91:$AG$91),FALSE)</f>
        <v>0.14340214189684372</v>
      </c>
      <c r="BW1" s="3">
        <f>VLOOKUP("natural gas",'[1]prices source'!$C$91:$AG$95,MATCH('[1]Building Based Opportunities'!BY1,'[1]prices source'!$C$91:$AG$91),FALSE)</f>
        <v>2.3702987457575063E-2</v>
      </c>
      <c r="BX1" s="3">
        <f>VLOOKUP("oil",'[1]prices source'!$C$91:$AG$95,MATCH('[1]Building Based Opportunities'!BY1,'[1]prices source'!$C$91:$AG$91),FALSE)</f>
        <v>5.8984227168101963E-2</v>
      </c>
      <c r="BY1" s="4">
        <v>25</v>
      </c>
      <c r="CD1" s="3">
        <f>VLOOKUP("electricity",'[1]prices source'!$C$91:$AG$95,MATCH('[1]Building Based Opportunities'!CG1,'[1]prices source'!$C$91:$AG$91),FALSE)</f>
        <v>0.14340214189684372</v>
      </c>
      <c r="CE1" s="3">
        <f>VLOOKUP("natural gas",'[1]prices source'!$C$91:$AG$95,MATCH('[1]Building Based Opportunities'!CG1,'[1]prices source'!$C$91:$AG$91),FALSE)</f>
        <v>2.3702987457575063E-2</v>
      </c>
      <c r="CF1" s="3">
        <f>VLOOKUP("oil",'[1]prices source'!$C$91:$AG$95,MATCH('[1]Building Based Opportunities'!CG1,'[1]prices source'!$C$91:$AG$91),FALSE)</f>
        <v>5.8984227168101963E-2</v>
      </c>
      <c r="CG1" s="4">
        <v>25</v>
      </c>
      <c r="CL1" s="3">
        <f>VLOOKUP("electricity",'[1]prices source'!$C$91:$AG$95,MATCH('[1]Building Based Opportunities'!CO1,'[1]prices source'!$C$91:$AG$91),FALSE)</f>
        <v>0.14143816580969931</v>
      </c>
      <c r="CM1" s="3">
        <f>VLOOKUP("natural gas",'[1]prices source'!$C$91:$AG$95,MATCH('[1]Building Based Opportunities'!CO1,'[1]prices source'!$C$91:$AG$91),FALSE)</f>
        <v>2.3266280596025198E-2</v>
      </c>
      <c r="CN1" s="3">
        <f>VLOOKUP("oil",'[1]prices source'!$C$91:$AG$95,MATCH('[1]Building Based Opportunities'!CO1,'[1]prices source'!$C$91:$AG$91),FALSE)</f>
        <v>5.7513478003555323E-2</v>
      </c>
      <c r="CO1" s="4">
        <v>14</v>
      </c>
      <c r="CT1" s="3">
        <f>VLOOKUP("electricity",'[1]prices source'!$C$91:$AG$95,MATCH('[1]Building Based Opportunities'!CW1,'[1]prices source'!$C$91:$AG$91),FALSE)</f>
        <v>0.14173573794411515</v>
      </c>
      <c r="CU1" s="3">
        <f>VLOOKUP("natural gas",'[1]prices source'!$C$91:$AG$95,MATCH('[1]Building Based Opportunities'!CW1,'[1]prices source'!$C$91:$AG$91),FALSE)</f>
        <v>2.3332448302320632E-2</v>
      </c>
      <c r="CV1" s="3">
        <f>VLOOKUP("oil",'[1]prices source'!$C$91:$AG$95,MATCH('[1]Building Based Opportunities'!CW1,'[1]prices source'!$C$91:$AG$91),FALSE)</f>
        <v>5.7733243312322054E-2</v>
      </c>
      <c r="CW1" s="4">
        <v>15</v>
      </c>
      <c r="DB1" s="3">
        <f>VLOOKUP("electricity",'[1]prices source'!$C$91:$AG$95,MATCH('[1]Building Based Opportunities'!DE1,'[1]prices source'!$C$91:$AG$91),FALSE)</f>
        <v>0.14143816580969931</v>
      </c>
      <c r="DC1" s="3">
        <f>VLOOKUP("natural gas",'[1]prices source'!$C$91:$AG$95,MATCH('[1]Building Based Opportunities'!DE1,'[1]prices source'!$C$91:$AG$91),FALSE)</f>
        <v>2.3266280596025198E-2</v>
      </c>
      <c r="DD1" s="3">
        <f>VLOOKUP("oil",'[1]prices source'!$C$91:$AG$95,MATCH('[1]Building Based Opportunities'!DE1,'[1]prices source'!$C$91:$AG$91),FALSE)</f>
        <v>5.7513478003555323E-2</v>
      </c>
      <c r="DE1" s="4">
        <v>14</v>
      </c>
      <c r="DJ1" s="3">
        <f>VLOOKUP("electricity",'[1]prices source'!$C$91:$AG$95,MATCH('[1]Building Based Opportunities'!DM1,'[1]prices source'!$C$91:$AG$91),FALSE)</f>
        <v>0.13965273300320452</v>
      </c>
      <c r="DK1" s="3">
        <f>VLOOKUP("natural gas",'[1]prices source'!$C$91:$AG$95,MATCH('[1]Building Based Opportunities'!DM1,'[1]prices source'!$C$91:$AG$91),FALSE)</f>
        <v>2.2869274358252586E-2</v>
      </c>
      <c r="DL1" s="3">
        <f>VLOOKUP("oil",'[1]prices source'!$C$91:$AG$95,MATCH('[1]Building Based Opportunities'!DM1,'[1]prices source'!$C$91:$AG$91),FALSE)</f>
        <v>5.6245140584924788E-2</v>
      </c>
      <c r="DM1" s="4">
        <v>10</v>
      </c>
      <c r="DR1" s="3">
        <f>VLOOKUP("electricity",'[1]prices source'!$C$91:$AG$95,MATCH('[1]Building Based Opportunities'!DU1,'[1]prices source'!$C$91:$AG$91),FALSE)</f>
        <v>0.12790971137373874</v>
      </c>
      <c r="DS1" s="3">
        <f>VLOOKUP("natural gas",'[1]prices source'!$C$91:$AG$95,MATCH('[1]Building Based Opportunities'!DU1,'[1]prices source'!$C$91:$AG$91),FALSE)</f>
        <v>2.0811260593585207E-2</v>
      </c>
      <c r="DT1" s="3">
        <f>VLOOKUP("oil",'[1]prices source'!$C$91:$AG$95,MATCH('[1]Building Based Opportunities'!DU1,'[1]prices source'!$C$91:$AG$91),FALSE)</f>
        <v>4.9249091823514141E-2</v>
      </c>
      <c r="DU1" s="4">
        <v>3</v>
      </c>
      <c r="DZ1" s="3">
        <f>VLOOKUP("electricity",'[1]prices source'!$C$91:$AG$95,MATCH('[1]Building Based Opportunities'!EC1,'[1]prices source'!$C$91:$AG$91),FALSE)</f>
        <v>0.12790971137373874</v>
      </c>
      <c r="EA1" s="3">
        <f>VLOOKUP("natural gas",'[1]prices source'!$C$91:$AG$95,MATCH('[1]Building Based Opportunities'!EC1,'[1]prices source'!$C$91:$AG$91),FALSE)</f>
        <v>2.0811260593585207E-2</v>
      </c>
      <c r="EB1" s="3">
        <f>VLOOKUP("oil",'[1]prices source'!$C$91:$AG$95,MATCH('[1]Building Based Opportunities'!EC1,'[1]prices source'!$C$91:$AG$91),FALSE)</f>
        <v>4.9249091823514141E-2</v>
      </c>
      <c r="EC1" s="4">
        <v>3</v>
      </c>
      <c r="EH1" s="3">
        <f>VLOOKUP("electricity",'[1]prices source'!$C$91:$AG$95,MATCH('[1]Building Based Opportunities'!EK1,'[1]prices source'!$C$91:$AG$91),FALSE)</f>
        <v>0.14143816580969931</v>
      </c>
      <c r="EI1" s="3">
        <f>VLOOKUP("natural gas",'[1]prices source'!$C$91:$AG$95,MATCH('[1]Building Based Opportunities'!EK1,'[1]prices source'!$C$91:$AG$91),FALSE)</f>
        <v>2.3266280596025198E-2</v>
      </c>
      <c r="EJ1" s="3">
        <f>VLOOKUP("oil",'[1]prices source'!$C$91:$AG$95,MATCH('[1]Building Based Opportunities'!EK1,'[1]prices source'!$C$91:$AG$91),FALSE)</f>
        <v>5.7513478003555323E-2</v>
      </c>
      <c r="EK1" s="4">
        <v>14</v>
      </c>
      <c r="EP1" s="3">
        <f>VLOOKUP("electricity",'[1]prices source'!$C$91:$AG$95,MATCH('[1]Building Based Opportunities'!ES1,'[1]prices source'!$C$91:$AG$91),FALSE)</f>
        <v>0.13669666777545672</v>
      </c>
      <c r="EQ1" s="3">
        <f>VLOOKUP("natural gas",'[1]prices source'!$C$91:$AG$95,MATCH('[1]Building Based Opportunities'!ES1,'[1]prices source'!$C$91:$AG$91),FALSE)</f>
        <v>2.2278720593310642E-2</v>
      </c>
      <c r="ER1" s="3">
        <f>VLOOKUP("oil",'[1]prices source'!$C$91:$AG$95,MATCH('[1]Building Based Opportunities'!ES1,'[1]prices source'!$C$91:$AG$91),FALSE)</f>
        <v>5.4417045021446384E-2</v>
      </c>
      <c r="ES1" s="4">
        <v>7</v>
      </c>
      <c r="EX1" s="3">
        <f>VLOOKUP("electricity",'[1]prices source'!$C$91:$AG$95,MATCH('[1]Building Based Opportunities'!FA1,'[1]prices source'!$C$91:$AG$91),FALSE)</f>
        <v>0.12790971137373874</v>
      </c>
      <c r="EY1" s="3">
        <f>VLOOKUP("natural gas",'[1]prices source'!$C$91:$AG$95,MATCH('[1]Building Based Opportunities'!FA1,'[1]prices source'!$C$91:$AG$91),FALSE)</f>
        <v>2.0811260593585207E-2</v>
      </c>
      <c r="EZ1" s="3">
        <f>VLOOKUP("oil",'[1]prices source'!$C$91:$AG$95,MATCH('[1]Building Based Opportunities'!FA1,'[1]prices source'!$C$91:$AG$91),FALSE)</f>
        <v>4.9249091823514141E-2</v>
      </c>
      <c r="FA1" s="4">
        <v>3</v>
      </c>
      <c r="FF1" s="3">
        <f>VLOOKUP("electricity",'[1]prices source'!$C$91:$AG$95,MATCH('[1]Building Based Opportunities'!FI1,'[1]prices source'!$C$91:$AG$91),FALSE)</f>
        <v>0.14143816580969931</v>
      </c>
      <c r="FG1" s="3">
        <f>VLOOKUP("natural gas",'[1]prices source'!$C$91:$AG$95,MATCH('[1]Building Based Opportunities'!FI1,'[1]prices source'!$C$91:$AG$91),FALSE)</f>
        <v>2.3266280596025198E-2</v>
      </c>
      <c r="FH1" s="3">
        <f>VLOOKUP("oil",'[1]prices source'!$C$91:$AG$95,MATCH('[1]Building Based Opportunities'!FI1,'[1]prices source'!$C$91:$AG$91),FALSE)</f>
        <v>5.7513478003555323E-2</v>
      </c>
      <c r="FI1" s="4">
        <v>14</v>
      </c>
      <c r="FN1" s="3">
        <f>VLOOKUP("electricity",'[1]prices source'!$C$91:$AG$95,MATCH('[1]Building Based Opportunities'!FQ1,'[1]prices source'!$C$91:$AG$91),FALSE)</f>
        <v>0.12333035625967298</v>
      </c>
      <c r="FO1" s="3">
        <f>VLOOKUP("natural gas",'[1]prices source'!$C$91:$AG$95,MATCH('[1]Building Based Opportunities'!FQ1,'[1]prices source'!$C$91:$AG$91),FALSE)</f>
        <v>2.0049107977671284E-2</v>
      </c>
      <c r="FP1" s="3">
        <f>VLOOKUP("oil",'[1]prices source'!$C$91:$AG$95,MATCH('[1]Building Based Opportunities'!FQ1,'[1]prices source'!$C$91:$AG$91),FALSE)</f>
        <v>4.646479761435416E-2</v>
      </c>
      <c r="FQ1" s="4">
        <v>1</v>
      </c>
      <c r="FV1" s="3">
        <f>VLOOKUP("electricity",'[1]prices source'!$C$91:$AG$95,MATCH('[1]Building Based Opportunities'!FW1,'[1]prices source'!$C$91:$AG$91),FALSE)</f>
        <v>0.13965273300320452</v>
      </c>
      <c r="FW1" s="4">
        <v>10</v>
      </c>
      <c r="FX1" s="3"/>
      <c r="GB1" s="3">
        <f>VLOOKUP("electricity",'[1]prices source'!$C$91:$AG$95,MATCH('[1]Building Based Opportunities'!GC1,'[1]prices source'!$C$91:$AG$91),FALSE)</f>
        <v>0.12790971137373874</v>
      </c>
      <c r="GC1" s="4">
        <v>3</v>
      </c>
      <c r="GH1" s="3">
        <f>VLOOKUP("electricity",'[1]prices source'!$C$91:$AG$95,MATCH('[1]Building Based Opportunities'!GI1,'[1]prices source'!$C$91:$AG$91),FALSE)</f>
        <v>0.13835430701711376</v>
      </c>
      <c r="GI1" s="4">
        <v>8</v>
      </c>
      <c r="GN1" s="3">
        <f>VLOOKUP("electricity",'[1]prices source'!$C$91:$AG$95,MATCH('[1]Building Based Opportunities'!GO1,'[1]prices source'!$C$91:$AG$91),FALSE)</f>
        <v>0.14173573794411515</v>
      </c>
      <c r="GO1" s="4">
        <v>15</v>
      </c>
      <c r="GT1" s="3">
        <f>VLOOKUP("electricity",'[1]prices source'!$C$91:$AG$95,MATCH('[1]Building Based Opportunities'!GU1,'[1]prices source'!$C$91:$AG$91),FALSE)</f>
        <v>0.14143816580969931</v>
      </c>
      <c r="GU1" s="4">
        <v>14</v>
      </c>
      <c r="GZ1" s="3">
        <f>VLOOKUP("electricity",'[1]prices source'!$C$91:$AG$95,MATCH('[1]Building Based Opportunities'!HA1,'[1]prices source'!$C$91:$AG$91),FALSE)</f>
        <v>0.14277724041457049</v>
      </c>
      <c r="HA1" s="4">
        <v>20</v>
      </c>
      <c r="HF1" s="3">
        <f>VLOOKUP("electricity",'[1]prices source'!$C$91:$AG$95,MATCH('[1]Building Based Opportunities'!HG1,'[1]prices source'!$C$91:$AG$91),FALSE)</f>
        <v>0.14340214189684372</v>
      </c>
      <c r="HG1" s="4">
        <v>25</v>
      </c>
      <c r="HL1" s="3">
        <f>VLOOKUP("electricity",'[1]prices source'!$C$91:$AG$95,MATCH('[1]Building Based Opportunities'!HM1,'[1]prices source'!$C$91:$AG$91),FALSE)</f>
        <v>0.14340214189684372</v>
      </c>
      <c r="HM1" s="4">
        <v>25</v>
      </c>
      <c r="HR1" s="3">
        <f>VLOOKUP("electricity",'[1]prices source'!$C$91:$AG$95,MATCH('[1]Building Based Opportunities'!HS1,'[1]prices source'!$C$91:$AG$91),FALSE)</f>
        <v>0.12333035625967298</v>
      </c>
      <c r="HS1" s="4">
        <v>1</v>
      </c>
      <c r="HX1" s="3">
        <f>VLOOKUP("electricity",'[1]prices source'!$C$91:$AG$95,MATCH('[1]Building Based Opportunities'!HY1,'[1]prices source'!$C$91:$AG$91),FALSE)</f>
        <v>0.12790971137373874</v>
      </c>
      <c r="HY1" s="4">
        <v>3</v>
      </c>
      <c r="ID1" s="3">
        <f>VLOOKUP("electricity",'[1]prices source'!$C$91:$AG$95,MATCH('[1]Building Based Opportunities'!IE1,'[1]prices source'!$C$91:$AG$91),FALSE)</f>
        <v>0.12790971137373874</v>
      </c>
      <c r="IE1" s="4">
        <v>3</v>
      </c>
      <c r="IJ1" s="3">
        <f>VLOOKUP("electricity",'[1]prices source'!$C$91:$AG$95,MATCH('[1]Building Based Opportunities'!IK1,'[1]prices source'!$C$91:$AG$91),FALSE)</f>
        <v>0.12790971137373874</v>
      </c>
      <c r="IK1" s="4">
        <v>3</v>
      </c>
      <c r="IP1" s="3">
        <f>VLOOKUP("electricity",'[1]prices source'!$C$91:$AG$95,MATCH('[1]Building Based Opportunities'!IQ1,'[1]prices source'!$C$91:$AG$91),FALSE)</f>
        <v>0.12790971137373874</v>
      </c>
      <c r="IQ1" s="4">
        <v>3</v>
      </c>
      <c r="IV1" s="3">
        <f>VLOOKUP("electricity",'[1]prices source'!$C$91:$AG$95,MATCH('[1]Building Based Opportunities'!IW1,'[1]prices source'!$C$91:$AG$91),FALSE)</f>
        <v>0.13467358146164476</v>
      </c>
      <c r="IW1" s="4">
        <v>6</v>
      </c>
      <c r="JB1" s="3">
        <f>VLOOKUP("electricity",'[1]prices source'!$C$91:$AG$95,MATCH('[1]Building Based Opportunities'!JC1,'[1]prices source'!$C$91:$AG$91),FALSE)</f>
        <v>0.12790971137373874</v>
      </c>
      <c r="JC1" s="4">
        <v>3</v>
      </c>
      <c r="JH1" s="3">
        <f>VLOOKUP("electricity",'[1]prices source'!$C$91:$AG$95,MATCH('[1]Building Based Opportunities'!JI1,'[1]prices source'!$C$91:$AG$91),FALSE)</f>
        <v>0.14277724041457049</v>
      </c>
      <c r="JI1" s="4">
        <v>20</v>
      </c>
      <c r="JN1" s="3">
        <f>VLOOKUP("electricity",'[1]prices source'!$C$91:$AG$95,MATCH('[1]Building Based Opportunities'!JO1,'[1]prices source'!$C$91:$AG$91),FALSE)</f>
        <v>0.14277724041457049</v>
      </c>
      <c r="JO1" s="4">
        <v>20</v>
      </c>
      <c r="JT1" s="3">
        <f>VLOOKUP("electricity",'[1]prices source'!$C$91:$AG$95,MATCH('[1]Building Based Opportunities'!JU1,'[1]prices source'!$C$91:$AG$91),FALSE)</f>
        <v>0.13467358146164476</v>
      </c>
      <c r="JU1" s="4">
        <v>6</v>
      </c>
    </row>
    <row r="2" spans="1:285" ht="60.75" customHeight="1" thickBot="1" x14ac:dyDescent="0.3">
      <c r="A2" s="5" t="s">
        <v>1</v>
      </c>
      <c r="B2" s="2" t="s">
        <v>2</v>
      </c>
      <c r="E2" s="36" t="s">
        <v>3</v>
      </c>
      <c r="F2" s="37"/>
      <c r="G2" s="37"/>
      <c r="H2" s="37"/>
      <c r="I2" s="38"/>
      <c r="J2" s="39" t="s">
        <v>4</v>
      </c>
      <c r="K2" s="40"/>
      <c r="L2" s="40"/>
      <c r="M2" s="40"/>
      <c r="N2" s="40"/>
      <c r="O2" s="40"/>
      <c r="P2" s="40"/>
      <c r="Q2" s="41"/>
      <c r="R2" s="33" t="s">
        <v>5</v>
      </c>
      <c r="S2" s="34"/>
      <c r="T2" s="34"/>
      <c r="U2" s="34"/>
      <c r="V2" s="34"/>
      <c r="W2" s="34"/>
      <c r="X2" s="34"/>
      <c r="Y2" s="35"/>
      <c r="Z2" s="33" t="s">
        <v>6</v>
      </c>
      <c r="AA2" s="34"/>
      <c r="AB2" s="34"/>
      <c r="AC2" s="34"/>
      <c r="AD2" s="34"/>
      <c r="AE2" s="34"/>
      <c r="AF2" s="34"/>
      <c r="AG2" s="35"/>
      <c r="AH2" s="33" t="s">
        <v>7</v>
      </c>
      <c r="AI2" s="34"/>
      <c r="AJ2" s="34"/>
      <c r="AK2" s="34"/>
      <c r="AL2" s="34"/>
      <c r="AM2" s="34"/>
      <c r="AN2" s="34"/>
      <c r="AO2" s="35"/>
      <c r="AP2" s="33" t="s">
        <v>8</v>
      </c>
      <c r="AQ2" s="34"/>
      <c r="AR2" s="34"/>
      <c r="AS2" s="34"/>
      <c r="AT2" s="34"/>
      <c r="AU2" s="34"/>
      <c r="AV2" s="34"/>
      <c r="AW2" s="35"/>
      <c r="AX2" s="33" t="s">
        <v>9</v>
      </c>
      <c r="AY2" s="34"/>
      <c r="AZ2" s="34"/>
      <c r="BA2" s="34"/>
      <c r="BB2" s="34"/>
      <c r="BC2" s="34"/>
      <c r="BD2" s="34"/>
      <c r="BE2" s="35"/>
      <c r="BF2" s="33" t="s">
        <v>10</v>
      </c>
      <c r="BG2" s="34"/>
      <c r="BH2" s="34"/>
      <c r="BI2" s="34"/>
      <c r="BJ2" s="34"/>
      <c r="BK2" s="34"/>
      <c r="BL2" s="34"/>
      <c r="BM2" s="35"/>
      <c r="BN2" s="33" t="s">
        <v>11</v>
      </c>
      <c r="BO2" s="34"/>
      <c r="BP2" s="34"/>
      <c r="BQ2" s="34"/>
      <c r="BR2" s="34"/>
      <c r="BS2" s="34"/>
      <c r="BT2" s="34"/>
      <c r="BU2" s="35"/>
      <c r="BV2" s="33" t="s">
        <v>12</v>
      </c>
      <c r="BW2" s="34"/>
      <c r="BX2" s="34"/>
      <c r="BY2" s="34"/>
      <c r="BZ2" s="34"/>
      <c r="CA2" s="34"/>
      <c r="CB2" s="34"/>
      <c r="CC2" s="35"/>
      <c r="CD2" s="33" t="s">
        <v>13</v>
      </c>
      <c r="CE2" s="34"/>
      <c r="CF2" s="34"/>
      <c r="CG2" s="34"/>
      <c r="CH2" s="34"/>
      <c r="CI2" s="34"/>
      <c r="CJ2" s="34"/>
      <c r="CK2" s="35"/>
      <c r="CL2" s="33" t="s">
        <v>14</v>
      </c>
      <c r="CM2" s="34"/>
      <c r="CN2" s="34"/>
      <c r="CO2" s="34"/>
      <c r="CP2" s="34"/>
      <c r="CQ2" s="34"/>
      <c r="CR2" s="34"/>
      <c r="CS2" s="35"/>
      <c r="CT2" s="33" t="s">
        <v>15</v>
      </c>
      <c r="CU2" s="34"/>
      <c r="CV2" s="34"/>
      <c r="CW2" s="34"/>
      <c r="CX2" s="34"/>
      <c r="CY2" s="34"/>
      <c r="CZ2" s="34"/>
      <c r="DA2" s="35"/>
      <c r="DB2" s="33" t="s">
        <v>142</v>
      </c>
      <c r="DC2" s="34"/>
      <c r="DD2" s="34"/>
      <c r="DE2" s="34"/>
      <c r="DF2" s="34"/>
      <c r="DG2" s="34"/>
      <c r="DH2" s="34"/>
      <c r="DI2" s="35"/>
      <c r="DJ2" s="33" t="s">
        <v>16</v>
      </c>
      <c r="DK2" s="34"/>
      <c r="DL2" s="34"/>
      <c r="DM2" s="34"/>
      <c r="DN2" s="34"/>
      <c r="DO2" s="34"/>
      <c r="DP2" s="34"/>
      <c r="DQ2" s="35"/>
      <c r="DR2" s="33" t="s">
        <v>17</v>
      </c>
      <c r="DS2" s="34"/>
      <c r="DT2" s="34"/>
      <c r="DU2" s="34"/>
      <c r="DV2" s="34"/>
      <c r="DW2" s="34"/>
      <c r="DX2" s="34"/>
      <c r="DY2" s="35"/>
      <c r="DZ2" s="33" t="s">
        <v>143</v>
      </c>
      <c r="EA2" s="34"/>
      <c r="EB2" s="34"/>
      <c r="EC2" s="34"/>
      <c r="ED2" s="34"/>
      <c r="EE2" s="34"/>
      <c r="EF2" s="34"/>
      <c r="EG2" s="35"/>
      <c r="EH2" s="33" t="s">
        <v>18</v>
      </c>
      <c r="EI2" s="34"/>
      <c r="EJ2" s="34"/>
      <c r="EK2" s="34"/>
      <c r="EL2" s="34"/>
      <c r="EM2" s="34"/>
      <c r="EN2" s="34"/>
      <c r="EO2" s="35"/>
      <c r="EP2" s="33" t="s">
        <v>19</v>
      </c>
      <c r="EQ2" s="34"/>
      <c r="ER2" s="34"/>
      <c r="ES2" s="34"/>
      <c r="ET2" s="34"/>
      <c r="EU2" s="34"/>
      <c r="EV2" s="34"/>
      <c r="EW2" s="35"/>
      <c r="EX2" s="33" t="s">
        <v>20</v>
      </c>
      <c r="EY2" s="34"/>
      <c r="EZ2" s="34"/>
      <c r="FA2" s="34"/>
      <c r="FB2" s="34"/>
      <c r="FC2" s="34"/>
      <c r="FD2" s="34"/>
      <c r="FE2" s="35"/>
      <c r="FF2" s="33" t="s">
        <v>21</v>
      </c>
      <c r="FG2" s="34"/>
      <c r="FH2" s="34"/>
      <c r="FI2" s="34"/>
      <c r="FJ2" s="34"/>
      <c r="FK2" s="34"/>
      <c r="FL2" s="34"/>
      <c r="FM2" s="35"/>
      <c r="FN2" s="33" t="s">
        <v>144</v>
      </c>
      <c r="FO2" s="34"/>
      <c r="FP2" s="34"/>
      <c r="FQ2" s="34"/>
      <c r="FR2" s="34"/>
      <c r="FS2" s="34"/>
      <c r="FT2" s="34"/>
      <c r="FU2" s="35"/>
      <c r="FV2" s="33" t="s">
        <v>145</v>
      </c>
      <c r="FW2" s="34"/>
      <c r="FX2" s="34"/>
      <c r="FY2" s="34"/>
      <c r="FZ2" s="34"/>
      <c r="GA2" s="35"/>
      <c r="GB2" s="33" t="s">
        <v>22</v>
      </c>
      <c r="GC2" s="34"/>
      <c r="GD2" s="34"/>
      <c r="GE2" s="34"/>
      <c r="GF2" s="34"/>
      <c r="GG2" s="35"/>
      <c r="GH2" s="33" t="s">
        <v>23</v>
      </c>
      <c r="GI2" s="34"/>
      <c r="GJ2" s="34"/>
      <c r="GK2" s="34"/>
      <c r="GL2" s="34"/>
      <c r="GM2" s="35"/>
      <c r="GN2" s="33" t="s">
        <v>24</v>
      </c>
      <c r="GO2" s="34"/>
      <c r="GP2" s="34"/>
      <c r="GQ2" s="34"/>
      <c r="GR2" s="34"/>
      <c r="GS2" s="35"/>
      <c r="GT2" s="33" t="s">
        <v>25</v>
      </c>
      <c r="GU2" s="34"/>
      <c r="GV2" s="34"/>
      <c r="GW2" s="34"/>
      <c r="GX2" s="34"/>
      <c r="GY2" s="35"/>
      <c r="GZ2" s="33" t="s">
        <v>26</v>
      </c>
      <c r="HA2" s="34"/>
      <c r="HB2" s="34"/>
      <c r="HC2" s="34"/>
      <c r="HD2" s="34"/>
      <c r="HE2" s="35"/>
      <c r="HF2" s="33" t="s">
        <v>27</v>
      </c>
      <c r="HG2" s="34"/>
      <c r="HH2" s="34"/>
      <c r="HI2" s="34"/>
      <c r="HJ2" s="34"/>
      <c r="HK2" s="35"/>
      <c r="HL2" s="33" t="s">
        <v>28</v>
      </c>
      <c r="HM2" s="34"/>
      <c r="HN2" s="34"/>
      <c r="HO2" s="34"/>
      <c r="HP2" s="34"/>
      <c r="HQ2" s="35"/>
      <c r="HR2" s="33" t="s">
        <v>29</v>
      </c>
      <c r="HS2" s="34"/>
      <c r="HT2" s="34"/>
      <c r="HU2" s="34"/>
      <c r="HV2" s="34"/>
      <c r="HW2" s="35"/>
      <c r="HX2" s="33" t="s">
        <v>30</v>
      </c>
      <c r="HY2" s="34"/>
      <c r="HZ2" s="34"/>
      <c r="IA2" s="34"/>
      <c r="IB2" s="34"/>
      <c r="IC2" s="35"/>
      <c r="ID2" s="33" t="s">
        <v>31</v>
      </c>
      <c r="IE2" s="34"/>
      <c r="IF2" s="34"/>
      <c r="IG2" s="34"/>
      <c r="IH2" s="34"/>
      <c r="II2" s="35"/>
      <c r="IJ2" s="33" t="s">
        <v>32</v>
      </c>
      <c r="IK2" s="34"/>
      <c r="IL2" s="34"/>
      <c r="IM2" s="34"/>
      <c r="IN2" s="34"/>
      <c r="IO2" s="35"/>
      <c r="IP2" s="33" t="s">
        <v>33</v>
      </c>
      <c r="IQ2" s="34"/>
      <c r="IR2" s="34"/>
      <c r="IS2" s="34"/>
      <c r="IT2" s="34"/>
      <c r="IU2" s="35"/>
      <c r="IV2" s="33" t="s">
        <v>34</v>
      </c>
      <c r="IW2" s="34"/>
      <c r="IX2" s="34"/>
      <c r="IY2" s="34"/>
      <c r="IZ2" s="34"/>
      <c r="JA2" s="35"/>
      <c r="JB2" s="33" t="s">
        <v>35</v>
      </c>
      <c r="JC2" s="34"/>
      <c r="JD2" s="34"/>
      <c r="JE2" s="34"/>
      <c r="JF2" s="34"/>
      <c r="JG2" s="35"/>
      <c r="JH2" s="33" t="s">
        <v>36</v>
      </c>
      <c r="JI2" s="34"/>
      <c r="JJ2" s="34"/>
      <c r="JK2" s="34"/>
      <c r="JL2" s="34"/>
      <c r="JM2" s="35"/>
      <c r="JN2" s="33" t="s">
        <v>37</v>
      </c>
      <c r="JO2" s="34"/>
      <c r="JP2" s="34"/>
      <c r="JQ2" s="34"/>
      <c r="JR2" s="34"/>
      <c r="JS2" s="35"/>
      <c r="JT2" s="33" t="s">
        <v>38</v>
      </c>
      <c r="JU2" s="34"/>
      <c r="JV2" s="34"/>
      <c r="JW2" s="34"/>
      <c r="JX2" s="34"/>
      <c r="JY2" s="34"/>
    </row>
    <row r="3" spans="1:285" ht="75" x14ac:dyDescent="0.25">
      <c r="A3" s="6" t="s">
        <v>39</v>
      </c>
      <c r="B3" s="6" t="s">
        <v>40</v>
      </c>
      <c r="C3" s="6" t="s">
        <v>41</v>
      </c>
      <c r="D3" s="7" t="s">
        <v>42</v>
      </c>
      <c r="E3" s="8" t="s">
        <v>43</v>
      </c>
      <c r="F3" s="8" t="s">
        <v>44</v>
      </c>
      <c r="G3" s="8" t="s">
        <v>45</v>
      </c>
      <c r="H3" s="8" t="s">
        <v>46</v>
      </c>
      <c r="I3" s="8" t="s">
        <v>47</v>
      </c>
      <c r="J3" s="8" t="s">
        <v>43</v>
      </c>
      <c r="K3" s="8" t="s">
        <v>44</v>
      </c>
      <c r="L3" s="8" t="s">
        <v>45</v>
      </c>
      <c r="M3" s="8" t="s">
        <v>46</v>
      </c>
      <c r="N3" s="8" t="s">
        <v>47</v>
      </c>
      <c r="O3" s="8" t="s">
        <v>48</v>
      </c>
      <c r="P3" s="8" t="s">
        <v>49</v>
      </c>
      <c r="Q3" s="8" t="s">
        <v>50</v>
      </c>
      <c r="R3" s="8" t="s">
        <v>43</v>
      </c>
      <c r="S3" s="8" t="s">
        <v>44</v>
      </c>
      <c r="T3" s="8" t="s">
        <v>45</v>
      </c>
      <c r="U3" s="8" t="s">
        <v>46</v>
      </c>
      <c r="V3" s="8" t="s">
        <v>47</v>
      </c>
      <c r="W3" s="8" t="s">
        <v>48</v>
      </c>
      <c r="X3" s="8" t="s">
        <v>49</v>
      </c>
      <c r="Y3" s="8" t="s">
        <v>50</v>
      </c>
      <c r="Z3" s="8" t="s">
        <v>43</v>
      </c>
      <c r="AA3" s="8" t="s">
        <v>44</v>
      </c>
      <c r="AB3" s="8" t="s">
        <v>45</v>
      </c>
      <c r="AC3" s="8" t="s">
        <v>46</v>
      </c>
      <c r="AD3" s="8" t="s">
        <v>47</v>
      </c>
      <c r="AE3" s="8" t="s">
        <v>48</v>
      </c>
      <c r="AF3" s="8" t="s">
        <v>49</v>
      </c>
      <c r="AG3" s="8" t="s">
        <v>50</v>
      </c>
      <c r="AH3" s="8" t="s">
        <v>43</v>
      </c>
      <c r="AI3" s="8" t="s">
        <v>44</v>
      </c>
      <c r="AJ3" s="8" t="s">
        <v>45</v>
      </c>
      <c r="AK3" s="8" t="s">
        <v>46</v>
      </c>
      <c r="AL3" s="8" t="s">
        <v>47</v>
      </c>
      <c r="AM3" s="8" t="s">
        <v>48</v>
      </c>
      <c r="AN3" s="8" t="s">
        <v>49</v>
      </c>
      <c r="AO3" s="8" t="s">
        <v>50</v>
      </c>
      <c r="AP3" s="8" t="s">
        <v>43</v>
      </c>
      <c r="AQ3" s="8" t="s">
        <v>44</v>
      </c>
      <c r="AR3" s="8" t="s">
        <v>45</v>
      </c>
      <c r="AS3" s="8" t="s">
        <v>46</v>
      </c>
      <c r="AT3" s="8" t="s">
        <v>47</v>
      </c>
      <c r="AU3" s="8" t="s">
        <v>48</v>
      </c>
      <c r="AV3" s="8" t="s">
        <v>49</v>
      </c>
      <c r="AW3" s="8" t="s">
        <v>50</v>
      </c>
      <c r="AX3" s="8" t="s">
        <v>43</v>
      </c>
      <c r="AY3" s="8" t="s">
        <v>44</v>
      </c>
      <c r="AZ3" s="8" t="s">
        <v>45</v>
      </c>
      <c r="BA3" s="8" t="s">
        <v>46</v>
      </c>
      <c r="BB3" s="8" t="s">
        <v>47</v>
      </c>
      <c r="BC3" s="8" t="s">
        <v>48</v>
      </c>
      <c r="BD3" s="8" t="s">
        <v>49</v>
      </c>
      <c r="BE3" s="8" t="s">
        <v>50</v>
      </c>
      <c r="BF3" s="8" t="s">
        <v>43</v>
      </c>
      <c r="BG3" s="8" t="s">
        <v>44</v>
      </c>
      <c r="BH3" s="8" t="s">
        <v>45</v>
      </c>
      <c r="BI3" s="8" t="s">
        <v>46</v>
      </c>
      <c r="BJ3" s="8" t="s">
        <v>47</v>
      </c>
      <c r="BK3" s="8" t="s">
        <v>48</v>
      </c>
      <c r="BL3" s="8" t="s">
        <v>49</v>
      </c>
      <c r="BM3" s="8" t="s">
        <v>50</v>
      </c>
      <c r="BN3" s="8" t="s">
        <v>43</v>
      </c>
      <c r="BO3" s="8" t="s">
        <v>44</v>
      </c>
      <c r="BP3" s="8" t="s">
        <v>45</v>
      </c>
      <c r="BQ3" s="8" t="s">
        <v>46</v>
      </c>
      <c r="BR3" s="8" t="s">
        <v>47</v>
      </c>
      <c r="BS3" s="8" t="s">
        <v>48</v>
      </c>
      <c r="BT3" s="8" t="s">
        <v>49</v>
      </c>
      <c r="BU3" s="8" t="s">
        <v>50</v>
      </c>
      <c r="BV3" s="8" t="s">
        <v>43</v>
      </c>
      <c r="BW3" s="8" t="s">
        <v>44</v>
      </c>
      <c r="BX3" s="8" t="s">
        <v>45</v>
      </c>
      <c r="BY3" s="8" t="s">
        <v>46</v>
      </c>
      <c r="BZ3" s="8" t="s">
        <v>47</v>
      </c>
      <c r="CA3" s="8" t="s">
        <v>48</v>
      </c>
      <c r="CB3" s="8" t="s">
        <v>49</v>
      </c>
      <c r="CC3" s="8" t="s">
        <v>50</v>
      </c>
      <c r="CD3" s="8" t="s">
        <v>43</v>
      </c>
      <c r="CE3" s="8" t="s">
        <v>44</v>
      </c>
      <c r="CF3" s="8" t="s">
        <v>45</v>
      </c>
      <c r="CG3" s="8" t="s">
        <v>46</v>
      </c>
      <c r="CH3" s="8" t="s">
        <v>47</v>
      </c>
      <c r="CI3" s="8" t="s">
        <v>48</v>
      </c>
      <c r="CJ3" s="8" t="s">
        <v>49</v>
      </c>
      <c r="CK3" s="8" t="s">
        <v>50</v>
      </c>
      <c r="CL3" s="8" t="s">
        <v>43</v>
      </c>
      <c r="CM3" s="8" t="s">
        <v>44</v>
      </c>
      <c r="CN3" s="8" t="s">
        <v>45</v>
      </c>
      <c r="CO3" s="8" t="s">
        <v>46</v>
      </c>
      <c r="CP3" s="8" t="s">
        <v>47</v>
      </c>
      <c r="CQ3" s="8" t="s">
        <v>48</v>
      </c>
      <c r="CR3" s="8" t="s">
        <v>49</v>
      </c>
      <c r="CS3" s="8" t="s">
        <v>50</v>
      </c>
      <c r="CT3" s="8" t="s">
        <v>43</v>
      </c>
      <c r="CU3" s="8" t="s">
        <v>44</v>
      </c>
      <c r="CV3" s="8" t="s">
        <v>45</v>
      </c>
      <c r="CW3" s="8" t="s">
        <v>46</v>
      </c>
      <c r="CX3" s="8" t="s">
        <v>47</v>
      </c>
      <c r="CY3" s="8" t="s">
        <v>48</v>
      </c>
      <c r="CZ3" s="8" t="s">
        <v>49</v>
      </c>
      <c r="DA3" s="8" t="s">
        <v>50</v>
      </c>
      <c r="DB3" s="8" t="s">
        <v>43</v>
      </c>
      <c r="DC3" s="8" t="s">
        <v>44</v>
      </c>
      <c r="DD3" s="8" t="s">
        <v>45</v>
      </c>
      <c r="DE3" s="8" t="s">
        <v>46</v>
      </c>
      <c r="DF3" s="8" t="s">
        <v>47</v>
      </c>
      <c r="DG3" s="8" t="s">
        <v>48</v>
      </c>
      <c r="DH3" s="8" t="s">
        <v>49</v>
      </c>
      <c r="DI3" s="8" t="s">
        <v>50</v>
      </c>
      <c r="DJ3" s="8" t="s">
        <v>43</v>
      </c>
      <c r="DK3" s="8" t="s">
        <v>44</v>
      </c>
      <c r="DL3" s="8" t="s">
        <v>45</v>
      </c>
      <c r="DM3" s="8" t="s">
        <v>46</v>
      </c>
      <c r="DN3" s="8" t="s">
        <v>47</v>
      </c>
      <c r="DO3" s="8" t="s">
        <v>48</v>
      </c>
      <c r="DP3" s="8" t="s">
        <v>49</v>
      </c>
      <c r="DQ3" s="8" t="s">
        <v>50</v>
      </c>
      <c r="DR3" s="8" t="s">
        <v>43</v>
      </c>
      <c r="DS3" s="8" t="s">
        <v>44</v>
      </c>
      <c r="DT3" s="8" t="s">
        <v>45</v>
      </c>
      <c r="DU3" s="8" t="s">
        <v>46</v>
      </c>
      <c r="DV3" s="8" t="s">
        <v>47</v>
      </c>
      <c r="DW3" s="8" t="s">
        <v>48</v>
      </c>
      <c r="DX3" s="8" t="s">
        <v>49</v>
      </c>
      <c r="DY3" s="8" t="s">
        <v>50</v>
      </c>
      <c r="DZ3" s="8" t="s">
        <v>43</v>
      </c>
      <c r="EA3" s="8" t="s">
        <v>44</v>
      </c>
      <c r="EB3" s="8" t="s">
        <v>45</v>
      </c>
      <c r="EC3" s="8" t="s">
        <v>46</v>
      </c>
      <c r="ED3" s="8" t="s">
        <v>47</v>
      </c>
      <c r="EE3" s="8" t="s">
        <v>48</v>
      </c>
      <c r="EF3" s="8" t="s">
        <v>49</v>
      </c>
      <c r="EG3" s="8" t="s">
        <v>50</v>
      </c>
      <c r="EH3" s="8" t="s">
        <v>43</v>
      </c>
      <c r="EI3" s="8" t="s">
        <v>44</v>
      </c>
      <c r="EJ3" s="8" t="s">
        <v>45</v>
      </c>
      <c r="EK3" s="8" t="s">
        <v>46</v>
      </c>
      <c r="EL3" s="8" t="s">
        <v>47</v>
      </c>
      <c r="EM3" s="8" t="s">
        <v>48</v>
      </c>
      <c r="EN3" s="8" t="s">
        <v>49</v>
      </c>
      <c r="EO3" s="8" t="s">
        <v>50</v>
      </c>
      <c r="EP3" s="8" t="s">
        <v>43</v>
      </c>
      <c r="EQ3" s="8" t="s">
        <v>44</v>
      </c>
      <c r="ER3" s="8" t="s">
        <v>45</v>
      </c>
      <c r="ES3" s="8" t="s">
        <v>46</v>
      </c>
      <c r="ET3" s="8" t="s">
        <v>47</v>
      </c>
      <c r="EU3" s="8" t="s">
        <v>48</v>
      </c>
      <c r="EV3" s="8" t="s">
        <v>49</v>
      </c>
      <c r="EW3" s="8" t="s">
        <v>50</v>
      </c>
      <c r="EX3" s="8" t="s">
        <v>43</v>
      </c>
      <c r="EY3" s="8" t="s">
        <v>44</v>
      </c>
      <c r="EZ3" s="8" t="s">
        <v>45</v>
      </c>
      <c r="FA3" s="8" t="s">
        <v>46</v>
      </c>
      <c r="FB3" s="8" t="s">
        <v>47</v>
      </c>
      <c r="FC3" s="8" t="s">
        <v>48</v>
      </c>
      <c r="FD3" s="8" t="s">
        <v>49</v>
      </c>
      <c r="FE3" s="8" t="s">
        <v>50</v>
      </c>
      <c r="FF3" s="8" t="s">
        <v>43</v>
      </c>
      <c r="FG3" s="8" t="s">
        <v>44</v>
      </c>
      <c r="FH3" s="8" t="s">
        <v>45</v>
      </c>
      <c r="FI3" s="8" t="s">
        <v>46</v>
      </c>
      <c r="FJ3" s="8" t="s">
        <v>47</v>
      </c>
      <c r="FK3" s="8" t="s">
        <v>48</v>
      </c>
      <c r="FL3" s="8" t="s">
        <v>49</v>
      </c>
      <c r="FM3" s="8" t="s">
        <v>50</v>
      </c>
      <c r="FN3" s="8" t="s">
        <v>43</v>
      </c>
      <c r="FO3" s="8" t="s">
        <v>44</v>
      </c>
      <c r="FP3" s="8" t="s">
        <v>45</v>
      </c>
      <c r="FQ3" s="8" t="s">
        <v>46</v>
      </c>
      <c r="FR3" s="8" t="s">
        <v>47</v>
      </c>
      <c r="FS3" s="8" t="s">
        <v>48</v>
      </c>
      <c r="FT3" s="8" t="s">
        <v>49</v>
      </c>
      <c r="FU3" s="8" t="s">
        <v>50</v>
      </c>
      <c r="FV3" s="8" t="s">
        <v>43</v>
      </c>
      <c r="FW3" s="8" t="s">
        <v>46</v>
      </c>
      <c r="FX3" s="8" t="s">
        <v>47</v>
      </c>
      <c r="FY3" s="8" t="s">
        <v>48</v>
      </c>
      <c r="FZ3" s="8" t="s">
        <v>49</v>
      </c>
      <c r="GA3" s="8" t="s">
        <v>50</v>
      </c>
      <c r="GB3" s="8" t="s">
        <v>43</v>
      </c>
      <c r="GC3" s="8" t="s">
        <v>46</v>
      </c>
      <c r="GD3" s="8" t="s">
        <v>47</v>
      </c>
      <c r="GE3" s="8" t="s">
        <v>48</v>
      </c>
      <c r="GF3" s="8" t="s">
        <v>49</v>
      </c>
      <c r="GG3" s="8" t="s">
        <v>50</v>
      </c>
      <c r="GH3" s="8" t="s">
        <v>43</v>
      </c>
      <c r="GI3" s="8" t="s">
        <v>46</v>
      </c>
      <c r="GJ3" s="8" t="s">
        <v>47</v>
      </c>
      <c r="GK3" s="8" t="s">
        <v>48</v>
      </c>
      <c r="GL3" s="8" t="s">
        <v>49</v>
      </c>
      <c r="GM3" s="8" t="s">
        <v>50</v>
      </c>
      <c r="GN3" s="8" t="s">
        <v>43</v>
      </c>
      <c r="GO3" s="8" t="s">
        <v>46</v>
      </c>
      <c r="GP3" s="8" t="s">
        <v>47</v>
      </c>
      <c r="GQ3" s="8" t="s">
        <v>48</v>
      </c>
      <c r="GR3" s="8" t="s">
        <v>49</v>
      </c>
      <c r="GS3" s="8" t="s">
        <v>50</v>
      </c>
      <c r="GT3" s="8" t="s">
        <v>43</v>
      </c>
      <c r="GU3" s="8" t="s">
        <v>46</v>
      </c>
      <c r="GV3" s="8" t="s">
        <v>47</v>
      </c>
      <c r="GW3" s="8" t="s">
        <v>48</v>
      </c>
      <c r="GX3" s="8" t="s">
        <v>49</v>
      </c>
      <c r="GY3" s="8" t="s">
        <v>50</v>
      </c>
      <c r="GZ3" s="8" t="s">
        <v>43</v>
      </c>
      <c r="HA3" s="8" t="s">
        <v>46</v>
      </c>
      <c r="HB3" s="8" t="s">
        <v>47</v>
      </c>
      <c r="HC3" s="8" t="s">
        <v>48</v>
      </c>
      <c r="HD3" s="8" t="s">
        <v>49</v>
      </c>
      <c r="HE3" s="8" t="s">
        <v>50</v>
      </c>
      <c r="HF3" s="8" t="s">
        <v>43</v>
      </c>
      <c r="HG3" s="8" t="s">
        <v>46</v>
      </c>
      <c r="HH3" s="8" t="s">
        <v>47</v>
      </c>
      <c r="HI3" s="8" t="s">
        <v>48</v>
      </c>
      <c r="HJ3" s="8" t="s">
        <v>49</v>
      </c>
      <c r="HK3" s="8" t="s">
        <v>50</v>
      </c>
      <c r="HL3" s="8" t="s">
        <v>43</v>
      </c>
      <c r="HM3" s="8" t="s">
        <v>46</v>
      </c>
      <c r="HN3" s="8" t="s">
        <v>47</v>
      </c>
      <c r="HO3" s="8" t="s">
        <v>48</v>
      </c>
      <c r="HP3" s="8" t="s">
        <v>49</v>
      </c>
      <c r="HQ3" s="8" t="s">
        <v>50</v>
      </c>
      <c r="HR3" s="8" t="s">
        <v>43</v>
      </c>
      <c r="HS3" s="8" t="s">
        <v>46</v>
      </c>
      <c r="HT3" s="8" t="s">
        <v>47</v>
      </c>
      <c r="HU3" s="8" t="s">
        <v>48</v>
      </c>
      <c r="HV3" s="8" t="s">
        <v>49</v>
      </c>
      <c r="HW3" s="8" t="s">
        <v>50</v>
      </c>
      <c r="HX3" s="8" t="s">
        <v>43</v>
      </c>
      <c r="HY3" s="8" t="s">
        <v>46</v>
      </c>
      <c r="HZ3" s="8" t="s">
        <v>47</v>
      </c>
      <c r="IA3" s="8" t="s">
        <v>48</v>
      </c>
      <c r="IB3" s="8" t="s">
        <v>49</v>
      </c>
      <c r="IC3" s="8" t="s">
        <v>50</v>
      </c>
      <c r="ID3" s="8" t="s">
        <v>43</v>
      </c>
      <c r="IE3" s="8" t="s">
        <v>46</v>
      </c>
      <c r="IF3" s="8" t="s">
        <v>47</v>
      </c>
      <c r="IG3" s="8" t="s">
        <v>48</v>
      </c>
      <c r="IH3" s="8" t="s">
        <v>49</v>
      </c>
      <c r="II3" s="8" t="s">
        <v>50</v>
      </c>
      <c r="IJ3" s="8" t="s">
        <v>43</v>
      </c>
      <c r="IK3" s="8" t="s">
        <v>46</v>
      </c>
      <c r="IL3" s="8" t="s">
        <v>47</v>
      </c>
      <c r="IM3" s="8" t="s">
        <v>48</v>
      </c>
      <c r="IN3" s="8" t="s">
        <v>49</v>
      </c>
      <c r="IO3" s="8" t="s">
        <v>50</v>
      </c>
      <c r="IP3" s="8" t="s">
        <v>43</v>
      </c>
      <c r="IQ3" s="8" t="s">
        <v>46</v>
      </c>
      <c r="IR3" s="8" t="s">
        <v>47</v>
      </c>
      <c r="IS3" s="8" t="s">
        <v>48</v>
      </c>
      <c r="IT3" s="8" t="s">
        <v>49</v>
      </c>
      <c r="IU3" s="8" t="s">
        <v>50</v>
      </c>
      <c r="IV3" s="8" t="s">
        <v>43</v>
      </c>
      <c r="IW3" s="8" t="s">
        <v>46</v>
      </c>
      <c r="IX3" s="8" t="s">
        <v>47</v>
      </c>
      <c r="IY3" s="8" t="s">
        <v>48</v>
      </c>
      <c r="IZ3" s="8" t="s">
        <v>49</v>
      </c>
      <c r="JA3" s="8" t="s">
        <v>50</v>
      </c>
      <c r="JB3" s="8" t="s">
        <v>43</v>
      </c>
      <c r="JC3" s="8" t="s">
        <v>46</v>
      </c>
      <c r="JD3" s="8" t="s">
        <v>47</v>
      </c>
      <c r="JE3" s="8" t="s">
        <v>48</v>
      </c>
      <c r="JF3" s="8" t="s">
        <v>49</v>
      </c>
      <c r="JG3" s="8" t="s">
        <v>50</v>
      </c>
      <c r="JH3" s="8" t="s">
        <v>43</v>
      </c>
      <c r="JI3" s="8" t="s">
        <v>46</v>
      </c>
      <c r="JJ3" s="8" t="s">
        <v>47</v>
      </c>
      <c r="JK3" s="8" t="s">
        <v>48</v>
      </c>
      <c r="JL3" s="8" t="s">
        <v>49</v>
      </c>
      <c r="JM3" s="8" t="s">
        <v>50</v>
      </c>
      <c r="JN3" s="8" t="s">
        <v>43</v>
      </c>
      <c r="JO3" s="8" t="s">
        <v>46</v>
      </c>
      <c r="JP3" s="8" t="s">
        <v>47</v>
      </c>
      <c r="JQ3" s="8" t="s">
        <v>48</v>
      </c>
      <c r="JR3" s="8" t="s">
        <v>49</v>
      </c>
      <c r="JS3" s="8" t="s">
        <v>50</v>
      </c>
      <c r="JT3" s="8" t="s">
        <v>43</v>
      </c>
      <c r="JU3" s="8" t="s">
        <v>46</v>
      </c>
      <c r="JV3" s="8" t="s">
        <v>47</v>
      </c>
      <c r="JW3" s="8" t="s">
        <v>48</v>
      </c>
      <c r="JX3" s="8" t="s">
        <v>49</v>
      </c>
      <c r="JY3" s="8" t="s">
        <v>50</v>
      </c>
    </row>
    <row r="4" spans="1:285" x14ac:dyDescent="0.25">
      <c r="A4" s="9">
        <f>'[1]ENERGY APPORTION'!A4</f>
        <v>1</v>
      </c>
      <c r="B4" t="s">
        <v>51</v>
      </c>
      <c r="C4" s="9" t="str">
        <f>'[1]ENERGY APPORTION'!E4</f>
        <v>uni</v>
      </c>
      <c r="D4" s="10">
        <f>[1]FabricVent!M4</f>
        <v>2787.4</v>
      </c>
      <c r="E4" s="11">
        <f>'[1]ENERGY APPORTION'!G4</f>
        <v>133732.34290422712</v>
      </c>
      <c r="F4" s="11">
        <f>'[1]ENERGY APPORTION'!H4</f>
        <v>338161.89841843431</v>
      </c>
      <c r="G4" s="11">
        <f>'[1]ENERGY APPORTION'!I4</f>
        <v>0</v>
      </c>
      <c r="H4" s="10">
        <f>((E4*'[1]prices source'!$C$58)+(F4*'[1]prices source'!$C$60)+(G4*'[1]prices source'!$C$61))/1000</f>
        <v>97.217751503933627</v>
      </c>
      <c r="I4" s="12">
        <f>(E4*'[1]prices source'!$G$58)+(F4*'[1]prices source'!$G$60)+(G4*'[1]prices source'!$G$61)</f>
        <v>23273.101909144578</v>
      </c>
      <c r="J4" s="11">
        <f>[1]FabricVent!EU4</f>
        <v>202.00912060111682</v>
      </c>
      <c r="K4" s="11">
        <f>[1]FabricVent!EJ4</f>
        <v>7938.4900251737472</v>
      </c>
      <c r="L4" s="11">
        <v>0</v>
      </c>
      <c r="M4" s="13">
        <f>((J4*'[1]prices source'!$C$58)+(K4*'[1]prices source'!$C$60)+(L4*'[1]prices source'!$C$61))/1000</f>
        <v>1.5168877007907406</v>
      </c>
      <c r="N4" s="14">
        <f>((J4*'[1]prices source'!$G$58)+(K4*'[1]prices source'!$G$60)+(L4*'[1]prices source'!$G$61))</f>
        <v>184.07350050581388</v>
      </c>
      <c r="O4" s="14">
        <f>[1]FabricVent!DY4</f>
        <v>4458.9999999999991</v>
      </c>
      <c r="P4" s="9">
        <f>IF(N4&gt;0,O4/N4,"n/a")</f>
        <v>24.224019143152891</v>
      </c>
      <c r="Q4" s="14">
        <f t="shared" ref="Q4:Q67" si="0">((J4*J$1)+(K4*K$1)+(L4*L$1))*M$1-O4</f>
        <v>2079.6202286576354</v>
      </c>
      <c r="R4" s="11">
        <f>[1]FabricVent!EV4</f>
        <v>0</v>
      </c>
      <c r="S4" s="11">
        <f>[1]FabricVent!EK4</f>
        <v>0</v>
      </c>
      <c r="T4" s="11">
        <v>0</v>
      </c>
      <c r="U4" s="13">
        <f>((R4*'[1]prices source'!$C$58)+(S4*'[1]prices source'!$C$60)+(T4*'[1]prices source'!$C$61))/1000</f>
        <v>0</v>
      </c>
      <c r="V4" s="14">
        <f>((R4*'[1]prices source'!$G$58)+(S4*'[1]prices source'!$G$60)+(T4*'[1]prices source'!$G$61))</f>
        <v>0</v>
      </c>
      <c r="W4" s="14">
        <f>[1]FabricVent!DZ4</f>
        <v>0</v>
      </c>
      <c r="X4" s="9" t="str">
        <f>IF(V4&gt;0,W4/V4,"n/a")</f>
        <v>n/a</v>
      </c>
      <c r="Y4" s="14">
        <f t="shared" ref="Y4:Y67" si="1">((R4*R$1)+(S4*S$1)+(T4*T$1))*U$1-W4</f>
        <v>0</v>
      </c>
      <c r="Z4" s="11">
        <f>[1]FabricVent!EW4</f>
        <v>0</v>
      </c>
      <c r="AA4" s="11">
        <f>[1]FabricVent!EL4</f>
        <v>0</v>
      </c>
      <c r="AB4" s="11">
        <v>0</v>
      </c>
      <c r="AC4" s="13">
        <f>((Z4*'[1]prices source'!$C$58)+(AA4*'[1]prices source'!$C$60)+(AB4*'[1]prices source'!$C$61))/1000</f>
        <v>0</v>
      </c>
      <c r="AD4" s="14">
        <f>((Z4*'[1]prices source'!$G$58)+(AA4*'[1]prices source'!$G$60)+(AB4*'[1]prices source'!$G$61))</f>
        <v>0</v>
      </c>
      <c r="AE4" s="14">
        <f>[1]FabricVent!EA4</f>
        <v>0</v>
      </c>
      <c r="AF4" s="9" t="str">
        <f>IF(AD4&gt;0,AE4/AD4,"n/a")</f>
        <v>n/a</v>
      </c>
      <c r="AG4" s="14">
        <f t="shared" ref="AG4:AG67" si="2">((Z4*Z$1)+(AA4*AA$1)+(AB4*AB$1))*AC$1-AE4</f>
        <v>0</v>
      </c>
      <c r="AH4" s="11">
        <f>[1]FabricVent!EX4</f>
        <v>1788.109836985032</v>
      </c>
      <c r="AI4" s="11">
        <f>[1]FabricVent!EM4</f>
        <v>70268.57036247231</v>
      </c>
      <c r="AJ4" s="11">
        <v>0</v>
      </c>
      <c r="AK4" s="13">
        <f>((AH4*'[1]prices source'!$C$58)+(AI4*'[1]prices source'!$C$60)+(AJ4*'[1]prices source'!$C$61))/1000</f>
        <v>13.426927513541861</v>
      </c>
      <c r="AL4" s="14">
        <f>((AH4*'[1]prices source'!$G$58)+(AI4*'[1]prices source'!$G$60)+(AJ4*'[1]prices source'!$G$61))</f>
        <v>1629.3503778605893</v>
      </c>
      <c r="AM4" s="14">
        <f>[1]FabricVent!EB4</f>
        <v>136545.36813209302</v>
      </c>
      <c r="AN4" s="9">
        <f>IF(AL4&gt;0,AM4/AL4,"n/a")</f>
        <v>83.803563670193057</v>
      </c>
      <c r="AO4" s="14">
        <f t="shared" ref="AO4:AO67" si="3">((AH4*AH$1)+(AI4*AI$1)+(AJ4*AJ$1))*AK$1-AM4</f>
        <v>-78667.926181051735</v>
      </c>
      <c r="AP4" s="11">
        <f>[1]FabricVent!FD4</f>
        <v>0</v>
      </c>
      <c r="AQ4" s="11">
        <f>[1]FabricVent!ES4</f>
        <v>0</v>
      </c>
      <c r="AR4" s="11">
        <v>0</v>
      </c>
      <c r="AS4" s="13">
        <f>((AP4*'[1]prices source'!$C$58)+(AQ4*'[1]prices source'!$C$60)+(AR4*'[1]prices source'!$C$61))/1000</f>
        <v>0</v>
      </c>
      <c r="AT4" s="14">
        <f>((AP4*'[1]prices source'!$G$58)+(AQ4*'[1]prices source'!$G$60)+(AR4*'[1]prices source'!$G$61))</f>
        <v>0</v>
      </c>
      <c r="AU4" s="14">
        <f>[1]FabricVent!EH4</f>
        <v>0</v>
      </c>
      <c r="AV4" s="9" t="str">
        <f>IF(AT4&gt;0,AU4/AT4,"n/a")</f>
        <v>n/a</v>
      </c>
      <c r="AW4" s="14">
        <f t="shared" ref="AW4:AW67" si="4">((AP4*AP$1)+(AQ4*AQ$1)+(AR4*AR$1))*AS$1-AU4</f>
        <v>0</v>
      </c>
      <c r="AX4" s="11">
        <f>[1]FabricVent!FC4</f>
        <v>0</v>
      </c>
      <c r="AY4" s="11">
        <f>[1]FabricVent!ER4</f>
        <v>0</v>
      </c>
      <c r="AZ4" s="11">
        <v>0</v>
      </c>
      <c r="BA4" s="13">
        <f>((AX4*'[1]prices source'!$C$58)+(AY4*'[1]prices source'!$C$60)+(AZ4*'[1]prices source'!$C$61))/1000</f>
        <v>0</v>
      </c>
      <c r="BB4" s="14">
        <f>((AX4*'[1]prices source'!$G$58)+(AY4*'[1]prices source'!$G$60)+(AZ4*'[1]prices source'!$G$61))</f>
        <v>0</v>
      </c>
      <c r="BC4" s="14">
        <f>[1]FabricVent!EG4</f>
        <v>0</v>
      </c>
      <c r="BD4" s="9" t="str">
        <f>IF(BB4&gt;0,BC4/BB4,"n/a")</f>
        <v>n/a</v>
      </c>
      <c r="BE4" s="14">
        <f t="shared" ref="BE4:BE67" si="5">((AX4*AX$1)+(AY4*AY$1)+(AZ4*AZ$1))*BA$1-BC4</f>
        <v>0</v>
      </c>
      <c r="BF4" s="11">
        <f>[1]FabricVent!EZ4</f>
        <v>0</v>
      </c>
      <c r="BG4" s="11">
        <f>[1]FabricVent!EO4</f>
        <v>0</v>
      </c>
      <c r="BH4" s="11">
        <v>0</v>
      </c>
      <c r="BI4" s="13">
        <f>((BF4*'[1]prices source'!$C$58)+(BG4*'[1]prices source'!$C$60)+(BH4*'[1]prices source'!$C$61))/1000</f>
        <v>0</v>
      </c>
      <c r="BJ4" s="14">
        <f>((BF4*'[1]prices source'!$G$58)+(BG4*'[1]prices source'!$G$60)+(BH4*'[1]prices source'!$G$61))</f>
        <v>0</v>
      </c>
      <c r="BK4" s="14">
        <f>[1]FabricVent!ED4</f>
        <v>0</v>
      </c>
      <c r="BL4" s="9" t="str">
        <f>IF(BJ4&gt;0,BK4/BJ4,"n/a")</f>
        <v>n/a</v>
      </c>
      <c r="BM4" s="14">
        <f t="shared" ref="BM4:BM67" si="6">((BF4*BF$1)+(BG4*BG$1)+(BH4*BH$1))*BI$1-BK4</f>
        <v>0</v>
      </c>
      <c r="BN4" s="11">
        <f>[1]FabricVent!EY4</f>
        <v>97.485935339461349</v>
      </c>
      <c r="BO4" s="11">
        <f>[1]FabricVent!EN4</f>
        <v>3830.9712105284425</v>
      </c>
      <c r="BP4" s="11">
        <v>0</v>
      </c>
      <c r="BQ4" s="13">
        <f>((BN4*'[1]prices source'!$C$58)+(BO4*'[1]prices source'!$C$60)+(BP4*'[1]prices source'!$C$61))/1000</f>
        <v>0.73202247441342871</v>
      </c>
      <c r="BR4" s="14">
        <f>((BN4*'[1]prices source'!$G$58)+(BO4*'[1]prices source'!$G$60)+(BP4*'[1]prices source'!$G$61))</f>
        <v>88.830530594958034</v>
      </c>
      <c r="BS4" s="14">
        <f>[1]FabricVent!EC4</f>
        <v>30698.009760000001</v>
      </c>
      <c r="BT4" s="9">
        <f>IF(BR4&gt;0,BS4/BR4,"n/a")</f>
        <v>345.57949338357776</v>
      </c>
      <c r="BU4" s="14">
        <f t="shared" ref="BU4:BU67" si="7">((BN4*BN$1)+(BO4*BO$1)+(BP4*BP$1))*BQ$1-BS4</f>
        <v>-28078.380897850431</v>
      </c>
      <c r="BV4" s="11">
        <f>[1]FabricVent!FA4</f>
        <v>289.60242069791622</v>
      </c>
      <c r="BW4" s="11">
        <f>[1]FabricVent!EP4</f>
        <v>11380.703609497661</v>
      </c>
      <c r="BX4" s="11">
        <v>0</v>
      </c>
      <c r="BY4" s="13">
        <f>((BV4*'[1]prices source'!$C$58)+(BW4*'[1]prices source'!$C$60)+(BX4*'[1]prices source'!$C$61))/1000</f>
        <v>2.1746263177063012</v>
      </c>
      <c r="BZ4" s="14">
        <f>((BV4*'[1]prices source'!$G$58)+(BW4*'[1]prices source'!$G$60)+(BX4*'[1]prices source'!$G$61))</f>
        <v>263.88972524702967</v>
      </c>
      <c r="CA4" s="14">
        <f>[1]FabricVent!EE4</f>
        <v>91194.877560000023</v>
      </c>
      <c r="CB4" s="9">
        <f>IF(BZ4&gt;0,CA4/BZ4,"n/a")</f>
        <v>345.5794933835777</v>
      </c>
      <c r="CC4" s="14">
        <f t="shared" ref="CC4:CC67" si="8">((BV4*BV$1)+(BW4*BW$1)+(BX4*BX$1))*BY$1-CA4</f>
        <v>-83412.72050147767</v>
      </c>
      <c r="CD4" s="11">
        <f>[1]FabricVent!FB4</f>
        <v>531.59896402083234</v>
      </c>
      <c r="CE4" s="11">
        <f>[1]FabricVent!EQ4</f>
        <v>20890.606625653239</v>
      </c>
      <c r="CF4" s="11">
        <v>0</v>
      </c>
      <c r="CG4" s="13">
        <f>((CD4*'[1]prices source'!$C$58)+(CE4*'[1]prices source'!$C$60)+(CF4*'[1]prices source'!$C$61))/1000</f>
        <v>3.9917798160636213</v>
      </c>
      <c r="CH4" s="14">
        <f>((CD4*'[1]prices source'!$G$58)+(CE4*'[1]prices source'!$G$60)+(CF4*'[1]prices source'!$G$61))</f>
        <v>484.40031757673927</v>
      </c>
      <c r="CI4" s="14">
        <f>[1]FabricVent!EF4</f>
        <v>100947.63456000002</v>
      </c>
      <c r="CJ4" s="9">
        <f>IF(CH4&gt;0,CI4/CH4,"n/a")</f>
        <v>208.39712712204772</v>
      </c>
      <c r="CK4" s="14">
        <f t="shared" ref="CK4:CK67" si="9">((CD4*CD$1)+(CE4*CE$1)+(CF4*CF$1))*CG$1-CI4</f>
        <v>-86662.579137506924</v>
      </c>
      <c r="CL4" s="11">
        <v>0</v>
      </c>
      <c r="CM4" s="11">
        <f>[1]HeatFuel!CE4</f>
        <v>8061.2331779954511</v>
      </c>
      <c r="CN4" s="11">
        <v>0</v>
      </c>
      <c r="CO4" s="13">
        <f>((CL4*'[1]prices source'!$C$58)+(CM4*'[1]prices source'!$C$60)+(CN4*'[1]prices source'!$C$61))/1000</f>
        <v>1.486894459681261</v>
      </c>
      <c r="CP4" s="14">
        <f>((CL4*'[1]prices source'!$G$58)+(CM4*'[1]prices source'!$G$60)+(CN4*'[1]prices source'!$G$61))</f>
        <v>161.62053441881704</v>
      </c>
      <c r="CQ4" s="14">
        <f>[1]HeatFuel!CF4</f>
        <v>9592.7186340398384</v>
      </c>
      <c r="CR4" s="9">
        <f>IF(CP4&gt;0,CQ4/CP4,"n/a")</f>
        <v>59.353340641614558</v>
      </c>
      <c r="CS4" s="14">
        <f t="shared" ref="CS4:CS67" si="10">((CL4*CL$1)+(CM4*CM$1)+(CN4*CN$1))*CO$1-CQ4</f>
        <v>-6966.9498510706171</v>
      </c>
      <c r="CT4" s="11">
        <f>[1]HeatFuel!BA4</f>
        <v>10327.316999999999</v>
      </c>
      <c r="CU4" s="11">
        <v>0</v>
      </c>
      <c r="CV4" s="11">
        <v>0</v>
      </c>
      <c r="CW4" s="13">
        <f>((CT4*'[1]prices source'!$C$58)+(CU4*'[1]prices source'!$C$60)+(CV4*'[1]prices source'!$C$61))/1000</f>
        <v>2.6907691152906179</v>
      </c>
      <c r="CX4" s="14">
        <f>((CT4*'[1]prices source'!$G$58)+(CU4*'[1]prices source'!$G$60)+(CV4*'[1]prices source'!$G$61))</f>
        <v>1273.671684816577</v>
      </c>
      <c r="CY4" s="14">
        <f>'[1]CAPEX Assumptions'!$D$11*[1]HeatFuel!BB4</f>
        <v>1748.5404444444446</v>
      </c>
      <c r="CZ4" s="9">
        <f>IF(CX4&gt;0,CY4/CX4,"n/a")</f>
        <v>1.3728345108780948</v>
      </c>
      <c r="DA4" s="14">
        <f t="shared" ref="DA4:DA67" si="11">((CT4*CT$1)+(CU4*CU$1)+(CV4*CV$1))*CW$1-CY4</f>
        <v>20207.707995222634</v>
      </c>
      <c r="DB4" s="11">
        <f>[1]HotWaterpiv!AQ113</f>
        <v>372.49129701215213</v>
      </c>
      <c r="DC4" s="11">
        <f>[1]HotWaterpiv!AP113</f>
        <v>40207.916587849977</v>
      </c>
      <c r="DD4" s="11">
        <v>0</v>
      </c>
      <c r="DE4" s="13">
        <f>((DB4*'[1]prices source'!$C$58)+(DC4*'[1]prices source'!$C$60)+(DD4*'[1]prices source'!$C$61))/1000</f>
        <v>7.5134023413056674</v>
      </c>
      <c r="DF4" s="14">
        <f>((DB4*'[1]prices source'!$G$58)+(DC4*'[1]prices source'!$G$60)+(DD4*'[1]prices source'!$G$61))</f>
        <v>852.07234559114102</v>
      </c>
      <c r="DG4" s="14">
        <f>[1]HotWaterpiv!AW113</f>
        <v>2758.0268429840908</v>
      </c>
      <c r="DH4" s="9">
        <f>IF(DF4&gt;0,DG4/DF4,"n/a")</f>
        <v>3.2368458585176336</v>
      </c>
      <c r="DI4" s="14">
        <f t="shared" ref="DI4:DI67" si="12">((DB4*DB$1)+(DC4*DC$1)+(DD4*DD$1))*DE$1-DG4</f>
        <v>11076.397331831466</v>
      </c>
      <c r="DJ4" s="11">
        <f>[1]HeatFuel!CN4</f>
        <v>-10578.446677914701</v>
      </c>
      <c r="DK4" s="11">
        <f>[1]HeatFuel!CO4</f>
        <v>88596</v>
      </c>
      <c r="DL4" s="11">
        <v>0</v>
      </c>
      <c r="DM4" s="13">
        <f>((DJ4*'[1]prices source'!$C$58)+(DK4*'[1]prices source'!$C$60)+(DL4*'[1]prices source'!$C$61))/1000</f>
        <v>13.585331571251844</v>
      </c>
      <c r="DN4" s="14">
        <f>((DJ4*'[1]prices source'!$G$58)+(DK4*'[1]prices source'!$G$60)+(DL4*'[1]prices source'!$G$61))</f>
        <v>471.62717292859111</v>
      </c>
      <c r="DO4" s="14">
        <f>[1]HeatFuel!CM4</f>
        <v>1359.5500000000002</v>
      </c>
      <c r="DP4" s="9">
        <f>IF(DN4&gt;0,DO4/DN4,"n/a")</f>
        <v>2.8826795359516937</v>
      </c>
      <c r="DQ4" s="14">
        <f t="shared" ref="DQ4:DQ67" si="13">((DJ4*DJ$1)+(DK4*DK$1)+(DL4*DL$1))*DM$1-DO4</f>
        <v>4128.6224154428864</v>
      </c>
      <c r="DR4" s="11">
        <v>0</v>
      </c>
      <c r="DS4" s="11">
        <v>0</v>
      </c>
      <c r="DT4" s="11">
        <v>0</v>
      </c>
      <c r="DU4" s="13">
        <f>((DR4*'[1]prices source'!$C$58)+(DS4*'[1]prices source'!$C$60)+(DT4*'[1]prices source'!$C$61))/1000</f>
        <v>0</v>
      </c>
      <c r="DV4" s="14">
        <f>((DR4*'[1]prices source'!$G$58)+(DS4*'[1]prices source'!$G$60)+(DT4*'[1]prices source'!$G$61))</f>
        <v>0</v>
      </c>
      <c r="DW4" s="14"/>
      <c r="DX4" s="9" t="str">
        <f>IF(DV4&gt;0,DW4/DV4,"n/a")</f>
        <v>n/a</v>
      </c>
      <c r="DY4" s="14">
        <f t="shared" ref="DY4:DY67" si="14">((DR4*DR$1)+(DS4*DS$1)+(DT4*DT$1))*DU$1-DW4</f>
        <v>0</v>
      </c>
      <c r="DZ4" s="11">
        <f>'[1]ENERGY APPORTION'!BA4*'[1]benchmarks general'!$I$192*(6-0)/24</f>
        <v>0</v>
      </c>
      <c r="EA4" s="11">
        <v>0</v>
      </c>
      <c r="EB4" s="11">
        <v>0</v>
      </c>
      <c r="EC4" s="13">
        <f>((DZ4*'[1]prices source'!$C$58)+(EA4*'[1]prices source'!$C$60)+(EB4*'[1]prices source'!$C$61))/1000</f>
        <v>0</v>
      </c>
      <c r="ED4" s="14">
        <f>((DZ4*'[1]prices source'!$G$58)+(EA4*'[1]prices source'!$G$60)+(EB4*'[1]prices source'!$G$61))</f>
        <v>0</v>
      </c>
      <c r="EE4" s="14">
        <v>0</v>
      </c>
      <c r="EF4" s="9" t="str">
        <f>IF(ED4&gt;0,EE4/ED4,"n/a")</f>
        <v>n/a</v>
      </c>
      <c r="EG4" s="14">
        <f t="shared" ref="EG4:EG67" si="15">((DZ4*DZ$1)+(EA4*EA$1)+(EB4*EB$1))*EC$1-EE4</f>
        <v>0</v>
      </c>
      <c r="EH4" s="11">
        <f>[1]FabricVent!GG4</f>
        <v>5174.4835299899623</v>
      </c>
      <c r="EI4" s="11">
        <f>[1]FabricVent!GD4</f>
        <v>1804.4725411036679</v>
      </c>
      <c r="EJ4" s="11">
        <v>0</v>
      </c>
      <c r="EK4" s="13">
        <f>((EH4*'[1]prices source'!$C$58)+(EI4*'[1]prices source'!$C$60)+(EJ4*'[1]prices source'!$C$61))/1000</f>
        <v>1.6810399654443275</v>
      </c>
      <c r="EL4" s="14">
        <f>((EH4*'[1]prices source'!$G$58)+(EI4*'[1]prices source'!$G$60)+(EJ4*'[1]prices source'!$G$61))</f>
        <v>674.34896203280255</v>
      </c>
      <c r="EM4" s="14">
        <v>2014.0813555720631</v>
      </c>
      <c r="EN4" s="9">
        <f>IF(EL4&gt;0,EM4/EL4,"n/a")</f>
        <v>2.9867049094295064</v>
      </c>
      <c r="EO4" s="14">
        <f t="shared" ref="EO4:EO67" si="16">((EH4*EH$1)+(EI4*EI$1)+(EJ4*EJ$1))*EK$1-EM4</f>
        <v>8819.8581799158037</v>
      </c>
      <c r="EP4" s="11">
        <f>[1]FabricVent!GK4</f>
        <v>0</v>
      </c>
      <c r="EQ4" s="11">
        <f>[1]FabricVent!GH4</f>
        <v>0</v>
      </c>
      <c r="ER4" s="11">
        <v>0</v>
      </c>
      <c r="ES4" s="13">
        <f>((EP4*'[1]prices source'!$C$58)+(EQ4*'[1]prices source'!$C$60)+(ER4*'[1]prices source'!$C$61))/1000</f>
        <v>0</v>
      </c>
      <c r="ET4" s="14">
        <f>((EP4*'[1]prices source'!$G$58)+(EQ4*'[1]prices source'!$G$60)+(ER4*'[1]prices source'!$G$61))</f>
        <v>0</v>
      </c>
      <c r="EU4" s="14">
        <v>0</v>
      </c>
      <c r="EV4" s="9" t="str">
        <f>IF(ET4&gt;0,EU4/ET4,"n/a")</f>
        <v>n/a</v>
      </c>
      <c r="EW4" s="14">
        <f t="shared" ref="EW4:EW67" si="17">((EP4*EP$1)+(EQ4*EQ$1)+(ER4*ER$1))*ES$1-EU4</f>
        <v>0</v>
      </c>
      <c r="EX4" s="11">
        <f>[1]FabricVent!GR4</f>
        <v>0</v>
      </c>
      <c r="EY4" s="11">
        <f>[1]FabricVent!GO4</f>
        <v>0</v>
      </c>
      <c r="EZ4" s="11">
        <v>0</v>
      </c>
      <c r="FA4" s="13">
        <f>((EX4*'[1]prices source'!$C$58)+(EY4*'[1]prices source'!$C$60)+(EZ4*'[1]prices source'!$C$61))/1000</f>
        <v>0</v>
      </c>
      <c r="FB4" s="14">
        <f>((EX4*'[1]prices source'!$G$58)+(EY4*'[1]prices source'!$G$60)+(EZ4*'[1]prices source'!$G$61))</f>
        <v>0</v>
      </c>
      <c r="FC4" s="14"/>
      <c r="FD4" s="9" t="str">
        <f>IF(FB4&gt;0,FC4/FB4,"n/a")</f>
        <v>n/a</v>
      </c>
      <c r="FE4" s="14">
        <f t="shared" ref="FE4:FE67" si="18">((EX4*EX$1)+(EY4*EY$1)+(EZ4*EZ$1))*FA$1-FC4</f>
        <v>0</v>
      </c>
      <c r="FF4" s="11">
        <v>0</v>
      </c>
      <c r="FG4" s="11">
        <f>[1]HeatFuel!CR4</f>
        <v>0</v>
      </c>
      <c r="FH4" s="11">
        <f>[1]HeatFuel!CQ4</f>
        <v>0</v>
      </c>
      <c r="FI4" s="13">
        <f>((FF4*'[1]prices source'!$C$58)+(FG4*'[1]prices source'!$C$60)+(FH4*'[1]prices source'!$C$61))/1000</f>
        <v>0</v>
      </c>
      <c r="FJ4" s="14">
        <f>((FF4*'[1]prices source'!$G$58)+(FG4*'[1]prices source'!$G$60)+(FH4*'[1]prices source'!$G$61))</f>
        <v>0</v>
      </c>
      <c r="FK4" s="14">
        <f>[1]HeatFuel!CP4</f>
        <v>0</v>
      </c>
      <c r="FL4" s="9" t="str">
        <f>IF(FJ4&gt;0,FK4/FJ4,"n/a")</f>
        <v>n/a</v>
      </c>
      <c r="FM4" s="14">
        <f t="shared" ref="FM4:FM67" si="19">((FF4*FF$1)+(FG4*FG$1)+(FH4*FH$1))*FI$1-FK4</f>
        <v>0</v>
      </c>
      <c r="FN4" s="11">
        <f t="shared" ref="FN4:FP35" si="20">IF($C4="acc",E4,0)</f>
        <v>0</v>
      </c>
      <c r="FO4" s="11">
        <f t="shared" si="20"/>
        <v>0</v>
      </c>
      <c r="FP4" s="11">
        <f t="shared" si="20"/>
        <v>0</v>
      </c>
      <c r="FQ4" s="13">
        <f>((FN4*'[1]prices source'!$C$58)+(FO4*'[1]prices source'!$C$60)+(FP4*'[1]prices source'!$C$61))/1000</f>
        <v>0</v>
      </c>
      <c r="FR4" s="14">
        <f>((FN4*'[1]prices source'!$G$58)+(FO4*'[1]prices source'!$G$60)+(FP4*'[1]prices source'!$G$61))</f>
        <v>0</v>
      </c>
      <c r="FS4" s="14">
        <f>'[1]CAPEX Assumptions'!$D$30</f>
        <v>0</v>
      </c>
      <c r="FT4" s="9" t="str">
        <f>IF(FR4&gt;0,FS4/FR4,"n/a")</f>
        <v>n/a</v>
      </c>
      <c r="FU4" s="14">
        <f t="shared" ref="FU4:FU67" si="21">((FN4*FN$1)+(FO4*FO$1)+(FP4*FP$1))*FQ$1-FS4</f>
        <v>0</v>
      </c>
      <c r="FV4" s="15">
        <v>1211.2000000000003</v>
      </c>
      <c r="FW4" s="13">
        <f>(FV4*'[1]prices source'!$C$58)/1000</f>
        <v>0.31557659675208938</v>
      </c>
      <c r="FX4" s="14">
        <f>(FV4*'[1]prices source'!$G$58)</f>
        <v>149.37772750171595</v>
      </c>
      <c r="FY4" s="16">
        <v>1500</v>
      </c>
      <c r="FZ4" s="9">
        <f>IF(FX4&gt;0,FY4/FX4,"n/a")</f>
        <v>10.041657649282213</v>
      </c>
      <c r="GA4" s="14">
        <f>(FV4*FV$1)*FW$1-FY4</f>
        <v>191.47390213481344</v>
      </c>
      <c r="GB4" s="11">
        <f>'[1]ENERGY APPORTION'!BB4*'[1]cooling opps'!$C$35</f>
        <v>2637.6</v>
      </c>
      <c r="GC4" s="13">
        <f>(GB4*'[1]prices source'!$C$58)/1000</f>
        <v>0.6872232757540544</v>
      </c>
      <c r="GD4" s="14">
        <f>(GB4*'[1]prices source'!$G$58)</f>
        <v>325.29614767051345</v>
      </c>
      <c r="GE4" s="14">
        <v>0</v>
      </c>
      <c r="GF4" s="9">
        <f>IF(GD4&gt;0,GE4/GD4,"n/a")</f>
        <v>0</v>
      </c>
      <c r="GG4" s="14">
        <f>(GB4*GB$1)*GC$1-GE4</f>
        <v>1012.12396415812</v>
      </c>
      <c r="GH4" s="11">
        <v>5495</v>
      </c>
      <c r="GI4" s="13">
        <f>(GH4*'[1]prices source'!$C$58)/1000</f>
        <v>1.4317151578209468</v>
      </c>
      <c r="GJ4" s="14">
        <f>(GH4*'[1]prices source'!$G$58)</f>
        <v>677.70030764690307</v>
      </c>
      <c r="GK4" s="17">
        <v>10431.650000000001</v>
      </c>
      <c r="GL4" s="9">
        <f>IF(GJ4&gt;0,GK4/GJ4,"n/a")</f>
        <v>15.392718407079613</v>
      </c>
      <c r="GM4" s="14">
        <f>(GH4*GH$1)*GI$1-GK4</f>
        <v>-4349.5946635276805</v>
      </c>
      <c r="GN4" s="11">
        <f>[1]HeatFuel!BE4</f>
        <v>0</v>
      </c>
      <c r="GO4" s="13">
        <f>(GN4*'[1]prices source'!$C$58)/1000</f>
        <v>0</v>
      </c>
      <c r="GP4" s="14">
        <f>(GN4*'[1]prices source'!$G$58)</f>
        <v>0</v>
      </c>
      <c r="GQ4" s="14">
        <f>[1]HeatFuel!BF4*'[1]CAPEX Assumptions'!$D$11</f>
        <v>0</v>
      </c>
      <c r="GR4" s="9" t="str">
        <f>IF(GP4&gt;0,GQ4/GP4,"n/a")</f>
        <v>n/a</v>
      </c>
      <c r="GS4" s="14">
        <f>(GN4*GN$1)*GO$1-GQ4</f>
        <v>0</v>
      </c>
      <c r="GT4" s="11">
        <v>0</v>
      </c>
      <c r="GU4" s="13">
        <f>(GT4*'[1]prices source'!$C$58)/1000</f>
        <v>0</v>
      </c>
      <c r="GV4" s="14">
        <f>(GT4*'[1]prices source'!$G$58)</f>
        <v>0</v>
      </c>
      <c r="GW4" s="14">
        <v>0</v>
      </c>
      <c r="GX4" s="9" t="str">
        <f>IF(GV4&gt;0,GW4/GV4,"n/a")</f>
        <v>n/a</v>
      </c>
      <c r="GY4" s="14">
        <f>(GT4*GT$1)*GU$1-GW4</f>
        <v>0</v>
      </c>
      <c r="GZ4" s="18">
        <v>31389.341351696574</v>
      </c>
      <c r="HA4" s="13">
        <f>(GZ4*'[1]prices source'!$C$58)/1000</f>
        <v>8.17845237620379</v>
      </c>
      <c r="HB4" s="14">
        <f>(GZ4*'[1]prices source'!$G$58)</f>
        <v>3871.2586516612237</v>
      </c>
      <c r="HC4" s="19">
        <v>58147.764019177303</v>
      </c>
      <c r="HD4" s="9">
        <f>IF(HB4&gt;0,HC4/HB4,"n/a")</f>
        <v>15.020376898408763</v>
      </c>
      <c r="HE4" s="14">
        <f>(GZ4*GZ$1)*HA$1-HC4</f>
        <v>31485.906713346711</v>
      </c>
      <c r="HF4" s="18">
        <v>34061.262745664775</v>
      </c>
      <c r="HG4" s="13">
        <f>(HF4*'[1]prices source'!$C$58)/1000</f>
        <v>8.8746180468589948</v>
      </c>
      <c r="HH4" s="14">
        <f>(HF4*'[1]prices source'!$G$58)</f>
        <v>4200.7876690771636</v>
      </c>
      <c r="HI4" s="19">
        <v>97598.199571990262</v>
      </c>
      <c r="HJ4" s="9">
        <f>IF(HH4&gt;0,HI4/HH4,"n/a")</f>
        <v>23.233309383959128</v>
      </c>
      <c r="HK4" s="14">
        <f>(HF4*HF$1)*HG$1-HI4</f>
        <v>24513.251263997154</v>
      </c>
      <c r="HL4" s="11">
        <v>0</v>
      </c>
      <c r="HM4" s="13">
        <f>(HL4*'[1]prices source'!$C$58)/1000</f>
        <v>0</v>
      </c>
      <c r="HN4" s="14">
        <f>(HL4*'[1]prices source'!$G$58)</f>
        <v>0</v>
      </c>
      <c r="HO4" s="14">
        <v>0</v>
      </c>
      <c r="HP4" s="9" t="str">
        <f>IF(HN4&gt;0,HO4/HN4,"n/a")</f>
        <v>n/a</v>
      </c>
      <c r="HQ4" s="14">
        <f>(HL4*HL$1)*HM$1-HO4</f>
        <v>0</v>
      </c>
      <c r="HR4" s="11">
        <v>0</v>
      </c>
      <c r="HS4" s="13">
        <f>(HR4*'[1]prices source'!$C$58)/1000</f>
        <v>0</v>
      </c>
      <c r="HT4" s="14">
        <f>(HR4*'[1]prices source'!$G$58)</f>
        <v>0</v>
      </c>
      <c r="HU4" s="14">
        <v>0</v>
      </c>
      <c r="HV4" s="9" t="str">
        <f>IF(HT4&gt;0,HU4/HT4,"n/a")</f>
        <v>n/a</v>
      </c>
      <c r="HW4" s="14">
        <f>(HR4*HR$1)*HS$1-HU4</f>
        <v>0</v>
      </c>
      <c r="HX4" s="11">
        <f>[1]ICT!AC74</f>
        <v>646.27200000000016</v>
      </c>
      <c r="HY4" s="13">
        <f>(HX4*'[1]prices source'!$C$58)/1000</f>
        <v>0.16838533548230375</v>
      </c>
      <c r="HZ4" s="14">
        <f>(HX4*'[1]prices source'!$G$58)</f>
        <v>79.704956000651393</v>
      </c>
      <c r="IA4" s="14">
        <f>'[1]CAPEX Assumptions'!$D$25*[1]ICT!H74</f>
        <v>0</v>
      </c>
      <c r="IB4" s="9">
        <f>IF(HZ4&gt;0,IA4/HZ4,"n/a")</f>
        <v>0</v>
      </c>
      <c r="IC4" s="14">
        <f>(HX4*HX$1)*HY$1-IA4</f>
        <v>247.99339496678675</v>
      </c>
      <c r="ID4" s="11">
        <f>[1]ICT!Z74</f>
        <v>1125</v>
      </c>
      <c r="IE4" s="13">
        <f>(ID4*'[1]prices source'!$C$58)/1000</f>
        <v>0.29311729800701825</v>
      </c>
      <c r="IF4" s="14">
        <f>(ID4*'[1]prices source'!$G$58)</f>
        <v>138.7466507921321</v>
      </c>
      <c r="IG4" s="14">
        <f>'[1]CAPEX Assumptions'!$D$26</f>
        <v>0</v>
      </c>
      <c r="IH4" s="9">
        <f>IF(IF4&gt;0,IG4/IF4,"n/a")</f>
        <v>0</v>
      </c>
      <c r="II4" s="14">
        <f>(ID4*ID$1)*IE$1-IG4</f>
        <v>431.69527588636828</v>
      </c>
      <c r="IJ4" s="11">
        <f>[1]ICT!AF74</f>
        <v>10228.007004123723</v>
      </c>
      <c r="IK4" s="13">
        <f>(IJ4*'[1]prices source'!$C$58)/1000</f>
        <v>2.6648940240405361</v>
      </c>
      <c r="IL4" s="14">
        <f>(IJ4*'[1]prices source'!$G$58)</f>
        <v>1261.4237476450094</v>
      </c>
      <c r="IM4" s="14">
        <v>0</v>
      </c>
      <c r="IN4" s="9">
        <f>IF(IL4&gt;0,IM4/IL4,"n/a")</f>
        <v>0</v>
      </c>
      <c r="IO4" s="14">
        <f>(IJ4*IJ$1)*IK$1-IM4</f>
        <v>3924.7842714781309</v>
      </c>
      <c r="IP4" s="11">
        <f>[1]vending!G4</f>
        <v>122.63999999999987</v>
      </c>
      <c r="IQ4" s="13">
        <f>(IP4*'[1]prices source'!$C$58)/1000</f>
        <v>3.1953693713405042E-2</v>
      </c>
      <c r="IR4" s="14">
        <f>(IP4*'[1]prices source'!$G$58)</f>
        <v>15.125234891686279</v>
      </c>
      <c r="IS4" s="14">
        <v>0</v>
      </c>
      <c r="IT4" s="9">
        <f>IF(IR4&gt;0,IS4/IR4,"n/a")</f>
        <v>0</v>
      </c>
      <c r="IU4" s="14">
        <f>(IP4*IP$1)*IQ$1-IS4</f>
        <v>47.060541008625911</v>
      </c>
      <c r="IV4" s="11">
        <f>'[1]halls power'!S35</f>
        <v>0</v>
      </c>
      <c r="IW4" s="13">
        <f>(IV4*'[1]prices source'!$C$58)/1000</f>
        <v>0</v>
      </c>
      <c r="IX4" s="14">
        <f>(IV4*'[1]prices source'!$G$58)</f>
        <v>0</v>
      </c>
      <c r="IY4" s="14">
        <f>'[1]halls power'!T35</f>
        <v>0</v>
      </c>
      <c r="IZ4" s="9" t="str">
        <f>IF(IX4&gt;0,IY4/IX4,"n/a")</f>
        <v>n/a</v>
      </c>
      <c r="JA4" s="14">
        <f>(IV4*IV$1)*IW$1-IY4</f>
        <v>0</v>
      </c>
      <c r="JB4" s="11">
        <f>'[1]halls power'!U35</f>
        <v>0</v>
      </c>
      <c r="JC4" s="13">
        <f>(JB4*'[1]prices source'!$C$58)/1000</f>
        <v>0</v>
      </c>
      <c r="JD4" s="14">
        <f>(JB4*'[1]prices source'!$G$58)</f>
        <v>0</v>
      </c>
      <c r="JE4" s="14">
        <f>'[1]halls power'!V35</f>
        <v>0</v>
      </c>
      <c r="JF4" s="9" t="str">
        <f>IF(JD4&gt;0,JE4/JD4,"n/a")</f>
        <v>n/a</v>
      </c>
      <c r="JG4" s="14">
        <f>(JB4*JB$1)*JC$1-JE4</f>
        <v>0</v>
      </c>
      <c r="JH4" s="11">
        <f>'[1]renewable energy'!W167</f>
        <v>20202.665086627021</v>
      </c>
      <c r="JI4" s="13">
        <f>(JH4*'[1]prices source'!$C$58)/1000</f>
        <v>5.263778313540298</v>
      </c>
      <c r="JJ4" s="14">
        <f>(JH4*'[1]prices source'!$G$58)+'[1]renewable energy'!Z167</f>
        <v>2622.4478563304347</v>
      </c>
      <c r="JK4" s="14">
        <f>'[1]renewable energy'!Y167</f>
        <v>23380.537664519743</v>
      </c>
      <c r="JL4" s="9">
        <f>IF(JJ4&gt;0,JK4/JJ4,"n/a")</f>
        <v>8.9155395818759562</v>
      </c>
      <c r="JM4" s="14">
        <f>(JH4*JH$1)*JI$1-JK4</f>
        <v>34309.077737248168</v>
      </c>
      <c r="JN4" s="11">
        <v>0</v>
      </c>
      <c r="JO4" s="13">
        <f>(JN4*'[1]prices source'!$C$58)/1000</f>
        <v>0</v>
      </c>
      <c r="JP4" s="14">
        <v>0</v>
      </c>
      <c r="JQ4" s="14">
        <v>0</v>
      </c>
      <c r="JR4" s="9" t="str">
        <f>IF(JP4&gt;0,JQ4/JP4,"n/a")</f>
        <v>n/a</v>
      </c>
      <c r="JS4" s="14">
        <f>(JN4*JN$1)*JO$1-JQ4</f>
        <v>0</v>
      </c>
      <c r="JT4" s="11">
        <v>0</v>
      </c>
      <c r="JU4" s="13">
        <f>(JT4*'[1]prices source'!$C$58)/1000</f>
        <v>0</v>
      </c>
      <c r="JV4" s="14">
        <f>(JT4*'[1]prices source'!$G$58)</f>
        <v>0</v>
      </c>
      <c r="JW4" s="16">
        <v>0</v>
      </c>
      <c r="JX4" s="9" t="str">
        <f>IF(JV4&gt;0,JW4/JV4,"n/a")</f>
        <v>n/a</v>
      </c>
      <c r="JY4" s="14">
        <f>(JT4*JT$1)*JU$1-JW4</f>
        <v>0</v>
      </c>
    </row>
    <row r="5" spans="1:285" x14ac:dyDescent="0.25">
      <c r="A5" s="9">
        <f>'[1]ENERGY APPORTION'!A5</f>
        <v>2</v>
      </c>
      <c r="B5" t="s">
        <v>52</v>
      </c>
      <c r="C5" s="9" t="str">
        <f>'[1]ENERGY APPORTION'!E5</f>
        <v>uni</v>
      </c>
      <c r="D5" s="10">
        <f>[1]FabricVent!M5</f>
        <v>10858.040000000003</v>
      </c>
      <c r="E5" s="11">
        <f>'[1]ENERGY APPORTION'!G5</f>
        <v>754456.7533333333</v>
      </c>
      <c r="F5" s="11">
        <f>'[1]ENERGY APPORTION'!H5</f>
        <v>1276039.5980830677</v>
      </c>
      <c r="G5" s="11">
        <f>'[1]ENERGY APPORTION'!I5</f>
        <v>0</v>
      </c>
      <c r="H5" s="10">
        <f>((E5*'[1]prices source'!$C$58)+(F5*'[1]prices source'!$C$60)+(G5*'[1]prices source'!$C$61))/1000</f>
        <v>431.93823719994549</v>
      </c>
      <c r="I5" s="12">
        <f>(E5*'[1]prices source'!$G$58)+(F5*'[1]prices source'!$G$60)+(G5*'[1]prices source'!$G$61)</f>
        <v>118630.8758568679</v>
      </c>
      <c r="J5" s="11">
        <f>[1]FabricVent!EU5</f>
        <v>2652.0443285933743</v>
      </c>
      <c r="K5" s="11">
        <f>[1]FabricVent!EJ5</f>
        <v>142760.60999316958</v>
      </c>
      <c r="L5" s="11">
        <v>0</v>
      </c>
      <c r="M5" s="13">
        <f>((J5*'[1]prices source'!$C$58)+(K5*'[1]prices source'!$C$60)+(L5*'[1]prices source'!$C$61))/1000</f>
        <v>27.023181240166465</v>
      </c>
      <c r="N5" s="14">
        <f>((J5*'[1]prices source'!$G$58)+(K5*'[1]prices source'!$G$60)+(L5*'[1]prices source'!$G$61))</f>
        <v>3189.3004565731412</v>
      </c>
      <c r="O5" s="14">
        <f>[1]FabricVent!DY5</f>
        <v>147537</v>
      </c>
      <c r="P5" s="9">
        <f t="shared" ref="P5:P68" si="22">IF(N5&gt;0,O5/N5,"n/a")</f>
        <v>46.259987733650675</v>
      </c>
      <c r="Q5" s="14">
        <f t="shared" si="0"/>
        <v>-34182.263145745688</v>
      </c>
      <c r="R5" s="11">
        <f>[1]FabricVent!EV5</f>
        <v>0</v>
      </c>
      <c r="S5" s="11">
        <f>[1]FabricVent!EK5</f>
        <v>0</v>
      </c>
      <c r="T5" s="11">
        <v>0</v>
      </c>
      <c r="U5" s="13">
        <f>((R5*'[1]prices source'!$C$58)+(S5*'[1]prices source'!$C$60)+(T5*'[1]prices source'!$C$61))/1000</f>
        <v>0</v>
      </c>
      <c r="V5" s="14">
        <f>((R5*'[1]prices source'!$G$58)+(S5*'[1]prices source'!$G$60)+(T5*'[1]prices source'!$G$61))</f>
        <v>0</v>
      </c>
      <c r="W5" s="14">
        <f>[1]FabricVent!DZ5</f>
        <v>0</v>
      </c>
      <c r="X5" s="9" t="str">
        <f t="shared" ref="X5:X68" si="23">IF(V5&gt;0,W5/V5,"n/a")</f>
        <v>n/a</v>
      </c>
      <c r="Y5" s="14">
        <f t="shared" si="1"/>
        <v>0</v>
      </c>
      <c r="Z5" s="11">
        <f>[1]FabricVent!EW5</f>
        <v>0</v>
      </c>
      <c r="AA5" s="11">
        <f>[1]FabricVent!EL5</f>
        <v>0</v>
      </c>
      <c r="AB5" s="11">
        <v>0</v>
      </c>
      <c r="AC5" s="13">
        <f>((Z5*'[1]prices source'!$C$58)+(AA5*'[1]prices source'!$C$60)+(AB5*'[1]prices source'!$C$61))/1000</f>
        <v>0</v>
      </c>
      <c r="AD5" s="14">
        <f>((Z5*'[1]prices source'!$G$58)+(AA5*'[1]prices source'!$G$60)+(AB5*'[1]prices source'!$G$61))</f>
        <v>0</v>
      </c>
      <c r="AE5" s="14">
        <f>[1]FabricVent!EA5</f>
        <v>0</v>
      </c>
      <c r="AF5" s="9" t="str">
        <f t="shared" ref="AF5:AF68" si="24">IF(AD5&gt;0,AE5/AD5,"n/a")</f>
        <v>n/a</v>
      </c>
      <c r="AG5" s="14">
        <f t="shared" si="2"/>
        <v>0</v>
      </c>
      <c r="AH5" s="11">
        <f>[1]FabricVent!EX5</f>
        <v>3364.9594706883672</v>
      </c>
      <c r="AI5" s="11">
        <f>[1]FabricVent!EM5</f>
        <v>181137.11805584957</v>
      </c>
      <c r="AJ5" s="11">
        <v>0</v>
      </c>
      <c r="AK5" s="13">
        <f>((AH5*'[1]prices source'!$C$58)+(AI5*'[1]prices source'!$C$60)+(AJ5*'[1]prices source'!$C$61))/1000</f>
        <v>34.287477272469275</v>
      </c>
      <c r="AL5" s="14">
        <f>((AH5*'[1]prices source'!$G$58)+(AI5*'[1]prices source'!$G$60)+(AJ5*'[1]prices source'!$G$61))</f>
        <v>4046.6392889852759</v>
      </c>
      <c r="AM5" s="14">
        <f>[1]FabricVent!EB5</f>
        <v>491686.53934883728</v>
      </c>
      <c r="AN5" s="9">
        <f t="shared" ref="AN5:AN68" si="25">IF(AL5&gt;0,AM5/AL5,"n/a")</f>
        <v>121.5049091939527</v>
      </c>
      <c r="AO5" s="14">
        <f t="shared" si="3"/>
        <v>-347860.09903913829</v>
      </c>
      <c r="AP5" s="11">
        <f>[1]FabricVent!FD5</f>
        <v>0</v>
      </c>
      <c r="AQ5" s="11">
        <f>[1]FabricVent!ES5</f>
        <v>0</v>
      </c>
      <c r="AR5" s="11">
        <v>0</v>
      </c>
      <c r="AS5" s="13">
        <f>((AP5*'[1]prices source'!$C$58)+(AQ5*'[1]prices source'!$C$60)+(AR5*'[1]prices source'!$C$61))/1000</f>
        <v>0</v>
      </c>
      <c r="AT5" s="14">
        <f>((AP5*'[1]prices source'!$G$58)+(AQ5*'[1]prices source'!$G$60)+(AR5*'[1]prices source'!$G$61))</f>
        <v>0</v>
      </c>
      <c r="AU5" s="14">
        <f>[1]FabricVent!EH5</f>
        <v>0</v>
      </c>
      <c r="AV5" s="9" t="str">
        <f t="shared" ref="AV5:AV68" si="26">IF(AT5&gt;0,AU5/AT5,"n/a")</f>
        <v>n/a</v>
      </c>
      <c r="AW5" s="14">
        <f t="shared" si="4"/>
        <v>0</v>
      </c>
      <c r="AX5" s="11">
        <f>[1]FabricVent!FC5</f>
        <v>2736.3277460267777</v>
      </c>
      <c r="AY5" s="11">
        <f>[1]FabricVent!ER5</f>
        <v>147297.62016127771</v>
      </c>
      <c r="AZ5" s="11">
        <v>0</v>
      </c>
      <c r="BA5" s="13">
        <f>((AX5*'[1]prices source'!$C$58)+(AY5*'[1]prices source'!$C$60)+(AZ5*'[1]prices source'!$C$61))/1000</f>
        <v>27.881992701305013</v>
      </c>
      <c r="BB5" s="14">
        <f>((AX5*'[1]prices source'!$G$58)+(AY5*'[1]prices source'!$G$60)+(AZ5*'[1]prices source'!$G$61))</f>
        <v>3290.6581672281782</v>
      </c>
      <c r="BC5" s="14">
        <f>[1]FabricVent!EG5</f>
        <v>335631.5492957746</v>
      </c>
      <c r="BD5" s="9">
        <f t="shared" ref="BD5:BD68" si="27">IF(BB5&gt;0,BC5/BB5,"n/a")</f>
        <v>101.99526424176939</v>
      </c>
      <c r="BE5" s="14">
        <f t="shared" si="5"/>
        <v>-218674.33698463073</v>
      </c>
      <c r="BF5" s="11">
        <f>[1]FabricVent!EZ5</f>
        <v>0</v>
      </c>
      <c r="BG5" s="11">
        <f>[1]FabricVent!EO5</f>
        <v>0</v>
      </c>
      <c r="BH5" s="11">
        <v>0</v>
      </c>
      <c r="BI5" s="13">
        <f>((BF5*'[1]prices source'!$C$58)+(BG5*'[1]prices source'!$C$60)+(BH5*'[1]prices source'!$C$61))/1000</f>
        <v>0</v>
      </c>
      <c r="BJ5" s="14">
        <f>((BF5*'[1]prices source'!$G$58)+(BG5*'[1]prices source'!$G$60)+(BH5*'[1]prices source'!$G$61))</f>
        <v>0</v>
      </c>
      <c r="BK5" s="14">
        <f>[1]FabricVent!ED5</f>
        <v>0</v>
      </c>
      <c r="BL5" s="9" t="str">
        <f t="shared" ref="BL5:BL68" si="28">IF(BJ5&gt;0,BK5/BJ5,"n/a")</f>
        <v>n/a</v>
      </c>
      <c r="BM5" s="14">
        <f t="shared" si="6"/>
        <v>0</v>
      </c>
      <c r="BN5" s="11">
        <f>[1]FabricVent!EY5</f>
        <v>0</v>
      </c>
      <c r="BO5" s="11">
        <f>[1]FabricVent!EN5</f>
        <v>0</v>
      </c>
      <c r="BP5" s="11">
        <v>0</v>
      </c>
      <c r="BQ5" s="13">
        <f>((BN5*'[1]prices source'!$C$58)+(BO5*'[1]prices source'!$C$60)+(BP5*'[1]prices source'!$C$61))/1000</f>
        <v>0</v>
      </c>
      <c r="BR5" s="14">
        <f>((BN5*'[1]prices source'!$G$58)+(BO5*'[1]prices source'!$G$60)+(BP5*'[1]prices source'!$G$61))</f>
        <v>0</v>
      </c>
      <c r="BS5" s="14">
        <f>[1]FabricVent!EC5</f>
        <v>0</v>
      </c>
      <c r="BT5" s="9" t="str">
        <f t="shared" ref="BT5:BT68" si="29">IF(BR5&gt;0,BS5/BR5,"n/a")</f>
        <v>n/a</v>
      </c>
      <c r="BU5" s="14">
        <f t="shared" si="7"/>
        <v>0</v>
      </c>
      <c r="BV5" s="11">
        <f>[1]FabricVent!FA5</f>
        <v>2963.533406062571</v>
      </c>
      <c r="BW5" s="11">
        <f>[1]FabricVent!EP5</f>
        <v>159528.19197747897</v>
      </c>
      <c r="BX5" s="11">
        <v>0</v>
      </c>
      <c r="BY5" s="13">
        <f>((BV5*'[1]prices source'!$C$58)+(BW5*'[1]prices source'!$C$60)+(BX5*'[1]prices source'!$C$61))/1000</f>
        <v>30.197119814280306</v>
      </c>
      <c r="BZ5" s="14">
        <f>((BV5*'[1]prices source'!$G$58)+(BW5*'[1]prices source'!$G$60)+(BX5*'[1]prices source'!$G$61))</f>
        <v>3563.8915771962888</v>
      </c>
      <c r="CA5" s="14">
        <f>[1]FabricVent!EE5</f>
        <v>759988.40399999998</v>
      </c>
      <c r="CB5" s="9">
        <f t="shared" ref="CB5:CB68" si="30">IF(BZ5&gt;0,CA5/BZ5,"n/a")</f>
        <v>213.24678025078484</v>
      </c>
      <c r="CC5" s="14">
        <f t="shared" si="8"/>
        <v>-654831.60971039918</v>
      </c>
      <c r="CD5" s="11">
        <f>[1]FabricVent!FB5</f>
        <v>3900.1942235227616</v>
      </c>
      <c r="CE5" s="11">
        <f>[1]FabricVent!EQ5</f>
        <v>209949.01949367698</v>
      </c>
      <c r="CF5" s="11">
        <v>0</v>
      </c>
      <c r="CG5" s="13">
        <f>((CD5*'[1]prices source'!$C$58)+(CE5*'[1]prices source'!$C$60)+(CF5*'[1]prices source'!$C$61))/1000</f>
        <v>39.741287216721226</v>
      </c>
      <c r="CH5" s="14">
        <f>((CD5*'[1]prices source'!$G$58)+(CE5*'[1]prices source'!$G$60)+(CF5*'[1]prices source'!$G$61))</f>
        <v>4690.3029047039245</v>
      </c>
      <c r="CI5" s="14">
        <f>[1]FabricVent!EF5</f>
        <v>841264.70399999991</v>
      </c>
      <c r="CJ5" s="9">
        <f t="shared" ref="CJ5:CJ68" si="31">IF(CH5&gt;0,CI5/CH5,"n/a")</f>
        <v>179.36255314263221</v>
      </c>
      <c r="CK5" s="14">
        <f t="shared" si="9"/>
        <v>-702871.82446860825</v>
      </c>
      <c r="CL5" s="11">
        <v>0</v>
      </c>
      <c r="CM5" s="11">
        <f>[1]HeatFuel!CE5</f>
        <v>33911.665507468853</v>
      </c>
      <c r="CN5" s="11">
        <v>0</v>
      </c>
      <c r="CO5" s="13">
        <f>((CL5*'[1]prices source'!$C$58)+(CM5*'[1]prices source'!$C$60)+(CN5*'[1]prices source'!$C$61))/1000</f>
        <v>6.2550067028526302</v>
      </c>
      <c r="CP5" s="14">
        <f>((CL5*'[1]prices source'!$G$58)+(CM5*'[1]prices source'!$G$60)+(CN5*'[1]prices source'!$G$61))</f>
        <v>679.89864346191393</v>
      </c>
      <c r="CQ5" s="14">
        <f>[1]HeatFuel!CF5</f>
        <v>31061.348880000001</v>
      </c>
      <c r="CR5" s="9">
        <f t="shared" ref="CR5:CR68" si="32">IF(CP5&gt;0,CQ5/CP5,"n/a")</f>
        <v>45.685263794381981</v>
      </c>
      <c r="CS5" s="14">
        <f t="shared" si="10"/>
        <v>-20015.372327545527</v>
      </c>
      <c r="CT5" s="11">
        <f>[1]HeatFuel!BA5</f>
        <v>40229.038200000003</v>
      </c>
      <c r="CU5" s="11">
        <v>0</v>
      </c>
      <c r="CV5" s="11">
        <v>0</v>
      </c>
      <c r="CW5" s="13">
        <f>((CT5*'[1]prices source'!$C$58)+(CU5*'[1]prices source'!$C$60)+(CV5*'[1]prices source'!$C$61))/1000</f>
        <v>10.481623980982329</v>
      </c>
      <c r="CX5" s="14">
        <f>((CT5*'[1]prices source'!$G$58)+(CU5*'[1]prices source'!$G$60)+(CV5*'[1]prices source'!$G$61))</f>
        <v>4961.4616131899938</v>
      </c>
      <c r="CY5" s="14">
        <f>'[1]CAPEX Assumptions'!$D$11*[1]HeatFuel!BB5</f>
        <v>6811.2657269841284</v>
      </c>
      <c r="CZ5" s="9">
        <f t="shared" ref="CZ5:CZ68" si="33">IF(CX5&gt;0,CY5/CX5,"n/a")</f>
        <v>1.3728345108780948</v>
      </c>
      <c r="DA5" s="14">
        <f t="shared" si="11"/>
        <v>78717.120513900838</v>
      </c>
      <c r="DB5" s="11">
        <f>[1]HotWaterpiv!AQ114</f>
        <v>0</v>
      </c>
      <c r="DC5" s="11">
        <f>[1]HotWaterpiv!AP114</f>
        <v>30504.66015971607</v>
      </c>
      <c r="DD5" s="11">
        <v>0</v>
      </c>
      <c r="DE5" s="13">
        <f>((DB5*'[1]prices source'!$C$58)+(DC5*'[1]prices source'!$C$60)+(DD5*'[1]prices source'!$C$61))/1000</f>
        <v>5.6265845664596288</v>
      </c>
      <c r="DF5" s="14">
        <f>((DB5*'[1]prices source'!$G$58)+(DC5*'[1]prices source'!$G$60)+(DD5*'[1]prices source'!$G$61))</f>
        <v>611.59122536431482</v>
      </c>
      <c r="DG5" s="14">
        <f>[1]HotWaterpiv!AW114</f>
        <v>6478.8939259079043</v>
      </c>
      <c r="DH5" s="9">
        <f t="shared" ref="DH5:DH68" si="34">IF(DF5&gt;0,DG5/DF5,"n/a")</f>
        <v>10.593503727998279</v>
      </c>
      <c r="DI5" s="14">
        <f t="shared" si="12"/>
        <v>3457.3258327649246</v>
      </c>
      <c r="DJ5" s="11">
        <f>[1]HeatFuel!CN5</f>
        <v>-42658.291802136322</v>
      </c>
      <c r="DK5" s="11">
        <f>[1]HeatFuel!CO5</f>
        <v>226176.00000000003</v>
      </c>
      <c r="DL5" s="11">
        <v>0</v>
      </c>
      <c r="DM5" s="13">
        <f>((DJ5*'[1]prices source'!$C$58)+(DK5*'[1]prices source'!$C$60)+(DL5*'[1]prices source'!$C$61))/1000</f>
        <v>30.60360032832255</v>
      </c>
      <c r="DN5" s="14">
        <f>((DJ5*'[1]prices source'!$G$58)+(DK5*'[1]prices source'!$G$60)+(DL5*'[1]prices source'!$G$61))</f>
        <v>-726.43527942877881</v>
      </c>
      <c r="DO5" s="14">
        <f>[1]HeatFuel!CM5</f>
        <v>5710.1100000000006</v>
      </c>
      <c r="DP5" s="9" t="str">
        <f t="shared" ref="DP5:DP68" si="35">IF(DN5&gt;0,DO5/DN5,"n/a")</f>
        <v>n/a</v>
      </c>
      <c r="DQ5" s="14">
        <f t="shared" si="13"/>
        <v>-13558.77038164395</v>
      </c>
      <c r="DR5" s="11">
        <v>0</v>
      </c>
      <c r="DS5" s="11">
        <v>0</v>
      </c>
      <c r="DT5" s="11">
        <v>0</v>
      </c>
      <c r="DU5" s="13">
        <f>((DR5*'[1]prices source'!$C$58)+(DS5*'[1]prices source'!$C$60)+(DT5*'[1]prices source'!$C$61))/1000</f>
        <v>0</v>
      </c>
      <c r="DV5" s="14">
        <f>((DR5*'[1]prices source'!$G$58)+(DS5*'[1]prices source'!$G$60)+(DT5*'[1]prices source'!$G$61))</f>
        <v>0</v>
      </c>
      <c r="DW5" s="14"/>
      <c r="DX5" s="9" t="str">
        <f t="shared" ref="DX5:DX68" si="36">IF(DV5&gt;0,DW5/DV5,"n/a")</f>
        <v>n/a</v>
      </c>
      <c r="DY5" s="14">
        <f t="shared" si="14"/>
        <v>0</v>
      </c>
      <c r="DZ5" s="11">
        <f>'[1]ENERGY APPORTION'!BA5*'[1]benchmarks general'!$I$192*(6-0)/24</f>
        <v>0</v>
      </c>
      <c r="EA5" s="11">
        <v>0</v>
      </c>
      <c r="EB5" s="11">
        <v>0</v>
      </c>
      <c r="EC5" s="13">
        <f>((DZ5*'[1]prices source'!$C$58)+(EA5*'[1]prices source'!$C$60)+(EB5*'[1]prices source'!$C$61))/1000</f>
        <v>0</v>
      </c>
      <c r="ED5" s="14">
        <f>((DZ5*'[1]prices source'!$G$58)+(EA5*'[1]prices source'!$G$60)+(EB5*'[1]prices source'!$G$61))</f>
        <v>0</v>
      </c>
      <c r="EE5" s="14">
        <f>IF(DZ5&gt;0,'[1]benchmarks general'!$I$197,0)</f>
        <v>0</v>
      </c>
      <c r="EF5" s="9" t="str">
        <f t="shared" ref="EF5:EF68" si="37">IF(ED5&gt;0,EE5/ED5,"n/a")</f>
        <v>n/a</v>
      </c>
      <c r="EG5" s="14">
        <f t="shared" si="15"/>
        <v>0</v>
      </c>
      <c r="EH5" s="11">
        <f>[1]FabricVent!GG5</f>
        <v>5840.0302910646296</v>
      </c>
      <c r="EI5" s="11">
        <f>[1]FabricVent!GD5</f>
        <v>3697.633790027598</v>
      </c>
      <c r="EJ5" s="11">
        <v>0</v>
      </c>
      <c r="EK5" s="13">
        <f>((EH5*'[1]prices source'!$C$58)+(EI5*'[1]prices source'!$C$60)+(EJ5*'[1]prices source'!$C$61))/1000</f>
        <v>2.2036409074114833</v>
      </c>
      <c r="EL5" s="14">
        <f>((EH5*'[1]prices source'!$G$58)+(EI5*'[1]prices source'!$G$60)+(EJ5*'[1]prices source'!$G$61))</f>
        <v>794.38727548243162</v>
      </c>
      <c r="EM5" s="14">
        <v>2155.274687715259</v>
      </c>
      <c r="EN5" s="9">
        <f t="shared" ref="EN5:EN68" si="38">IF(EL5&gt;0,EM5/EL5,"n/a")</f>
        <v>2.7131284125949273</v>
      </c>
      <c r="EO5" s="14">
        <f t="shared" si="16"/>
        <v>10613.192323464227</v>
      </c>
      <c r="EP5" s="11">
        <f>[1]FabricVent!GK5</f>
        <v>4492.4862849945939</v>
      </c>
      <c r="EQ5" s="11">
        <f>[1]FabricVent!GH5</f>
        <v>5662.2243827060383</v>
      </c>
      <c r="ER5" s="11">
        <v>0</v>
      </c>
      <c r="ES5" s="13">
        <f>((EP5*'[1]prices source'!$C$58)+(EQ5*'[1]prices source'!$C$60)+(ER5*'[1]prices source'!$C$61))/1000</f>
        <v>2.2149087906711982</v>
      </c>
      <c r="ET5" s="14">
        <f>((EP5*'[1]prices source'!$G$58)+(EQ5*'[1]prices source'!$G$60)+(ER5*'[1]prices source'!$G$61))</f>
        <v>667.58248206275448</v>
      </c>
      <c r="EU5" s="14">
        <v>4000</v>
      </c>
      <c r="EV5" s="9">
        <f t="shared" ref="EV5:EV68" si="39">IF(ET5&gt;0,EU5/ET5,"n/a")</f>
        <v>5.9917689685931421</v>
      </c>
      <c r="EW5" s="14">
        <f t="shared" si="17"/>
        <v>1181.785141012484</v>
      </c>
      <c r="EX5" s="11">
        <f>[1]FabricVent!GR5</f>
        <v>2113.6439912218866</v>
      </c>
      <c r="EY5" s="11">
        <f>[1]FabricVent!GO5</f>
        <v>3576.5355646476714</v>
      </c>
      <c r="EZ5" s="11">
        <v>0</v>
      </c>
      <c r="FA5" s="13">
        <f>((EX5*'[1]prices source'!$C$58)+(EY5*'[1]prices source'!$C$60)+(EZ5*'[1]prices source'!$C$61))/1000</f>
        <v>1.2103991988154668</v>
      </c>
      <c r="FB5" s="14">
        <f>((EX5*'[1]prices source'!$G$58)+(EY5*'[1]prices source'!$G$60)+(EZ5*'[1]prices source'!$G$61))</f>
        <v>332.38281416511506</v>
      </c>
      <c r="FC5" s="14">
        <v>1000</v>
      </c>
      <c r="FD5" s="9">
        <f t="shared" ref="FD5:FD68" si="40">IF(FB5&gt;0,FC5/FB5,"n/a")</f>
        <v>3.0085791364147916</v>
      </c>
      <c r="FE5" s="14">
        <f t="shared" si="18"/>
        <v>34.363419566410357</v>
      </c>
      <c r="FF5" s="11">
        <v>0</v>
      </c>
      <c r="FG5" s="11">
        <f>[1]HeatFuel!CR5</f>
        <v>0</v>
      </c>
      <c r="FH5" s="11">
        <f>[1]HeatFuel!CQ5</f>
        <v>0</v>
      </c>
      <c r="FI5" s="13">
        <f>((FF5*'[1]prices source'!$C$58)+(FG5*'[1]prices source'!$C$60)+(FH5*'[1]prices source'!$C$61))/1000</f>
        <v>0</v>
      </c>
      <c r="FJ5" s="14">
        <f>((FF5*'[1]prices source'!$G$58)+(FG5*'[1]prices source'!$G$60)+(FH5*'[1]prices source'!$G$61))</f>
        <v>0</v>
      </c>
      <c r="FK5" s="14">
        <f>[1]HeatFuel!CP5</f>
        <v>0</v>
      </c>
      <c r="FL5" s="9" t="str">
        <f t="shared" ref="FL5:FL68" si="41">IF(FJ5&gt;0,FK5/FJ5,"n/a")</f>
        <v>n/a</v>
      </c>
      <c r="FM5" s="14">
        <f t="shared" si="19"/>
        <v>0</v>
      </c>
      <c r="FN5" s="11">
        <f t="shared" si="20"/>
        <v>0</v>
      </c>
      <c r="FO5" s="11">
        <f t="shared" si="20"/>
        <v>0</v>
      </c>
      <c r="FP5" s="11">
        <f t="shared" si="20"/>
        <v>0</v>
      </c>
      <c r="FQ5" s="13">
        <f>((FN5*'[1]prices source'!$C$58)+(FO5*'[1]prices source'!$C$60)+(FP5*'[1]prices source'!$C$61))/1000</f>
        <v>0</v>
      </c>
      <c r="FR5" s="14">
        <f>((FN5*'[1]prices source'!$G$58)+(FO5*'[1]prices source'!$G$60)+(FP5*'[1]prices source'!$G$61))</f>
        <v>0</v>
      </c>
      <c r="FS5" s="14">
        <f>'[1]CAPEX Assumptions'!$D$30</f>
        <v>0</v>
      </c>
      <c r="FT5" s="9" t="str">
        <f t="shared" ref="FT5:FT68" si="42">IF(FR5&gt;0,FS5/FR5,"n/a")</f>
        <v>n/a</v>
      </c>
      <c r="FU5" s="14">
        <f t="shared" si="21"/>
        <v>0</v>
      </c>
      <c r="FV5" s="15">
        <v>0</v>
      </c>
      <c r="FW5" s="13">
        <f>(FV5*'[1]prices source'!$C$58)/1000</f>
        <v>0</v>
      </c>
      <c r="FX5" s="14">
        <f>(FV5*'[1]prices source'!$G$58)</f>
        <v>0</v>
      </c>
      <c r="FY5" s="16">
        <v>0</v>
      </c>
      <c r="FZ5" s="9" t="str">
        <f t="shared" ref="FZ5:FZ68" si="43">IF(FX5&gt;0,FY5/FX5,"n/a")</f>
        <v>n/a</v>
      </c>
      <c r="GA5" s="14">
        <f t="shared" ref="GA5:GA68" si="44">(FV5*FV$1)*FW$1-FY5</f>
        <v>0</v>
      </c>
      <c r="GB5" s="11">
        <f>'[1]ENERGY APPORTION'!BB5*'[1]cooling opps'!$C$35</f>
        <v>2463.9999999999995</v>
      </c>
      <c r="GC5" s="13">
        <f>(GB5*'[1]prices source'!$C$58)/1000</f>
        <v>0.64199201981270471</v>
      </c>
      <c r="GD5" s="14">
        <f>(GB5*'[1]prices source'!$G$58)</f>
        <v>303.88599782383415</v>
      </c>
      <c r="GE5" s="14">
        <v>0</v>
      </c>
      <c r="GF5" s="9">
        <f t="shared" ref="GF5:GF68" si="45">IF(GD5&gt;0,GE5/GD5,"n/a")</f>
        <v>0</v>
      </c>
      <c r="GG5" s="14">
        <f t="shared" ref="GG5:GG68" si="46">(GB5*GB$1)*GC$1-GE5</f>
        <v>945.50858647467658</v>
      </c>
      <c r="GH5" s="11">
        <v>5133.3333333333358</v>
      </c>
      <c r="GI5" s="13">
        <f>(GH5*'[1]prices source'!$C$58)/1000</f>
        <v>1.3374833746098023</v>
      </c>
      <c r="GJ5" s="14">
        <f>(GH5*'[1]prices source'!$G$58)</f>
        <v>633.0958287996549</v>
      </c>
      <c r="GK5" s="17">
        <v>29927.944416243659</v>
      </c>
      <c r="GL5" s="9">
        <f t="shared" ref="GL5:GL68" si="47">IF(GJ5&gt;0,GK5/GJ5,"n/a")</f>
        <v>47.272376557885124</v>
      </c>
      <c r="GM5" s="14">
        <f t="shared" ref="GM5:GM68" si="48">(GH5*GH$1)*GI$1-GK5</f>
        <v>-24246.194208074186</v>
      </c>
      <c r="GN5" s="11">
        <f>[1]HeatFuel!BE5</f>
        <v>0</v>
      </c>
      <c r="GO5" s="13">
        <f>(GN5*'[1]prices source'!$C$58)/1000</f>
        <v>0</v>
      </c>
      <c r="GP5" s="14">
        <f>(GN5*'[1]prices source'!$G$58)</f>
        <v>0</v>
      </c>
      <c r="GQ5" s="14">
        <f>[1]HeatFuel!BF5*'[1]CAPEX Assumptions'!$D$11</f>
        <v>0</v>
      </c>
      <c r="GR5" s="9" t="str">
        <f t="shared" ref="GR5:GR68" si="49">IF(GP5&gt;0,GQ5/GP5,"n/a")</f>
        <v>n/a</v>
      </c>
      <c r="GS5" s="14">
        <f t="shared" ref="GS5:GS68" si="50">(GN5*GN$1)*GO$1-GQ5</f>
        <v>0</v>
      </c>
      <c r="GT5" s="11">
        <f>'[1]compressed air'!F4</f>
        <v>14293.341350197099</v>
      </c>
      <c r="GU5" s="13">
        <f>(GT5*'[1]prices source'!$C$58)/1000</f>
        <v>3.7241116409437858</v>
      </c>
      <c r="GV5" s="14">
        <f>(GT5*'[1]prices source'!$G$58)</f>
        <v>1762.8028808609233</v>
      </c>
      <c r="GW5" s="14">
        <f>'[1]compressed air'!G4</f>
        <v>3523.1904721965948</v>
      </c>
      <c r="GX5" s="9">
        <f t="shared" ref="GX5:GX68" si="51">IF(GV5&gt;0,GW5/GV5,"n/a")</f>
        <v>1.9986298584195232</v>
      </c>
      <c r="GY5" s="14">
        <f t="shared" ref="GY5:GY68" si="52">(GT5*GT$1)*GU$1-GW5</f>
        <v>24779.545301896727</v>
      </c>
      <c r="GZ5" s="18">
        <v>140560.67333316529</v>
      </c>
      <c r="HA5" s="13">
        <f>(GZ5*'[1]prices source'!$C$58)/1000</f>
        <v>36.622902020857381</v>
      </c>
      <c r="HB5" s="14">
        <f>(GZ5*'[1]prices source'!$G$58)</f>
        <v>17335.397918278792</v>
      </c>
      <c r="HC5" s="19">
        <v>220564.87484086392</v>
      </c>
      <c r="HD5" s="9">
        <f t="shared" ref="HD5:HD68" si="53">IF(HB5&gt;0,HC5/HB5,"n/a")</f>
        <v>12.723381134983692</v>
      </c>
      <c r="HE5" s="14">
        <f t="shared" ref="HE5:HE68" si="54">(GZ5*GZ$1)*HA$1-HC5</f>
        <v>180812.42614560103</v>
      </c>
      <c r="HF5" s="18">
        <v>152282.86680958737</v>
      </c>
      <c r="HG5" s="13">
        <f>(HF5*'[1]prices source'!$C$58)/1000</f>
        <v>39.677104401767899</v>
      </c>
      <c r="HH5" s="14">
        <f>(HF5*'[1]prices source'!$G$58)</f>
        <v>18781.100215870742</v>
      </c>
      <c r="HI5" s="19">
        <v>374019.91791955807</v>
      </c>
      <c r="HJ5" s="9">
        <f t="shared" ref="HJ5:HJ68" si="55">IF(HH5&gt;0,HI5/HH5,"n/a")</f>
        <v>19.914696882533914</v>
      </c>
      <c r="HK5" s="14">
        <f t="shared" ref="HK5:HK68" si="56">(HF5*HF$1)*HG$1-HI5</f>
        <v>171922.31394760701</v>
      </c>
      <c r="HL5" s="11">
        <v>0</v>
      </c>
      <c r="HM5" s="13">
        <f>(HL5*'[1]prices source'!$C$58)/1000</f>
        <v>0</v>
      </c>
      <c r="HN5" s="14">
        <f>(HL5*'[1]prices source'!$G$58)</f>
        <v>0</v>
      </c>
      <c r="HO5" s="14">
        <v>0</v>
      </c>
      <c r="HP5" s="9" t="str">
        <f t="shared" ref="HP5:HP68" si="57">IF(HN5&gt;0,HO5/HN5,"n/a")</f>
        <v>n/a</v>
      </c>
      <c r="HQ5" s="14">
        <f t="shared" ref="HQ5:HQ68" si="58">(HL5*HL$1)*HM$1-HO5</f>
        <v>0</v>
      </c>
      <c r="HR5" s="11">
        <v>0</v>
      </c>
      <c r="HS5" s="13">
        <f>(HR5*'[1]prices source'!$C$58)/1000</f>
        <v>0</v>
      </c>
      <c r="HT5" s="14">
        <f>(HR5*'[1]prices source'!$G$58)</f>
        <v>0</v>
      </c>
      <c r="HU5" s="14">
        <v>0</v>
      </c>
      <c r="HV5" s="9" t="str">
        <f t="shared" ref="HV5:HV68" si="59">IF(HT5&gt;0,HU5/HT5,"n/a")</f>
        <v>n/a</v>
      </c>
      <c r="HW5" s="14">
        <f t="shared" ref="HW5:HW68" si="60">(HR5*HR$1)*HS$1-HU5</f>
        <v>0</v>
      </c>
      <c r="HX5" s="11">
        <f>[1]ICT!AC75</f>
        <v>12860.812800000003</v>
      </c>
      <c r="HY5" s="13">
        <f>(HX5*'[1]prices source'!$C$58)/1000</f>
        <v>3.3508681760978449</v>
      </c>
      <c r="HZ5" s="14">
        <f>(HX5*'[1]prices source'!$G$58)</f>
        <v>1586.1286244129628</v>
      </c>
      <c r="IA5" s="14">
        <f>'[1]CAPEX Assumptions'!$D$25*[1]ICT!H75</f>
        <v>0</v>
      </c>
      <c r="IB5" s="9">
        <f t="shared" ref="IB5:IB68" si="61">IF(HZ5&gt;0,IA5/HZ5,"n/a")</f>
        <v>0</v>
      </c>
      <c r="IC5" s="14">
        <f t="shared" ref="IC5:IC68" si="62">(HX5*HX$1)*HY$1-IA5</f>
        <v>4935.0685598390555</v>
      </c>
      <c r="ID5" s="11">
        <f>[1]ICT!Z75</f>
        <v>3375</v>
      </c>
      <c r="IE5" s="13">
        <f>(ID5*'[1]prices source'!$C$58)/1000</f>
        <v>0.87935189402105474</v>
      </c>
      <c r="IF5" s="14">
        <f>(ID5*'[1]prices source'!$G$58)</f>
        <v>416.23995237639633</v>
      </c>
      <c r="IG5" s="14">
        <f>'[1]CAPEX Assumptions'!$D$26</f>
        <v>0</v>
      </c>
      <c r="IH5" s="9">
        <f t="shared" ref="IH5:IH68" si="63">IF(IF5&gt;0,IG5/IF5,"n/a")</f>
        <v>0</v>
      </c>
      <c r="II5" s="14">
        <f t="shared" ref="II5:II68" si="64">(ID5*ID$1)*IE$1-IG5</f>
        <v>1295.0858276591048</v>
      </c>
      <c r="IJ5" s="11">
        <f>[1]ICT!AF75</f>
        <v>29356.94353298971</v>
      </c>
      <c r="IK5" s="13">
        <f>(IJ5*'[1]prices source'!$C$58)/1000</f>
        <v>7.6489137476751567</v>
      </c>
      <c r="IL5" s="14">
        <f>(IJ5*'[1]prices source'!$G$58)</f>
        <v>3620.6023046187238</v>
      </c>
      <c r="IM5" s="14">
        <v>0</v>
      </c>
      <c r="IN5" s="9">
        <f t="shared" ref="IN5:IN68" si="65">IF(IL5&gt;0,IM5/IL5,"n/a")</f>
        <v>0</v>
      </c>
      <c r="IO5" s="14">
        <f t="shared" ref="IO5:IO68" si="66">(IJ5*IJ$1)*IK$1-IM5</f>
        <v>11265.114522359579</v>
      </c>
      <c r="IP5" s="11">
        <f>[1]vending!G5</f>
        <v>245.27999999999975</v>
      </c>
      <c r="IQ5" s="13">
        <f>(IP5*'[1]prices source'!$C$58)/1000</f>
        <v>6.3907387426810083E-2</v>
      </c>
      <c r="IR5" s="14">
        <f>(IP5*'[1]prices source'!$G$58)</f>
        <v>30.250469783372559</v>
      </c>
      <c r="IS5" s="14">
        <v>0</v>
      </c>
      <c r="IT5" s="9">
        <f t="shared" ref="IT5:IT68" si="67">IF(IR5&gt;0,IS5/IR5,"n/a")</f>
        <v>0</v>
      </c>
      <c r="IU5" s="14">
        <f t="shared" ref="IU5:IU68" si="68">(IP5*IP$1)*IQ$1-IS5</f>
        <v>94.121082017251823</v>
      </c>
      <c r="IV5" s="11">
        <f>'[1]halls power'!S36</f>
        <v>0</v>
      </c>
      <c r="IW5" s="13">
        <f>(IV5*'[1]prices source'!$C$58)/1000</f>
        <v>0</v>
      </c>
      <c r="IX5" s="14">
        <f>(IV5*'[1]prices source'!$G$58)</f>
        <v>0</v>
      </c>
      <c r="IY5" s="14">
        <f>'[1]halls power'!T36</f>
        <v>0</v>
      </c>
      <c r="IZ5" s="9" t="str">
        <f t="shared" ref="IZ5:IZ68" si="69">IF(IX5&gt;0,IY5/IX5,"n/a")</f>
        <v>n/a</v>
      </c>
      <c r="JA5" s="14">
        <f t="shared" ref="JA5:JA68" si="70">(IV5*IV$1)*IW$1-IY5</f>
        <v>0</v>
      </c>
      <c r="JB5" s="11">
        <f>'[1]halls power'!U36</f>
        <v>0</v>
      </c>
      <c r="JC5" s="13">
        <f>(JB5*'[1]prices source'!$C$58)/1000</f>
        <v>0</v>
      </c>
      <c r="JD5" s="14">
        <f>(JB5*'[1]prices source'!$G$58)</f>
        <v>0</v>
      </c>
      <c r="JE5" s="14">
        <f>'[1]halls power'!V36</f>
        <v>0</v>
      </c>
      <c r="JF5" s="9" t="str">
        <f t="shared" ref="JF5:JF68" si="71">IF(JD5&gt;0,JE5/JD5,"n/a")</f>
        <v>n/a</v>
      </c>
      <c r="JG5" s="14">
        <f t="shared" ref="JG5:JG68" si="72">(JB5*JB$1)*JC$1-JE5</f>
        <v>0</v>
      </c>
      <c r="JH5" s="11">
        <f>'[1]renewable energy'!W168</f>
        <v>64005.446653598432</v>
      </c>
      <c r="JI5" s="13">
        <f>(JH5*'[1]prices source'!$C$58)/1000</f>
        <v>16.676536516297883</v>
      </c>
      <c r="JJ5" s="14">
        <f>(JH5*'[1]prices source'!$G$58)+'[1]renewable energy'!Z168</f>
        <v>8308.3566277257487</v>
      </c>
      <c r="JK5" s="14">
        <f>'[1]renewable energy'!Y168</f>
        <v>71275.553066367967</v>
      </c>
      <c r="JL5" s="9">
        <f t="shared" ref="JL5:JL68" si="73">IF(JJ5&gt;0,JK5/JJ5,"n/a")</f>
        <v>8.5787787236425199</v>
      </c>
      <c r="JM5" s="14">
        <f t="shared" ref="JM5:JM68" si="74">(JH5*JH$1)*JI$1-JK5</f>
        <v>111494.86782768783</v>
      </c>
      <c r="JN5" s="11">
        <v>0</v>
      </c>
      <c r="JO5" s="13">
        <f>(JN5*'[1]prices source'!$C$58)/1000</f>
        <v>0</v>
      </c>
      <c r="JP5" s="14">
        <v>0</v>
      </c>
      <c r="JQ5" s="14">
        <v>0</v>
      </c>
      <c r="JR5" s="9" t="str">
        <f t="shared" ref="JR5:JR68" si="75">IF(JP5&gt;0,JQ5/JP5,"n/a")</f>
        <v>n/a</v>
      </c>
      <c r="JS5" s="14">
        <f t="shared" ref="JS5:JS68" si="76">(JN5*JN$1)*JO$1-JQ5</f>
        <v>0</v>
      </c>
      <c r="JT5" s="11">
        <v>0</v>
      </c>
      <c r="JU5" s="13">
        <f>(JT5*'[1]prices source'!$C$58)/1000</f>
        <v>0</v>
      </c>
      <c r="JV5" s="14">
        <f>(JT5*'[1]prices source'!$G$58)</f>
        <v>0</v>
      </c>
      <c r="JW5" s="16">
        <v>0</v>
      </c>
      <c r="JX5" s="9" t="str">
        <f t="shared" ref="JX5:JX68" si="77">IF(JV5&gt;0,JW5/JV5,"n/a")</f>
        <v>n/a</v>
      </c>
      <c r="JY5" s="14">
        <f t="shared" ref="JY5:JY68" si="78">(JT5*JT$1)*JU$1-JW5</f>
        <v>0</v>
      </c>
    </row>
    <row r="6" spans="1:285" x14ac:dyDescent="0.25">
      <c r="A6" s="9">
        <f>'[1]ENERGY APPORTION'!A6</f>
        <v>3</v>
      </c>
      <c r="B6" t="s">
        <v>53</v>
      </c>
      <c r="C6" s="9" t="str">
        <f>'[1]ENERGY APPORTION'!E6</f>
        <v>lab</v>
      </c>
      <c r="D6" s="10">
        <f>[1]FabricVent!M6</f>
        <v>910.38000000000011</v>
      </c>
      <c r="E6" s="11">
        <f>'[1]ENERGY APPORTION'!G6</f>
        <v>415954</v>
      </c>
      <c r="F6" s="11">
        <f>'[1]ENERGY APPORTION'!H6</f>
        <v>243817.16930052507</v>
      </c>
      <c r="G6" s="11">
        <f>'[1]ENERGY APPORTION'!I6</f>
        <v>0</v>
      </c>
      <c r="H6" s="10">
        <f>((E6*'[1]prices source'!$C$58)+(F6*'[1]prices source'!$C$60)+(G6*'[1]prices source'!$C$61))/1000</f>
        <v>153.34835472211407</v>
      </c>
      <c r="I6" s="12">
        <f>(E6*'[1]prices source'!$G$58)+(F6*'[1]prices source'!$G$60)+(G6*'[1]prices source'!$G$61)</f>
        <v>56188.071761752399</v>
      </c>
      <c r="J6" s="11">
        <f>[1]FabricVent!EU6</f>
        <v>0</v>
      </c>
      <c r="K6" s="11">
        <f>[1]FabricVent!EJ6</f>
        <v>0</v>
      </c>
      <c r="L6" s="11">
        <v>0</v>
      </c>
      <c r="M6" s="13">
        <f>((J6*'[1]prices source'!$C$58)+(K6*'[1]prices source'!$C$60)+(L6*'[1]prices source'!$C$61))/1000</f>
        <v>0</v>
      </c>
      <c r="N6" s="14">
        <f>((J6*'[1]prices source'!$G$58)+(K6*'[1]prices source'!$G$60)+(L6*'[1]prices source'!$G$61))</f>
        <v>0</v>
      </c>
      <c r="O6" s="14">
        <f>[1]FabricVent!DY6</f>
        <v>0</v>
      </c>
      <c r="P6" s="9" t="str">
        <f t="shared" si="22"/>
        <v>n/a</v>
      </c>
      <c r="Q6" s="14">
        <f t="shared" si="0"/>
        <v>0</v>
      </c>
      <c r="R6" s="11">
        <f>[1]FabricVent!EV6</f>
        <v>0</v>
      </c>
      <c r="S6" s="11">
        <f>[1]FabricVent!EK6</f>
        <v>0</v>
      </c>
      <c r="T6" s="11">
        <v>0</v>
      </c>
      <c r="U6" s="13">
        <f>((R6*'[1]prices source'!$C$58)+(S6*'[1]prices source'!$C$60)+(T6*'[1]prices source'!$C$61))/1000</f>
        <v>0</v>
      </c>
      <c r="V6" s="14">
        <f>((R6*'[1]prices source'!$G$58)+(S6*'[1]prices source'!$G$60)+(T6*'[1]prices source'!$G$61))</f>
        <v>0</v>
      </c>
      <c r="W6" s="14">
        <f>[1]FabricVent!DZ6</f>
        <v>0</v>
      </c>
      <c r="X6" s="9" t="str">
        <f t="shared" si="23"/>
        <v>n/a</v>
      </c>
      <c r="Y6" s="14">
        <f t="shared" si="1"/>
        <v>0</v>
      </c>
      <c r="Z6" s="11">
        <f>[1]FabricVent!EW6</f>
        <v>0</v>
      </c>
      <c r="AA6" s="11">
        <f>[1]FabricVent!EL6</f>
        <v>0</v>
      </c>
      <c r="AB6" s="11">
        <v>0</v>
      </c>
      <c r="AC6" s="13">
        <f>((Z6*'[1]prices source'!$C$58)+(AA6*'[1]prices source'!$C$60)+(AB6*'[1]prices source'!$C$61))/1000</f>
        <v>0</v>
      </c>
      <c r="AD6" s="14">
        <f>((Z6*'[1]prices source'!$G$58)+(AA6*'[1]prices source'!$G$60)+(AB6*'[1]prices source'!$G$61))</f>
        <v>0</v>
      </c>
      <c r="AE6" s="14">
        <f>[1]FabricVent!EA6</f>
        <v>0</v>
      </c>
      <c r="AF6" s="9" t="str">
        <f t="shared" si="24"/>
        <v>n/a</v>
      </c>
      <c r="AG6" s="14">
        <f t="shared" si="2"/>
        <v>0</v>
      </c>
      <c r="AH6" s="11">
        <f>[1]FabricVent!EX6</f>
        <v>0</v>
      </c>
      <c r="AI6" s="11">
        <f>[1]FabricVent!EM6</f>
        <v>0</v>
      </c>
      <c r="AJ6" s="11">
        <v>0</v>
      </c>
      <c r="AK6" s="13">
        <f>((AH6*'[1]prices source'!$C$58)+(AI6*'[1]prices source'!$C$60)+(AJ6*'[1]prices source'!$C$61))/1000</f>
        <v>0</v>
      </c>
      <c r="AL6" s="14">
        <f>((AH6*'[1]prices source'!$G$58)+(AI6*'[1]prices source'!$G$60)+(AJ6*'[1]prices source'!$G$61))</f>
        <v>0</v>
      </c>
      <c r="AM6" s="14">
        <f>[1]FabricVent!EB6</f>
        <v>0</v>
      </c>
      <c r="AN6" s="9" t="str">
        <f t="shared" si="25"/>
        <v>n/a</v>
      </c>
      <c r="AO6" s="14">
        <f t="shared" si="3"/>
        <v>0</v>
      </c>
      <c r="AP6" s="11">
        <f>[1]FabricVent!FD6</f>
        <v>0</v>
      </c>
      <c r="AQ6" s="11">
        <f>[1]FabricVent!ES6</f>
        <v>0</v>
      </c>
      <c r="AR6" s="11">
        <v>0</v>
      </c>
      <c r="AS6" s="13">
        <f>((AP6*'[1]prices source'!$C$58)+(AQ6*'[1]prices source'!$C$60)+(AR6*'[1]prices source'!$C$61))/1000</f>
        <v>0</v>
      </c>
      <c r="AT6" s="14">
        <f>((AP6*'[1]prices source'!$G$58)+(AQ6*'[1]prices source'!$G$60)+(AR6*'[1]prices source'!$G$61))</f>
        <v>0</v>
      </c>
      <c r="AU6" s="14">
        <f>[1]FabricVent!EH6</f>
        <v>0</v>
      </c>
      <c r="AV6" s="9" t="str">
        <f t="shared" si="26"/>
        <v>n/a</v>
      </c>
      <c r="AW6" s="14">
        <f t="shared" si="4"/>
        <v>0</v>
      </c>
      <c r="AX6" s="11">
        <f>[1]FabricVent!FC6</f>
        <v>0</v>
      </c>
      <c r="AY6" s="11">
        <f>[1]FabricVent!ER6</f>
        <v>0</v>
      </c>
      <c r="AZ6" s="11">
        <v>0</v>
      </c>
      <c r="BA6" s="13">
        <f>((AX6*'[1]prices source'!$C$58)+(AY6*'[1]prices source'!$C$60)+(AZ6*'[1]prices source'!$C$61))/1000</f>
        <v>0</v>
      </c>
      <c r="BB6" s="14">
        <f>((AX6*'[1]prices source'!$G$58)+(AY6*'[1]prices source'!$G$60)+(AZ6*'[1]prices source'!$G$61))</f>
        <v>0</v>
      </c>
      <c r="BC6" s="14">
        <f>[1]FabricVent!EG6</f>
        <v>0</v>
      </c>
      <c r="BD6" s="9" t="str">
        <f t="shared" si="27"/>
        <v>n/a</v>
      </c>
      <c r="BE6" s="14">
        <f t="shared" si="5"/>
        <v>0</v>
      </c>
      <c r="BF6" s="11">
        <f>[1]FabricVent!EZ6</f>
        <v>0</v>
      </c>
      <c r="BG6" s="11">
        <f>[1]FabricVent!EO6</f>
        <v>0</v>
      </c>
      <c r="BH6" s="11">
        <v>0</v>
      </c>
      <c r="BI6" s="13">
        <f>((BF6*'[1]prices source'!$C$58)+(BG6*'[1]prices source'!$C$60)+(BH6*'[1]prices source'!$C$61))/1000</f>
        <v>0</v>
      </c>
      <c r="BJ6" s="14">
        <f>((BF6*'[1]prices source'!$G$58)+(BG6*'[1]prices source'!$G$60)+(BH6*'[1]prices source'!$G$61))</f>
        <v>0</v>
      </c>
      <c r="BK6" s="14">
        <f>[1]FabricVent!ED6</f>
        <v>0</v>
      </c>
      <c r="BL6" s="9" t="str">
        <f t="shared" si="28"/>
        <v>n/a</v>
      </c>
      <c r="BM6" s="14">
        <f t="shared" si="6"/>
        <v>0</v>
      </c>
      <c r="BN6" s="11">
        <f>[1]FabricVent!EY6</f>
        <v>0</v>
      </c>
      <c r="BO6" s="11">
        <f>[1]FabricVent!EN6</f>
        <v>0</v>
      </c>
      <c r="BP6" s="11">
        <v>0</v>
      </c>
      <c r="BQ6" s="13">
        <f>((BN6*'[1]prices source'!$C$58)+(BO6*'[1]prices source'!$C$60)+(BP6*'[1]prices source'!$C$61))/1000</f>
        <v>0</v>
      </c>
      <c r="BR6" s="14">
        <f>((BN6*'[1]prices source'!$G$58)+(BO6*'[1]prices source'!$G$60)+(BP6*'[1]prices source'!$G$61))</f>
        <v>0</v>
      </c>
      <c r="BS6" s="14">
        <f>[1]FabricVent!EC6</f>
        <v>0</v>
      </c>
      <c r="BT6" s="9" t="str">
        <f t="shared" si="29"/>
        <v>n/a</v>
      </c>
      <c r="BU6" s="14">
        <f t="shared" si="7"/>
        <v>0</v>
      </c>
      <c r="BV6" s="11">
        <f>[1]FabricVent!FA6</f>
        <v>0</v>
      </c>
      <c r="BW6" s="11">
        <f>[1]FabricVent!EP6</f>
        <v>3999.3013338033029</v>
      </c>
      <c r="BX6" s="11">
        <v>0</v>
      </c>
      <c r="BY6" s="13">
        <f>((BV6*'[1]prices source'!$C$58)+(BW6*'[1]prices source'!$C$60)+(BX6*'[1]prices source'!$C$61))/1000</f>
        <v>0.73767113102001913</v>
      </c>
      <c r="BZ6" s="14">
        <f>((BV6*'[1]prices source'!$G$58)+(BW6*'[1]prices source'!$G$60)+(BX6*'[1]prices source'!$G$61))</f>
        <v>80.182424276667206</v>
      </c>
      <c r="CA6" s="14">
        <f>[1]FabricVent!EE6</f>
        <v>33811.462500000001</v>
      </c>
      <c r="CB6" s="9">
        <f t="shared" si="30"/>
        <v>421.6817189679187</v>
      </c>
      <c r="CC6" s="14">
        <f t="shared" si="8"/>
        <v>-31441.577766144928</v>
      </c>
      <c r="CD6" s="11">
        <f>[1]FabricVent!FB6</f>
        <v>0</v>
      </c>
      <c r="CE6" s="11">
        <f>[1]FabricVent!EQ6</f>
        <v>7341.1832702690745</v>
      </c>
      <c r="CF6" s="11">
        <v>0</v>
      </c>
      <c r="CG6" s="13">
        <f>((CD6*'[1]prices source'!$C$58)+(CE6*'[1]prices source'!$C$60)+(CF6*'[1]prices source'!$C$61))/1000</f>
        <v>1.3540812542011309</v>
      </c>
      <c r="CH6" s="14">
        <f>((CD6*'[1]prices source'!$G$58)+(CE6*'[1]prices source'!$G$60)+(CF6*'[1]prices source'!$G$61))</f>
        <v>147.18417606949868</v>
      </c>
      <c r="CI6" s="14">
        <f>[1]FabricVent!EF6</f>
        <v>37427.4</v>
      </c>
      <c r="CJ6" s="9">
        <f t="shared" si="31"/>
        <v>254.28956426896877</v>
      </c>
      <c r="CK6" s="14">
        <f t="shared" si="9"/>
        <v>-33077.200625526311</v>
      </c>
      <c r="CL6" s="11">
        <v>0</v>
      </c>
      <c r="CM6" s="11">
        <f>[1]HeatFuel!CE6</f>
        <v>0</v>
      </c>
      <c r="CN6" s="11">
        <v>0</v>
      </c>
      <c r="CO6" s="13">
        <f>((CL6*'[1]prices source'!$C$58)+(CM6*'[1]prices source'!$C$60)+(CN6*'[1]prices source'!$C$61))/1000</f>
        <v>0</v>
      </c>
      <c r="CP6" s="14">
        <f>((CL6*'[1]prices source'!$G$58)+(CM6*'[1]prices source'!$G$60)+(CN6*'[1]prices source'!$G$61))</f>
        <v>0</v>
      </c>
      <c r="CQ6" s="14">
        <v>0</v>
      </c>
      <c r="CR6" s="9" t="str">
        <f t="shared" si="32"/>
        <v>n/a</v>
      </c>
      <c r="CS6" s="14">
        <f t="shared" si="10"/>
        <v>0</v>
      </c>
      <c r="CT6" s="11">
        <f>[1]HeatFuel!BA6</f>
        <v>4096.7100000000009</v>
      </c>
      <c r="CU6" s="11">
        <v>0</v>
      </c>
      <c r="CV6" s="11">
        <v>0</v>
      </c>
      <c r="CW6" s="13">
        <f>((CT6*'[1]prices source'!$C$58)+(CU6*'[1]prices source'!$C$60)+(CV6*'[1]prices source'!$C$61))/1000</f>
        <v>1.0673925030385172</v>
      </c>
      <c r="CX6" s="14">
        <f>((CT6*'[1]prices source'!$G$58)+(CU6*'[1]prices source'!$G$60)+(CV6*'[1]prices source'!$G$61))</f>
        <v>505.24870379256498</v>
      </c>
      <c r="CY6" s="14">
        <f>'[1]CAPEX Assumptions'!$D$11*[1]HeatFuel!BB6</f>
        <v>608.65405714285725</v>
      </c>
      <c r="CZ6" s="9">
        <f t="shared" si="33"/>
        <v>1.204662283295528</v>
      </c>
      <c r="DA6" s="14">
        <f t="shared" si="11"/>
        <v>8101.0991677526836</v>
      </c>
      <c r="DB6" s="11">
        <f>[1]HotWaterpiv!AQ115</f>
        <v>0</v>
      </c>
      <c r="DC6" s="11">
        <f>[1]HotWaterpiv!AP115</f>
        <v>1541.8503872853287</v>
      </c>
      <c r="DD6" s="11">
        <v>0</v>
      </c>
      <c r="DE6" s="13">
        <f>((DB6*'[1]prices source'!$C$58)+(DC6*'[1]prices source'!$C$60)+(DD6*'[1]prices source'!$C$61))/1000</f>
        <v>0.28439430393477888</v>
      </c>
      <c r="DF6" s="14">
        <f>((DB6*'[1]prices source'!$G$58)+(DC6*'[1]prices source'!$G$60)+(DD6*'[1]prices source'!$G$61))</f>
        <v>30.912724900097842</v>
      </c>
      <c r="DG6" s="14">
        <v>500</v>
      </c>
      <c r="DH6" s="9">
        <f t="shared" si="34"/>
        <v>16.174568939356668</v>
      </c>
      <c r="DI6" s="14">
        <f t="shared" si="12"/>
        <v>2.2237324673881744</v>
      </c>
      <c r="DJ6" s="11">
        <f>[1]HeatFuel!CN6</f>
        <v>-3576.6359021360081</v>
      </c>
      <c r="DK6" s="11">
        <f>[1]HeatFuel!CO6</f>
        <v>15110.133795396207</v>
      </c>
      <c r="DL6" s="11">
        <v>0</v>
      </c>
      <c r="DM6" s="13">
        <f>((DJ6*'[1]prices source'!$C$58)+(DK6*'[1]prices source'!$C$60)+(DL6*'[1]prices source'!$C$61))/1000</f>
        <v>1.8551763104817187</v>
      </c>
      <c r="DN6" s="14">
        <f>((DJ6*'[1]prices source'!$G$58)+(DK6*'[1]prices source'!$G$60)+(DL6*'[1]prices source'!$G$61))</f>
        <v>-138.16307600061219</v>
      </c>
      <c r="DO6" s="14">
        <f>[1]HeatFuel!CM6</f>
        <v>543.82000000000005</v>
      </c>
      <c r="DP6" s="9" t="str">
        <f t="shared" si="35"/>
        <v>n/a</v>
      </c>
      <c r="DQ6" s="14">
        <f t="shared" si="13"/>
        <v>-2083.1118333385521</v>
      </c>
      <c r="DR6" s="11">
        <v>0</v>
      </c>
      <c r="DS6" s="11">
        <v>0</v>
      </c>
      <c r="DT6" s="11">
        <v>0</v>
      </c>
      <c r="DU6" s="13">
        <f>((DR6*'[1]prices source'!$C$58)+(DS6*'[1]prices source'!$C$60)+(DT6*'[1]prices source'!$C$61))/1000</f>
        <v>0</v>
      </c>
      <c r="DV6" s="14">
        <f>((DR6*'[1]prices source'!$G$58)+(DS6*'[1]prices source'!$G$60)+(DT6*'[1]prices source'!$G$61))</f>
        <v>0</v>
      </c>
      <c r="DW6" s="14"/>
      <c r="DX6" s="9" t="str">
        <f t="shared" si="36"/>
        <v>n/a</v>
      </c>
      <c r="DY6" s="14">
        <f t="shared" si="14"/>
        <v>0</v>
      </c>
      <c r="DZ6" s="11">
        <f>'[1]ENERGY APPORTION'!BA6*'[1]benchmarks general'!$I$192*(6-0)/24</f>
        <v>0</v>
      </c>
      <c r="EA6" s="11">
        <v>0</v>
      </c>
      <c r="EB6" s="11">
        <v>0</v>
      </c>
      <c r="EC6" s="13">
        <f>((DZ6*'[1]prices source'!$C$58)+(EA6*'[1]prices source'!$C$60)+(EB6*'[1]prices source'!$C$61))/1000</f>
        <v>0</v>
      </c>
      <c r="ED6" s="14">
        <f>((DZ6*'[1]prices source'!$G$58)+(EA6*'[1]prices source'!$G$60)+(EB6*'[1]prices source'!$G$61))</f>
        <v>0</v>
      </c>
      <c r="EE6" s="14">
        <f>IF(DZ6&gt;0,'[1]benchmarks general'!$I$197,0)</f>
        <v>0</v>
      </c>
      <c r="EF6" s="9" t="str">
        <f t="shared" si="37"/>
        <v>n/a</v>
      </c>
      <c r="EG6" s="14">
        <f t="shared" si="15"/>
        <v>0</v>
      </c>
      <c r="EH6" s="11">
        <f>[1]FabricVent!GG6</f>
        <v>0</v>
      </c>
      <c r="EI6" s="11">
        <f>[1]FabricVent!GD6</f>
        <v>0</v>
      </c>
      <c r="EJ6" s="11">
        <v>0</v>
      </c>
      <c r="EK6" s="13">
        <f>((EH6*'[1]prices source'!$C$58)+(EI6*'[1]prices source'!$C$60)+(EJ6*'[1]prices source'!$C$61))/1000</f>
        <v>0</v>
      </c>
      <c r="EL6" s="14">
        <f>((EH6*'[1]prices source'!$G$58)+(EI6*'[1]prices source'!$G$60)+(EJ6*'[1]prices source'!$G$61))</f>
        <v>0</v>
      </c>
      <c r="EM6" s="14">
        <v>0</v>
      </c>
      <c r="EN6" s="9" t="str">
        <f t="shared" si="38"/>
        <v>n/a</v>
      </c>
      <c r="EO6" s="14">
        <f t="shared" si="16"/>
        <v>0</v>
      </c>
      <c r="EP6" s="11">
        <f>[1]FabricVent!GK6</f>
        <v>104832</v>
      </c>
      <c r="EQ6" s="11">
        <f>[1]FabricVent!GH6</f>
        <v>71031.521091641058</v>
      </c>
      <c r="ER6" s="11">
        <v>0</v>
      </c>
      <c r="ES6" s="13">
        <f>((EP6*'[1]prices source'!$C$58)+(EQ6*'[1]prices source'!$C$60)+(ER6*'[1]prices source'!$C$61))/1000</f>
        <v>40.415606362839178</v>
      </c>
      <c r="ET6" s="14">
        <f>((EP6*'[1]prices source'!$G$58)+(EQ6*'[1]prices source'!$G$60)+(ER6*'[1]prices source'!$G$61))</f>
        <v>14353.086543598585</v>
      </c>
      <c r="EU6" s="14">
        <v>20000</v>
      </c>
      <c r="EV6" s="9">
        <f t="shared" si="39"/>
        <v>1.3934285102544661</v>
      </c>
      <c r="EW6" s="14">
        <f t="shared" si="17"/>
        <v>91388.735415686417</v>
      </c>
      <c r="EX6" s="11">
        <f>[1]FabricVent!GR6</f>
        <v>8348.2706655679067</v>
      </c>
      <c r="EY6" s="11">
        <f>[1]FabricVent!GO6</f>
        <v>21313.102936620311</v>
      </c>
      <c r="EZ6" s="11">
        <v>0</v>
      </c>
      <c r="FA6" s="13">
        <f>((EX6*'[1]prices source'!$C$58)+(EY6*'[1]prices source'!$C$60)+(EZ6*'[1]prices source'!$C$61))/1000</f>
        <v>6.1063329837907423</v>
      </c>
      <c r="FB6" s="14">
        <f>((EX6*'[1]prices source'!$G$58)+(EY6*'[1]prices source'!$G$60)+(EZ6*'[1]prices source'!$G$61))</f>
        <v>1456.9038974521909</v>
      </c>
      <c r="FC6" s="14">
        <v>4500</v>
      </c>
      <c r="FD6" s="9">
        <f t="shared" si="40"/>
        <v>3.0887418228954733</v>
      </c>
      <c r="FE6" s="14">
        <f t="shared" si="18"/>
        <v>34.132291723656635</v>
      </c>
      <c r="FF6" s="11">
        <v>0</v>
      </c>
      <c r="FG6" s="11">
        <f>[1]HeatFuel!CR6</f>
        <v>0</v>
      </c>
      <c r="FH6" s="11">
        <f>[1]HeatFuel!CQ6</f>
        <v>0</v>
      </c>
      <c r="FI6" s="13">
        <f>((FF6*'[1]prices source'!$C$58)+(FG6*'[1]prices source'!$C$60)+(FH6*'[1]prices source'!$C$61))/1000</f>
        <v>0</v>
      </c>
      <c r="FJ6" s="14">
        <f>((FF6*'[1]prices source'!$G$58)+(FG6*'[1]prices source'!$G$60)+(FH6*'[1]prices source'!$G$61))</f>
        <v>0</v>
      </c>
      <c r="FK6" s="14">
        <f>[1]HeatFuel!CP6</f>
        <v>0</v>
      </c>
      <c r="FL6" s="9" t="str">
        <f t="shared" si="41"/>
        <v>n/a</v>
      </c>
      <c r="FM6" s="14">
        <f t="shared" si="19"/>
        <v>0</v>
      </c>
      <c r="FN6" s="11">
        <f t="shared" si="20"/>
        <v>0</v>
      </c>
      <c r="FO6" s="11">
        <f t="shared" si="20"/>
        <v>0</v>
      </c>
      <c r="FP6" s="11">
        <f t="shared" si="20"/>
        <v>0</v>
      </c>
      <c r="FQ6" s="13">
        <f>((FN6*'[1]prices source'!$C$58)+(FO6*'[1]prices source'!$C$60)+(FP6*'[1]prices source'!$C$61))/1000</f>
        <v>0</v>
      </c>
      <c r="FR6" s="14">
        <f>((FN6*'[1]prices source'!$G$58)+(FO6*'[1]prices source'!$G$60)+(FP6*'[1]prices source'!$G$61))</f>
        <v>0</v>
      </c>
      <c r="FS6" s="14">
        <f>'[1]CAPEX Assumptions'!$D$30</f>
        <v>0</v>
      </c>
      <c r="FT6" s="9" t="str">
        <f t="shared" si="42"/>
        <v>n/a</v>
      </c>
      <c r="FU6" s="14">
        <f t="shared" si="21"/>
        <v>0</v>
      </c>
      <c r="FV6" s="15">
        <v>0</v>
      </c>
      <c r="FW6" s="13">
        <f>(FV6*'[1]prices source'!$C$58)/1000</f>
        <v>0</v>
      </c>
      <c r="FX6" s="14">
        <f>(FV6*'[1]prices source'!$G$58)</f>
        <v>0</v>
      </c>
      <c r="FY6" s="16">
        <v>0</v>
      </c>
      <c r="FZ6" s="9" t="str">
        <f t="shared" si="43"/>
        <v>n/a</v>
      </c>
      <c r="GA6" s="14">
        <f t="shared" si="44"/>
        <v>0</v>
      </c>
      <c r="GB6" s="11">
        <f>'[1]ENERGY APPORTION'!BB6*'[1]cooling opps'!$C$35</f>
        <v>1069.5999999999999</v>
      </c>
      <c r="GC6" s="13">
        <f>(GB6*'[1]prices source'!$C$58)/1000</f>
        <v>0.27868289950960595</v>
      </c>
      <c r="GD6" s="14">
        <f>(GB6*'[1]prices source'!$G$58)</f>
        <v>131.9141490553462</v>
      </c>
      <c r="GE6" s="14">
        <v>0</v>
      </c>
      <c r="GF6" s="9">
        <f t="shared" si="45"/>
        <v>0</v>
      </c>
      <c r="GG6" s="14">
        <f t="shared" si="46"/>
        <v>410.43668185605287</v>
      </c>
      <c r="GH6" s="11">
        <v>2228.3333333333339</v>
      </c>
      <c r="GI6" s="13">
        <f>(GH6*'[1]prices source'!$C$58)/1000</f>
        <v>0.58058937397834587</v>
      </c>
      <c r="GJ6" s="14">
        <f>(GH6*'[1]prices source'!$G$58)</f>
        <v>274.82114386530469</v>
      </c>
      <c r="GK6" s="17">
        <v>11074.5</v>
      </c>
      <c r="GL6" s="9">
        <f t="shared" si="47"/>
        <v>40.297117769904318</v>
      </c>
      <c r="GM6" s="14">
        <f t="shared" si="48"/>
        <v>-8608.1038869082513</v>
      </c>
      <c r="GN6" s="11">
        <f>[1]HeatFuel!BE6</f>
        <v>0</v>
      </c>
      <c r="GO6" s="13">
        <f>(GN6*'[1]prices source'!$C$58)/1000</f>
        <v>0</v>
      </c>
      <c r="GP6" s="14">
        <f>(GN6*'[1]prices source'!$G$58)</f>
        <v>0</v>
      </c>
      <c r="GQ6" s="14">
        <f>[1]HeatFuel!BF6*'[1]CAPEX Assumptions'!$D$11</f>
        <v>0</v>
      </c>
      <c r="GR6" s="9" t="str">
        <f t="shared" si="49"/>
        <v>n/a</v>
      </c>
      <c r="GS6" s="14">
        <f t="shared" si="50"/>
        <v>0</v>
      </c>
      <c r="GT6" s="11">
        <v>0</v>
      </c>
      <c r="GU6" s="13">
        <f>(GT6*'[1]prices source'!$C$58)/1000</f>
        <v>0</v>
      </c>
      <c r="GV6" s="14">
        <f>(GT6*'[1]prices source'!$G$58)</f>
        <v>0</v>
      </c>
      <c r="GW6" s="14">
        <v>0</v>
      </c>
      <c r="GX6" s="9" t="str">
        <f t="shared" si="51"/>
        <v>n/a</v>
      </c>
      <c r="GY6" s="14">
        <f t="shared" si="52"/>
        <v>0</v>
      </c>
      <c r="GZ6" s="18">
        <v>28707.425983080881</v>
      </c>
      <c r="HA6" s="13">
        <f>(GZ6*'[1]prices source'!$C$58)/1000</f>
        <v>7.4796827883530108</v>
      </c>
      <c r="HB6" s="14">
        <f>(GZ6*'[1]prices source'!$G$58)</f>
        <v>3540.4970737915578</v>
      </c>
      <c r="HC6" s="19">
        <v>18161.538800522543</v>
      </c>
      <c r="HD6" s="9">
        <f t="shared" si="53"/>
        <v>5.129657904525013</v>
      </c>
      <c r="HE6" s="14">
        <f t="shared" si="54"/>
        <v>63813.802424873997</v>
      </c>
      <c r="HF6" s="18">
        <v>30864.020033266126</v>
      </c>
      <c r="HG6" s="13">
        <f>(HF6*'[1]prices source'!$C$58)/1000</f>
        <v>8.0415805846981758</v>
      </c>
      <c r="HH6" s="14">
        <f>(HF6*'[1]prices source'!$G$58)</f>
        <v>3806.470586308395</v>
      </c>
      <c r="HI6" s="19">
        <v>31027.802151733358</v>
      </c>
      <c r="HJ6" s="9">
        <f t="shared" si="55"/>
        <v>8.1513311211015687</v>
      </c>
      <c r="HK6" s="14">
        <f t="shared" si="56"/>
        <v>79621.362356203055</v>
      </c>
      <c r="HL6" s="11">
        <v>0</v>
      </c>
      <c r="HM6" s="13">
        <f>(HL6*'[1]prices source'!$C$58)/1000</f>
        <v>0</v>
      </c>
      <c r="HN6" s="14">
        <f>(HL6*'[1]prices source'!$G$58)</f>
        <v>0</v>
      </c>
      <c r="HO6" s="14">
        <v>0</v>
      </c>
      <c r="HP6" s="9" t="str">
        <f t="shared" si="57"/>
        <v>n/a</v>
      </c>
      <c r="HQ6" s="14">
        <f t="shared" si="58"/>
        <v>0</v>
      </c>
      <c r="HR6" s="11">
        <v>0</v>
      </c>
      <c r="HS6" s="13">
        <f>(HR6*'[1]prices source'!$C$58)/1000</f>
        <v>0</v>
      </c>
      <c r="HT6" s="14">
        <f>(HR6*'[1]prices source'!$G$58)</f>
        <v>0</v>
      </c>
      <c r="HU6" s="14">
        <v>0</v>
      </c>
      <c r="HV6" s="9" t="str">
        <f t="shared" si="59"/>
        <v>n/a</v>
      </c>
      <c r="HW6" s="14">
        <f t="shared" si="60"/>
        <v>0</v>
      </c>
      <c r="HX6" s="11">
        <f>[1]ICT!AC76</f>
        <v>646.27200000000016</v>
      </c>
      <c r="HY6" s="13">
        <f>(HX6*'[1]prices source'!$C$58)/1000</f>
        <v>0.16838533548230375</v>
      </c>
      <c r="HZ6" s="14">
        <f>(HX6*'[1]prices source'!$G$58)</f>
        <v>79.704956000651393</v>
      </c>
      <c r="IA6" s="14">
        <f>'[1]CAPEX Assumptions'!$D$25*[1]ICT!H76</f>
        <v>0</v>
      </c>
      <c r="IB6" s="9">
        <f t="shared" si="61"/>
        <v>0</v>
      </c>
      <c r="IC6" s="14">
        <f t="shared" si="62"/>
        <v>247.99339496678675</v>
      </c>
      <c r="ID6" s="11">
        <f>[1]ICT!Z76</f>
        <v>450</v>
      </c>
      <c r="IE6" s="13">
        <f>(ID6*'[1]prices source'!$C$58)/1000</f>
        <v>0.11724691920280729</v>
      </c>
      <c r="IF6" s="14">
        <f>(ID6*'[1]prices source'!$G$58)</f>
        <v>55.498660316852842</v>
      </c>
      <c r="IG6" s="14">
        <f>'[1]CAPEX Assumptions'!$D$26</f>
        <v>0</v>
      </c>
      <c r="IH6" s="9">
        <f t="shared" si="63"/>
        <v>0</v>
      </c>
      <c r="II6" s="14">
        <f t="shared" si="64"/>
        <v>172.6781103545473</v>
      </c>
      <c r="IJ6" s="11">
        <f>[1]ICT!AF76</f>
        <v>0</v>
      </c>
      <c r="IK6" s="13">
        <f>(IJ6*'[1]prices source'!$C$58)/1000</f>
        <v>0</v>
      </c>
      <c r="IL6" s="14">
        <f>(IJ6*'[1]prices source'!$G$58)</f>
        <v>0</v>
      </c>
      <c r="IM6" s="14">
        <v>0</v>
      </c>
      <c r="IN6" s="9" t="str">
        <f t="shared" si="65"/>
        <v>n/a</v>
      </c>
      <c r="IO6" s="14">
        <f t="shared" si="66"/>
        <v>0</v>
      </c>
      <c r="IP6" s="11">
        <f>[1]vending!G6</f>
        <v>0</v>
      </c>
      <c r="IQ6" s="13">
        <f>(IP6*'[1]prices source'!$C$58)/1000</f>
        <v>0</v>
      </c>
      <c r="IR6" s="14">
        <f>(IP6*'[1]prices source'!$G$58)</f>
        <v>0</v>
      </c>
      <c r="IS6" s="14">
        <v>0</v>
      </c>
      <c r="IT6" s="9" t="str">
        <f t="shared" si="67"/>
        <v>n/a</v>
      </c>
      <c r="IU6" s="14">
        <f t="shared" si="68"/>
        <v>0</v>
      </c>
      <c r="IV6" s="11">
        <f>'[1]halls power'!S37</f>
        <v>0</v>
      </c>
      <c r="IW6" s="13">
        <f>(IV6*'[1]prices source'!$C$58)/1000</f>
        <v>0</v>
      </c>
      <c r="IX6" s="14">
        <f>(IV6*'[1]prices source'!$G$58)</f>
        <v>0</v>
      </c>
      <c r="IY6" s="14">
        <f>'[1]halls power'!T37</f>
        <v>0</v>
      </c>
      <c r="IZ6" s="9" t="str">
        <f t="shared" si="69"/>
        <v>n/a</v>
      </c>
      <c r="JA6" s="14">
        <f t="shared" si="70"/>
        <v>0</v>
      </c>
      <c r="JB6" s="11">
        <f>'[1]halls power'!U37</f>
        <v>0</v>
      </c>
      <c r="JC6" s="13">
        <f>(JB6*'[1]prices source'!$C$58)/1000</f>
        <v>0</v>
      </c>
      <c r="JD6" s="14">
        <f>(JB6*'[1]prices source'!$G$58)</f>
        <v>0</v>
      </c>
      <c r="JE6" s="14">
        <f>'[1]halls power'!V37</f>
        <v>0</v>
      </c>
      <c r="JF6" s="9" t="str">
        <f t="shared" si="71"/>
        <v>n/a</v>
      </c>
      <c r="JG6" s="14">
        <f t="shared" si="72"/>
        <v>0</v>
      </c>
      <c r="JH6" s="11">
        <f>'[1]renewable energy'!W169</f>
        <v>8254.3999401931942</v>
      </c>
      <c r="JI6" s="13">
        <f>(JH6*'[1]prices source'!$C$58)/1000</f>
        <v>2.1506732507899753</v>
      </c>
      <c r="JJ6" s="14">
        <f>(JH6*'[1]prices source'!$G$58)+'[1]renewable energy'!Z169</f>
        <v>1071.479101179704</v>
      </c>
      <c r="JK6" s="14">
        <f>'[1]renewable energy'!Y169</f>
        <v>15379.745180921262</v>
      </c>
      <c r="JL6" s="9">
        <f t="shared" si="73"/>
        <v>14.353751896782759</v>
      </c>
      <c r="JM6" s="14">
        <f t="shared" si="74"/>
        <v>8191.063713858337</v>
      </c>
      <c r="JN6" s="11">
        <v>0</v>
      </c>
      <c r="JO6" s="13">
        <f>(JN6*'[1]prices source'!$C$58)/1000</f>
        <v>0</v>
      </c>
      <c r="JP6" s="14">
        <v>0</v>
      </c>
      <c r="JQ6" s="14">
        <v>0</v>
      </c>
      <c r="JR6" s="9" t="str">
        <f t="shared" si="75"/>
        <v>n/a</v>
      </c>
      <c r="JS6" s="14">
        <f t="shared" si="76"/>
        <v>0</v>
      </c>
      <c r="JT6" s="11">
        <v>12684.48</v>
      </c>
      <c r="JU6" s="13">
        <f>(JT6*'[1]prices source'!$C$58)/1000</f>
        <v>3.3049248926436108</v>
      </c>
      <c r="JV6" s="14">
        <f>(JT6*'[1]prices source'!$G$58)</f>
        <v>1564.3814373686967</v>
      </c>
      <c r="JW6" s="16">
        <v>10000</v>
      </c>
      <c r="JX6" s="9">
        <f t="shared" si="77"/>
        <v>6.392302900768299</v>
      </c>
      <c r="JY6" s="14">
        <f t="shared" si="78"/>
        <v>249.58610347162175</v>
      </c>
    </row>
    <row r="7" spans="1:285" x14ac:dyDescent="0.25">
      <c r="A7" s="9">
        <f>'[1]ENERGY APPORTION'!A7</f>
        <v>4</v>
      </c>
      <c r="B7" t="s">
        <v>54</v>
      </c>
      <c r="C7" s="9" t="str">
        <f>'[1]ENERGY APPORTION'!E7</f>
        <v>res</v>
      </c>
      <c r="D7" s="10">
        <f>[1]FabricVent!M7</f>
        <v>1594.9399999999998</v>
      </c>
      <c r="E7" s="11">
        <f>'[1]ENERGY APPORTION'!G7</f>
        <v>282939</v>
      </c>
      <c r="F7" s="11">
        <f>'[1]ENERGY APPORTION'!H7</f>
        <v>408644.49620636663</v>
      </c>
      <c r="G7" s="11">
        <f>'[1]ENERGY APPORTION'!I7</f>
        <v>0</v>
      </c>
      <c r="H7" s="10">
        <f>((E7*'[1]prices source'!$C$58)+(F7*'[1]prices source'!$C$60)+(G7*'[1]prices source'!$C$61))/1000</f>
        <v>149.0938685970934</v>
      </c>
      <c r="I7" s="12">
        <f>(E7*'[1]prices source'!$G$58)+(F7*'[1]prices source'!$G$60)+(G7*'[1]prices source'!$G$61)</f>
        <v>43087.925298678143</v>
      </c>
      <c r="J7" s="11">
        <f>[1]FabricVent!EU7</f>
        <v>0</v>
      </c>
      <c r="K7" s="11">
        <f>[1]FabricVent!EJ7</f>
        <v>19296.115254274864</v>
      </c>
      <c r="L7" s="11">
        <v>0</v>
      </c>
      <c r="M7" s="13">
        <f>((J7*'[1]prices source'!$C$58)+(K7*'[1]prices source'!$C$60)+(L7*'[1]prices source'!$C$61))/1000</f>
        <v>3.5591684586509986</v>
      </c>
      <c r="N7" s="14">
        <f>((J7*'[1]prices source'!$G$58)+(K7*'[1]prices source'!$G$60)+(L7*'[1]prices source'!$G$61))</f>
        <v>386.86989828254673</v>
      </c>
      <c r="O7" s="14">
        <f>[1]FabricVent!DY7</f>
        <v>19637.8</v>
      </c>
      <c r="P7" s="9">
        <f t="shared" si="22"/>
        <v>50.760734001738541</v>
      </c>
      <c r="Q7" s="14">
        <f t="shared" si="0"/>
        <v>-5862.9079175949209</v>
      </c>
      <c r="R7" s="11">
        <f>[1]FabricVent!EV7</f>
        <v>0</v>
      </c>
      <c r="S7" s="11">
        <f>[1]FabricVent!EK7</f>
        <v>0</v>
      </c>
      <c r="T7" s="11">
        <v>0</v>
      </c>
      <c r="U7" s="13">
        <f>((R7*'[1]prices source'!$C$58)+(S7*'[1]prices source'!$C$60)+(T7*'[1]prices source'!$C$61))/1000</f>
        <v>0</v>
      </c>
      <c r="V7" s="14">
        <f>((R7*'[1]prices source'!$G$58)+(S7*'[1]prices source'!$G$60)+(T7*'[1]prices source'!$G$61))</f>
        <v>0</v>
      </c>
      <c r="W7" s="14">
        <f>[1]FabricVent!DZ7</f>
        <v>0</v>
      </c>
      <c r="X7" s="9" t="str">
        <f t="shared" si="23"/>
        <v>n/a</v>
      </c>
      <c r="Y7" s="14">
        <f t="shared" si="1"/>
        <v>0</v>
      </c>
      <c r="Z7" s="11">
        <f>[1]FabricVent!EW7</f>
        <v>0</v>
      </c>
      <c r="AA7" s="11">
        <f>[1]FabricVent!EL7</f>
        <v>0</v>
      </c>
      <c r="AB7" s="11">
        <v>0</v>
      </c>
      <c r="AC7" s="13">
        <f>((Z7*'[1]prices source'!$C$58)+(AA7*'[1]prices source'!$C$60)+(AB7*'[1]prices source'!$C$61))/1000</f>
        <v>0</v>
      </c>
      <c r="AD7" s="14">
        <f>((Z7*'[1]prices source'!$G$58)+(AA7*'[1]prices source'!$G$60)+(AB7*'[1]prices source'!$G$61))</f>
        <v>0</v>
      </c>
      <c r="AE7" s="14">
        <f>[1]FabricVent!EA7</f>
        <v>0</v>
      </c>
      <c r="AF7" s="9" t="str">
        <f t="shared" si="24"/>
        <v>n/a</v>
      </c>
      <c r="AG7" s="14">
        <f t="shared" si="2"/>
        <v>0</v>
      </c>
      <c r="AH7" s="11">
        <f>[1]FabricVent!EX7</f>
        <v>0</v>
      </c>
      <c r="AI7" s="11">
        <f>[1]FabricVent!EM7</f>
        <v>24483.243010800368</v>
      </c>
      <c r="AJ7" s="11">
        <v>0</v>
      </c>
      <c r="AK7" s="13">
        <f>((AH7*'[1]prices source'!$C$58)+(AI7*'[1]prices source'!$C$60)+(AJ7*'[1]prices source'!$C$61))/1000</f>
        <v>4.5159341733421279</v>
      </c>
      <c r="AL7" s="14">
        <f>((AH7*'[1]prices source'!$G$58)+(AI7*'[1]prices source'!$G$60)+(AJ7*'[1]prices source'!$G$61))</f>
        <v>490.86718276710235</v>
      </c>
      <c r="AM7" s="14">
        <f>[1]FabricVent!EB7</f>
        <v>65445.562282170547</v>
      </c>
      <c r="AN7" s="9">
        <f t="shared" si="25"/>
        <v>133.32641614630398</v>
      </c>
      <c r="AO7" s="14">
        <f t="shared" si="3"/>
        <v>-47967.742220624321</v>
      </c>
      <c r="AP7" s="11">
        <f>[1]FabricVent!FD7</f>
        <v>0</v>
      </c>
      <c r="AQ7" s="11">
        <f>[1]FabricVent!ES7</f>
        <v>0</v>
      </c>
      <c r="AR7" s="11">
        <v>0</v>
      </c>
      <c r="AS7" s="13">
        <f>((AP7*'[1]prices source'!$C$58)+(AQ7*'[1]prices source'!$C$60)+(AR7*'[1]prices source'!$C$61))/1000</f>
        <v>0</v>
      </c>
      <c r="AT7" s="14">
        <f>((AP7*'[1]prices source'!$G$58)+(AQ7*'[1]prices source'!$G$60)+(AR7*'[1]prices source'!$G$61))</f>
        <v>0</v>
      </c>
      <c r="AU7" s="14">
        <f>[1]FabricVent!EH7</f>
        <v>0</v>
      </c>
      <c r="AV7" s="9" t="str">
        <f t="shared" si="26"/>
        <v>n/a</v>
      </c>
      <c r="AW7" s="14">
        <f t="shared" si="4"/>
        <v>0</v>
      </c>
      <c r="AX7" s="11">
        <f>[1]FabricVent!FC7</f>
        <v>0</v>
      </c>
      <c r="AY7" s="11">
        <f>[1]FabricVent!ER7</f>
        <v>60778.605382299349</v>
      </c>
      <c r="AZ7" s="11">
        <v>0</v>
      </c>
      <c r="BA7" s="13">
        <f>((AX7*'[1]prices source'!$C$58)+(AY7*'[1]prices source'!$C$60)+(AZ7*'[1]prices source'!$C$61))/1000</f>
        <v>11.210613762765115</v>
      </c>
      <c r="BB7" s="14">
        <f>((AX7*'[1]prices source'!$G$58)+(AY7*'[1]prices source'!$G$60)+(AZ7*'[1]prices source'!$G$61))</f>
        <v>1218.5568220419927</v>
      </c>
      <c r="BC7" s="14">
        <f>[1]FabricVent!EG7</f>
        <v>82509.422535211255</v>
      </c>
      <c r="BD7" s="9">
        <f t="shared" si="27"/>
        <v>67.710771498489791</v>
      </c>
      <c r="BE7" s="14">
        <f t="shared" si="5"/>
        <v>-39121.480505025647</v>
      </c>
      <c r="BF7" s="11">
        <f>[1]FabricVent!EZ7</f>
        <v>0</v>
      </c>
      <c r="BG7" s="11">
        <f>[1]FabricVent!EO7</f>
        <v>0</v>
      </c>
      <c r="BH7" s="11">
        <v>0</v>
      </c>
      <c r="BI7" s="13">
        <f>((BF7*'[1]prices source'!$C$58)+(BG7*'[1]prices source'!$C$60)+(BH7*'[1]prices source'!$C$61))/1000</f>
        <v>0</v>
      </c>
      <c r="BJ7" s="14">
        <f>((BF7*'[1]prices source'!$G$58)+(BG7*'[1]prices source'!$G$60)+(BH7*'[1]prices source'!$G$61))</f>
        <v>0</v>
      </c>
      <c r="BK7" s="14">
        <f>[1]FabricVent!ED7</f>
        <v>0</v>
      </c>
      <c r="BL7" s="9" t="str">
        <f t="shared" si="28"/>
        <v>n/a</v>
      </c>
      <c r="BM7" s="14">
        <f t="shared" si="6"/>
        <v>0</v>
      </c>
      <c r="BN7" s="11">
        <f>[1]FabricVent!EY7</f>
        <v>0</v>
      </c>
      <c r="BO7" s="11">
        <f>[1]FabricVent!EN7</f>
        <v>19251.118483374892</v>
      </c>
      <c r="BP7" s="11">
        <v>0</v>
      </c>
      <c r="BQ7" s="13">
        <f>((BN7*'[1]prices source'!$C$58)+(BO7*'[1]prices source'!$C$60)+(BP7*'[1]prices source'!$C$61))/1000</f>
        <v>3.5508688042584988</v>
      </c>
      <c r="BR7" s="14">
        <f>((BN7*'[1]prices source'!$G$58)+(BO7*'[1]prices source'!$G$60)+(BP7*'[1]prices source'!$G$61))</f>
        <v>385.96775316412669</v>
      </c>
      <c r="BS7" s="14">
        <f>[1]FabricVent!EC7</f>
        <v>38478.221600000004</v>
      </c>
      <c r="BT7" s="9">
        <f t="shared" si="29"/>
        <v>99.692840359224903</v>
      </c>
      <c r="BU7" s="14">
        <f t="shared" si="7"/>
        <v>-27070.496101106841</v>
      </c>
      <c r="BV7" s="11">
        <f>[1]FabricVent!FA7</f>
        <v>0</v>
      </c>
      <c r="BW7" s="11">
        <f>[1]FabricVent!EP7</f>
        <v>0</v>
      </c>
      <c r="BX7" s="11">
        <v>0</v>
      </c>
      <c r="BY7" s="13">
        <f>((BV7*'[1]prices source'!$C$58)+(BW7*'[1]prices source'!$C$60)+(BX7*'[1]prices source'!$C$61))/1000</f>
        <v>0</v>
      </c>
      <c r="BZ7" s="14">
        <f>((BV7*'[1]prices source'!$G$58)+(BW7*'[1]prices source'!$G$60)+(BX7*'[1]prices source'!$G$61))</f>
        <v>0</v>
      </c>
      <c r="CA7" s="14">
        <f>[1]FabricVent!EE7</f>
        <v>0</v>
      </c>
      <c r="CB7" s="9" t="str">
        <f t="shared" si="30"/>
        <v>n/a</v>
      </c>
      <c r="CC7" s="14">
        <f t="shared" si="8"/>
        <v>0</v>
      </c>
      <c r="CD7" s="11">
        <f>[1]FabricVent!FB7</f>
        <v>0</v>
      </c>
      <c r="CE7" s="11">
        <f>[1]FabricVent!EQ7</f>
        <v>21843.432451334866</v>
      </c>
      <c r="CF7" s="11">
        <v>0</v>
      </c>
      <c r="CG7" s="13">
        <f>((CD7*'[1]prices source'!$C$58)+(CE7*'[1]prices source'!$C$60)+(CF7*'[1]prices source'!$C$61))/1000</f>
        <v>4.0290211156487166</v>
      </c>
      <c r="CH7" s="14">
        <f>((CD7*'[1]prices source'!$G$58)+(CE7*'[1]prices source'!$G$60)+(CF7*'[1]prices source'!$G$61))</f>
        <v>437.94133581978167</v>
      </c>
      <c r="CI7" s="14">
        <f>[1]FabricVent!EF7</f>
        <v>42593.241600000008</v>
      </c>
      <c r="CJ7" s="9">
        <f t="shared" si="31"/>
        <v>97.257870212844352</v>
      </c>
      <c r="CK7" s="14">
        <f t="shared" si="9"/>
        <v>-29649.376464390549</v>
      </c>
      <c r="CL7" s="11">
        <v>0</v>
      </c>
      <c r="CM7" s="11">
        <f>[1]HeatFuel!CE7</f>
        <v>7673.3172320536123</v>
      </c>
      <c r="CN7" s="11">
        <v>0</v>
      </c>
      <c r="CO7" s="13">
        <f>((CL7*'[1]prices source'!$C$58)+(CM7*'[1]prices source'!$C$60)+(CN7*'[1]prices source'!$C$61))/1000</f>
        <v>1.4153433634522887</v>
      </c>
      <c r="CP7" s="14">
        <f>((CL7*'[1]prices source'!$G$58)+(CM7*'[1]prices source'!$G$60)+(CN7*'[1]prices source'!$G$61))</f>
        <v>153.84316573236862</v>
      </c>
      <c r="CQ7" s="14">
        <f>[1]HeatFuel!CF7</f>
        <v>6217.6200726623174</v>
      </c>
      <c r="CR7" s="9">
        <f t="shared" si="32"/>
        <v>40.415315448453029</v>
      </c>
      <c r="CS7" s="14">
        <f t="shared" si="10"/>
        <v>-3718.2063471364709</v>
      </c>
      <c r="CT7" s="11">
        <f>[1]HeatFuel!BA7</f>
        <v>5909.2526999999991</v>
      </c>
      <c r="CU7" s="11">
        <v>0</v>
      </c>
      <c r="CV7" s="11">
        <v>0</v>
      </c>
      <c r="CW7" s="13">
        <f>((CT7*'[1]prices source'!$C$58)+(CU7*'[1]prices source'!$C$60)+(CV7*'[1]prices source'!$C$61))/1000</f>
        <v>1.5396481641463793</v>
      </c>
      <c r="CX7" s="14">
        <f>((CT7*'[1]prices source'!$G$58)+(CU7*'[1]prices source'!$G$60)+(CV7*'[1]prices source'!$G$61))</f>
        <v>728.79024071943434</v>
      </c>
      <c r="CY7" s="14">
        <f>'[1]CAPEX Assumptions'!$D$11*[1]HeatFuel!BB7</f>
        <v>1000.5083936507934</v>
      </c>
      <c r="CZ7" s="9">
        <f t="shared" si="33"/>
        <v>1.3728345108780946</v>
      </c>
      <c r="DA7" s="14">
        <f t="shared" si="11"/>
        <v>11562.775988340529</v>
      </c>
      <c r="DB7" s="11">
        <f>[1]HotWaterpiv!AQ116</f>
        <v>0</v>
      </c>
      <c r="DC7" s="11">
        <f>[1]HotWaterpiv!AP116</f>
        <v>7812.24489795919</v>
      </c>
      <c r="DD7" s="11">
        <v>0</v>
      </c>
      <c r="DE7" s="13">
        <f>((DB7*'[1]prices source'!$C$58)+(DC7*'[1]prices source'!$C$60)+(DD7*'[1]prices source'!$C$61))/1000</f>
        <v>1.4409685714285727</v>
      </c>
      <c r="DF7" s="14">
        <f>((DB7*'[1]prices source'!$G$58)+(DC7*'[1]prices source'!$G$60)+(DD7*'[1]prices source'!$G$61))</f>
        <v>156.62854150719539</v>
      </c>
      <c r="DG7" s="14">
        <v>2500</v>
      </c>
      <c r="DH7" s="9">
        <f t="shared" si="34"/>
        <v>15.961331031644395</v>
      </c>
      <c r="DI7" s="14">
        <f t="shared" si="12"/>
        <v>44.666346330986471</v>
      </c>
      <c r="DJ7" s="11">
        <f>[1]HeatFuel!CN7</f>
        <v>-6266.0863219235962</v>
      </c>
      <c r="DK7" s="11">
        <f>[1]HeatFuel!CO7</f>
        <v>76560</v>
      </c>
      <c r="DL7" s="11">
        <v>0</v>
      </c>
      <c r="DM7" s="13">
        <f>((DJ7*'[1]prices source'!$C$58)+(DK7*'[1]prices source'!$C$60)+(DL7*'[1]prices source'!$C$61))/1000</f>
        <v>12.488871296212462</v>
      </c>
      <c r="DN7" s="14">
        <f>((DJ7*'[1]prices source'!$G$58)+(DK7*'[1]prices source'!$G$60)+(DL7*'[1]prices source'!$G$61))</f>
        <v>762.16104833381257</v>
      </c>
      <c r="DO7" s="14">
        <f>[1]HeatFuel!CM7</f>
        <v>815.73</v>
      </c>
      <c r="DP7" s="9">
        <f t="shared" si="35"/>
        <v>1.0702856066749888</v>
      </c>
      <c r="DQ7" s="14">
        <f t="shared" si="13"/>
        <v>7942.2256477719038</v>
      </c>
      <c r="DR7" s="11">
        <f>[1]catering!K39</f>
        <v>27360.496049150344</v>
      </c>
      <c r="DS7" s="11">
        <f>[1]catering!J39</f>
        <v>14179.199999999999</v>
      </c>
      <c r="DT7" s="11">
        <v>0</v>
      </c>
      <c r="DU7" s="13">
        <f>((DR7*'[1]prices source'!$C$58)+(DS7*'[1]prices source'!$C$60)+(DT7*'[1]prices source'!$C$61))/1000</f>
        <v>9.7440953724965738</v>
      </c>
      <c r="DV7" s="14">
        <f>((DR7*'[1]prices source'!$G$58)+(DS7*'[1]prices source'!$G$60)+(DT7*'[1]prices source'!$G$61))</f>
        <v>3658.6600370200836</v>
      </c>
      <c r="DW7" s="14">
        <f>[1]catering!L39</f>
        <v>5156.4986737400532</v>
      </c>
      <c r="DX7" s="9">
        <f t="shared" si="36"/>
        <v>1.409395412955595</v>
      </c>
      <c r="DY7" s="14">
        <f t="shared" si="14"/>
        <v>6227.7818629530566</v>
      </c>
      <c r="DZ7" s="11">
        <f>'[1]ENERGY APPORTION'!BA7*'[1]benchmarks general'!$I$192*(6-0)/24</f>
        <v>0</v>
      </c>
      <c r="EA7" s="11">
        <v>0</v>
      </c>
      <c r="EB7" s="11">
        <v>0</v>
      </c>
      <c r="EC7" s="13">
        <f>((DZ7*'[1]prices source'!$C$58)+(EA7*'[1]prices source'!$C$60)+(EB7*'[1]prices source'!$C$61))/1000</f>
        <v>0</v>
      </c>
      <c r="ED7" s="14">
        <f>((DZ7*'[1]prices source'!$G$58)+(EA7*'[1]prices source'!$G$60)+(EB7*'[1]prices source'!$G$61))</f>
        <v>0</v>
      </c>
      <c r="EE7" s="14">
        <f>IF(DZ7&gt;0,'[1]benchmarks general'!$I$197,0)</f>
        <v>0</v>
      </c>
      <c r="EF7" s="9" t="str">
        <f t="shared" si="37"/>
        <v>n/a</v>
      </c>
      <c r="EG7" s="14">
        <f t="shared" si="15"/>
        <v>0</v>
      </c>
      <c r="EH7" s="11">
        <f>[1]FabricVent!GG7</f>
        <v>56042.466082072628</v>
      </c>
      <c r="EI7" s="11">
        <f>[1]FabricVent!GD7</f>
        <v>28197.255328556526</v>
      </c>
      <c r="EJ7" s="11">
        <v>0</v>
      </c>
      <c r="EK7" s="13">
        <f>((EH7*'[1]prices source'!$C$58)+(EI7*'[1]prices source'!$C$60)+(EJ7*'[1]prices source'!$C$61))/1000</f>
        <v>19.802775951243003</v>
      </c>
      <c r="EL7" s="14">
        <f>((EH7*'[1]prices source'!$G$58)+(EI7*'[1]prices source'!$G$60)+(EJ7*'[1]prices source'!$G$61))</f>
        <v>7477.0671243288534</v>
      </c>
      <c r="EM7" s="14">
        <v>11311.039365442077</v>
      </c>
      <c r="EN7" s="9">
        <f t="shared" si="38"/>
        <v>1.5127641864599903</v>
      </c>
      <c r="EO7" s="14">
        <f t="shared" si="16"/>
        <v>108845.20473913434</v>
      </c>
      <c r="EP7" s="11">
        <f>[1]FabricVent!GK7</f>
        <v>0</v>
      </c>
      <c r="EQ7" s="11">
        <f>[1]FabricVent!GH7</f>
        <v>0</v>
      </c>
      <c r="ER7" s="11">
        <v>0</v>
      </c>
      <c r="ES7" s="13">
        <f>((EP7*'[1]prices source'!$C$58)+(EQ7*'[1]prices source'!$C$60)+(ER7*'[1]prices source'!$C$61))/1000</f>
        <v>0</v>
      </c>
      <c r="ET7" s="14">
        <f>((EP7*'[1]prices source'!$G$58)+(EQ7*'[1]prices source'!$G$60)+(ER7*'[1]prices source'!$G$61))</f>
        <v>0</v>
      </c>
      <c r="EU7" s="14">
        <v>0</v>
      </c>
      <c r="EV7" s="9" t="str">
        <f t="shared" si="39"/>
        <v>n/a</v>
      </c>
      <c r="EW7" s="14">
        <f t="shared" si="17"/>
        <v>0</v>
      </c>
      <c r="EX7" s="11">
        <f>[1]FabricVent!GR7</f>
        <v>0</v>
      </c>
      <c r="EY7" s="11">
        <f>[1]FabricVent!GO7</f>
        <v>0</v>
      </c>
      <c r="EZ7" s="11">
        <v>0</v>
      </c>
      <c r="FA7" s="13">
        <f>((EX7*'[1]prices source'!$C$58)+(EY7*'[1]prices source'!$C$60)+(EZ7*'[1]prices source'!$C$61))/1000</f>
        <v>0</v>
      </c>
      <c r="FB7" s="14">
        <f>((EX7*'[1]prices source'!$G$58)+(EY7*'[1]prices source'!$G$60)+(EZ7*'[1]prices source'!$G$61))</f>
        <v>0</v>
      </c>
      <c r="FC7" s="14"/>
      <c r="FD7" s="9" t="str">
        <f t="shared" si="40"/>
        <v>n/a</v>
      </c>
      <c r="FE7" s="14">
        <f t="shared" si="18"/>
        <v>0</v>
      </c>
      <c r="FF7" s="11">
        <v>0</v>
      </c>
      <c r="FG7" s="11">
        <f>[1]HeatFuel!CR7</f>
        <v>0</v>
      </c>
      <c r="FH7" s="11">
        <f>[1]HeatFuel!CQ7</f>
        <v>0</v>
      </c>
      <c r="FI7" s="13">
        <f>((FF7*'[1]prices source'!$C$58)+(FG7*'[1]prices source'!$C$60)+(FH7*'[1]prices source'!$C$61))/1000</f>
        <v>0</v>
      </c>
      <c r="FJ7" s="14">
        <f>((FF7*'[1]prices source'!$G$58)+(FG7*'[1]prices source'!$G$60)+(FH7*'[1]prices source'!$G$61))</f>
        <v>0</v>
      </c>
      <c r="FK7" s="14">
        <f>[1]HeatFuel!CP7</f>
        <v>0</v>
      </c>
      <c r="FL7" s="9" t="str">
        <f t="shared" si="41"/>
        <v>n/a</v>
      </c>
      <c r="FM7" s="14">
        <f t="shared" si="19"/>
        <v>0</v>
      </c>
      <c r="FN7" s="11">
        <f t="shared" si="20"/>
        <v>0</v>
      </c>
      <c r="FO7" s="11">
        <f t="shared" si="20"/>
        <v>0</v>
      </c>
      <c r="FP7" s="11">
        <f t="shared" si="20"/>
        <v>0</v>
      </c>
      <c r="FQ7" s="13">
        <f>((FN7*'[1]prices source'!$C$58)+(FO7*'[1]prices source'!$C$60)+(FP7*'[1]prices source'!$C$61))/1000</f>
        <v>0</v>
      </c>
      <c r="FR7" s="14">
        <f>((FN7*'[1]prices source'!$G$58)+(FO7*'[1]prices source'!$G$60)+(FP7*'[1]prices source'!$G$61))</f>
        <v>0</v>
      </c>
      <c r="FS7" s="14">
        <f>'[1]CAPEX Assumptions'!$D$30</f>
        <v>0</v>
      </c>
      <c r="FT7" s="9" t="str">
        <f t="shared" si="42"/>
        <v>n/a</v>
      </c>
      <c r="FU7" s="14">
        <f t="shared" si="21"/>
        <v>0</v>
      </c>
      <c r="FV7" s="15">
        <v>0</v>
      </c>
      <c r="FW7" s="13">
        <f>(FV7*'[1]prices source'!$C$58)/1000</f>
        <v>0</v>
      </c>
      <c r="FX7" s="14">
        <f>(FV7*'[1]prices source'!$G$58)</f>
        <v>0</v>
      </c>
      <c r="FY7" s="16">
        <v>0</v>
      </c>
      <c r="FZ7" s="9" t="str">
        <f t="shared" si="43"/>
        <v>n/a</v>
      </c>
      <c r="GA7" s="14">
        <f t="shared" si="44"/>
        <v>0</v>
      </c>
      <c r="GB7" s="11">
        <f>'[1]ENERGY APPORTION'!BB7*'[1]cooling opps'!$C$35</f>
        <v>0</v>
      </c>
      <c r="GC7" s="13">
        <f>(GB7*'[1]prices source'!$C$58)/1000</f>
        <v>0</v>
      </c>
      <c r="GD7" s="14">
        <f>(GB7*'[1]prices source'!$G$58)</f>
        <v>0</v>
      </c>
      <c r="GE7" s="14">
        <v>0</v>
      </c>
      <c r="GF7" s="9" t="str">
        <f t="shared" si="45"/>
        <v>n/a</v>
      </c>
      <c r="GG7" s="14">
        <f t="shared" si="46"/>
        <v>0</v>
      </c>
      <c r="GH7" s="11">
        <v>0</v>
      </c>
      <c r="GI7" s="13">
        <f>(GH7*'[1]prices source'!$C$58)/1000</f>
        <v>0</v>
      </c>
      <c r="GJ7" s="14">
        <f>(GH7*'[1]prices source'!$G$58)</f>
        <v>0</v>
      </c>
      <c r="GK7" s="17">
        <v>0</v>
      </c>
      <c r="GL7" s="9" t="str">
        <f t="shared" si="47"/>
        <v>n/a</v>
      </c>
      <c r="GM7" s="14">
        <f t="shared" si="48"/>
        <v>0</v>
      </c>
      <c r="GN7" s="11">
        <f>[1]HeatFuel!BE7</f>
        <v>0</v>
      </c>
      <c r="GO7" s="13">
        <f>(GN7*'[1]prices source'!$C$58)/1000</f>
        <v>0</v>
      </c>
      <c r="GP7" s="14">
        <f>(GN7*'[1]prices source'!$G$58)</f>
        <v>0</v>
      </c>
      <c r="GQ7" s="14">
        <f>[1]HeatFuel!BF7*'[1]CAPEX Assumptions'!$D$11</f>
        <v>0</v>
      </c>
      <c r="GR7" s="9" t="str">
        <f t="shared" si="49"/>
        <v>n/a</v>
      </c>
      <c r="GS7" s="14">
        <f t="shared" si="50"/>
        <v>0</v>
      </c>
      <c r="GT7" s="11">
        <v>0</v>
      </c>
      <c r="GU7" s="13">
        <f>(GT7*'[1]prices source'!$C$58)/1000</f>
        <v>0</v>
      </c>
      <c r="GV7" s="14">
        <f>(GT7*'[1]prices source'!$G$58)</f>
        <v>0</v>
      </c>
      <c r="GW7" s="14">
        <v>0</v>
      </c>
      <c r="GX7" s="9" t="str">
        <f t="shared" si="51"/>
        <v>n/a</v>
      </c>
      <c r="GY7" s="14">
        <f t="shared" si="52"/>
        <v>0</v>
      </c>
      <c r="GZ7" s="18">
        <v>13335.373435629408</v>
      </c>
      <c r="HA7" s="13">
        <f>(GZ7*'[1]prices source'!$C$58)/1000</f>
        <v>3.4745143372144529</v>
      </c>
      <c r="HB7" s="14">
        <f>(GZ7*'[1]prices source'!$G$58)</f>
        <v>1644.6563566719542</v>
      </c>
      <c r="HC7" s="19">
        <v>28339.008649690702</v>
      </c>
      <c r="HD7" s="9">
        <f t="shared" si="53"/>
        <v>17.230960458533797</v>
      </c>
      <c r="HE7" s="14">
        <f t="shared" si="54"/>
        <v>9740.7477310480317</v>
      </c>
      <c r="HF7" s="18">
        <v>14542.924899202244</v>
      </c>
      <c r="HG7" s="13">
        <f>(HF7*'[1]prices source'!$C$58)/1000</f>
        <v>3.789140312509466</v>
      </c>
      <c r="HH7" s="14">
        <f>(HF7*'[1]prices source'!$G$58)</f>
        <v>1793.5841088762816</v>
      </c>
      <c r="HI7" s="19">
        <v>50880.055321827822</v>
      </c>
      <c r="HJ7" s="9">
        <f t="shared" si="55"/>
        <v>28.367811172070017</v>
      </c>
      <c r="HK7" s="14">
        <f t="shared" si="56"/>
        <v>1257.109177935723</v>
      </c>
      <c r="HL7" s="11">
        <v>0</v>
      </c>
      <c r="HM7" s="13">
        <f>(HL7*'[1]prices source'!$C$58)/1000</f>
        <v>0</v>
      </c>
      <c r="HN7" s="14">
        <f>(HL7*'[1]prices source'!$G$58)</f>
        <v>0</v>
      </c>
      <c r="HO7" s="14">
        <v>0</v>
      </c>
      <c r="HP7" s="9" t="str">
        <f t="shared" si="57"/>
        <v>n/a</v>
      </c>
      <c r="HQ7" s="14">
        <f t="shared" si="58"/>
        <v>0</v>
      </c>
      <c r="HR7" s="11">
        <v>0</v>
      </c>
      <c r="HS7" s="13">
        <f>(HR7*'[1]prices source'!$C$58)/1000</f>
        <v>0</v>
      </c>
      <c r="HT7" s="14">
        <f>(HR7*'[1]prices source'!$G$58)</f>
        <v>0</v>
      </c>
      <c r="HU7" s="14">
        <v>0</v>
      </c>
      <c r="HV7" s="9" t="str">
        <f t="shared" si="59"/>
        <v>n/a</v>
      </c>
      <c r="HW7" s="14">
        <f t="shared" si="60"/>
        <v>0</v>
      </c>
      <c r="HX7" s="11">
        <f>[1]ICT!AC77</f>
        <v>32.313600000000008</v>
      </c>
      <c r="HY7" s="13">
        <f>(HX7*'[1]prices source'!$C$58)/1000</f>
        <v>8.4192667741151885E-3</v>
      </c>
      <c r="HZ7" s="14">
        <f>(HX7*'[1]prices source'!$G$58)</f>
        <v>3.9852478000325697</v>
      </c>
      <c r="IA7" s="14">
        <f>'[1]CAPEX Assumptions'!$D$25*[1]ICT!H77</f>
        <v>0</v>
      </c>
      <c r="IB7" s="9">
        <f t="shared" si="61"/>
        <v>0</v>
      </c>
      <c r="IC7" s="14">
        <f t="shared" si="62"/>
        <v>12.399669748339335</v>
      </c>
      <c r="ID7" s="11">
        <f>[1]ICT!Z77</f>
        <v>0</v>
      </c>
      <c r="IE7" s="13">
        <f>(ID7*'[1]prices source'!$C$58)/1000</f>
        <v>0</v>
      </c>
      <c r="IF7" s="14">
        <f>(ID7*'[1]prices source'!$G$58)</f>
        <v>0</v>
      </c>
      <c r="IG7" s="14">
        <f>'[1]CAPEX Assumptions'!$D$26</f>
        <v>0</v>
      </c>
      <c r="IH7" s="9" t="str">
        <f t="shared" si="63"/>
        <v>n/a</v>
      </c>
      <c r="II7" s="14">
        <f t="shared" si="64"/>
        <v>0</v>
      </c>
      <c r="IJ7" s="11">
        <f>[1]ICT!AF77</f>
        <v>0</v>
      </c>
      <c r="IK7" s="13">
        <f>(IJ7*'[1]prices source'!$C$58)/1000</f>
        <v>0</v>
      </c>
      <c r="IL7" s="14">
        <f>(IJ7*'[1]prices source'!$G$58)</f>
        <v>0</v>
      </c>
      <c r="IM7" s="14">
        <v>0</v>
      </c>
      <c r="IN7" s="9" t="str">
        <f t="shared" si="65"/>
        <v>n/a</v>
      </c>
      <c r="IO7" s="14">
        <f t="shared" si="66"/>
        <v>0</v>
      </c>
      <c r="IP7" s="11">
        <f>[1]vending!G7</f>
        <v>0</v>
      </c>
      <c r="IQ7" s="13">
        <f>(IP7*'[1]prices source'!$C$58)/1000</f>
        <v>0</v>
      </c>
      <c r="IR7" s="14">
        <f>(IP7*'[1]prices source'!$G$58)</f>
        <v>0</v>
      </c>
      <c r="IS7" s="14">
        <v>0</v>
      </c>
      <c r="IT7" s="9" t="str">
        <f t="shared" si="67"/>
        <v>n/a</v>
      </c>
      <c r="IU7" s="14">
        <f t="shared" si="68"/>
        <v>0</v>
      </c>
      <c r="IV7" s="11">
        <f>'[1]halls power'!S38</f>
        <v>0</v>
      </c>
      <c r="IW7" s="13">
        <f>(IV7*'[1]prices source'!$C$58)/1000</f>
        <v>0</v>
      </c>
      <c r="IX7" s="14">
        <f>(IV7*'[1]prices source'!$G$58)</f>
        <v>0</v>
      </c>
      <c r="IY7" s="14">
        <f>'[1]halls power'!T38</f>
        <v>0</v>
      </c>
      <c r="IZ7" s="9" t="str">
        <f t="shared" si="69"/>
        <v>n/a</v>
      </c>
      <c r="JA7" s="14">
        <f t="shared" si="70"/>
        <v>0</v>
      </c>
      <c r="JB7" s="11">
        <f>'[1]halls power'!U38</f>
        <v>0</v>
      </c>
      <c r="JC7" s="13">
        <f>(JB7*'[1]prices source'!$C$58)/1000</f>
        <v>0</v>
      </c>
      <c r="JD7" s="14">
        <f>(JB7*'[1]prices source'!$G$58)</f>
        <v>0</v>
      </c>
      <c r="JE7" s="14">
        <f>'[1]halls power'!V38</f>
        <v>0</v>
      </c>
      <c r="JF7" s="9" t="str">
        <f t="shared" si="71"/>
        <v>n/a</v>
      </c>
      <c r="JG7" s="14">
        <f t="shared" si="72"/>
        <v>0</v>
      </c>
      <c r="JH7" s="11">
        <f>'[1]renewable energy'!W170</f>
        <v>13021.650975769096</v>
      </c>
      <c r="JI7" s="13">
        <f>(JH7*'[1]prices source'!$C$58)/1000</f>
        <v>3.3927743552070133</v>
      </c>
      <c r="JJ7" s="14">
        <f>(JH7*'[1]prices source'!$G$58)+'[1]renewable energy'!Z170</f>
        <v>1690.3017765657635</v>
      </c>
      <c r="JK7" s="14">
        <f>'[1]renewable energy'!Y170</f>
        <v>15069.952394287317</v>
      </c>
      <c r="JL7" s="9">
        <f t="shared" si="73"/>
        <v>8.915539581875958</v>
      </c>
      <c r="JM7" s="14">
        <f t="shared" si="74"/>
        <v>22113.955444952899</v>
      </c>
      <c r="JN7" s="11">
        <v>0</v>
      </c>
      <c r="JO7" s="13">
        <f>(JN7*'[1]prices source'!$C$58)/1000</f>
        <v>0</v>
      </c>
      <c r="JP7" s="14">
        <v>0</v>
      </c>
      <c r="JQ7" s="14">
        <v>0</v>
      </c>
      <c r="JR7" s="9" t="str">
        <f t="shared" si="75"/>
        <v>n/a</v>
      </c>
      <c r="JS7" s="14">
        <f t="shared" si="76"/>
        <v>0</v>
      </c>
      <c r="JT7" s="11">
        <v>0</v>
      </c>
      <c r="JU7" s="13">
        <f>(JT7*'[1]prices source'!$C$58)/1000</f>
        <v>0</v>
      </c>
      <c r="JV7" s="14">
        <f>(JT7*'[1]prices source'!$G$58)</f>
        <v>0</v>
      </c>
      <c r="JW7" s="16">
        <v>0</v>
      </c>
      <c r="JX7" s="9" t="str">
        <f t="shared" si="77"/>
        <v>n/a</v>
      </c>
      <c r="JY7" s="14">
        <f t="shared" si="78"/>
        <v>0</v>
      </c>
    </row>
    <row r="8" spans="1:285" x14ac:dyDescent="0.25">
      <c r="A8" s="9">
        <f>'[1]ENERGY APPORTION'!A8</f>
        <v>5</v>
      </c>
      <c r="B8" t="s">
        <v>55</v>
      </c>
      <c r="C8" s="9" t="str">
        <f>'[1]ENERGY APPORTION'!E8</f>
        <v>acc</v>
      </c>
      <c r="D8" s="10">
        <f>[1]FabricVent!M8</f>
        <v>7100</v>
      </c>
      <c r="E8" s="11">
        <f>'[1]ENERGY APPORTION'!G8</f>
        <v>425330.03166137694</v>
      </c>
      <c r="F8" s="11">
        <f>'[1]ENERGY APPORTION'!H8</f>
        <v>692038.7881319942</v>
      </c>
      <c r="G8" s="11">
        <f>'[1]ENERGY APPORTION'!I8</f>
        <v>0</v>
      </c>
      <c r="H8" s="10">
        <f>((E8*'[1]prices source'!$C$58)+(F8*'[1]prices source'!$C$60)+(G8*'[1]prices source'!$C$61))/1000</f>
        <v>238.46574526367726</v>
      </c>
      <c r="I8" s="12">
        <f>(E8*'[1]prices source'!$G$58)+(F8*'[1]prices source'!$G$60)+(G8*'[1]prices source'!$G$61)</f>
        <v>66330.864720730737</v>
      </c>
      <c r="J8" s="11">
        <f>[1]FabricVent!EU8</f>
        <v>0</v>
      </c>
      <c r="K8" s="11">
        <f>[1]FabricVent!EJ8</f>
        <v>0</v>
      </c>
      <c r="L8" s="11">
        <v>0</v>
      </c>
      <c r="M8" s="13">
        <f>((J8*'[1]prices source'!$C$58)+(K8*'[1]prices source'!$C$60)+(L8*'[1]prices source'!$C$61))/1000</f>
        <v>0</v>
      </c>
      <c r="N8" s="14">
        <f>((J8*'[1]prices source'!$G$58)+(K8*'[1]prices source'!$G$60)+(L8*'[1]prices source'!$G$61))</f>
        <v>0</v>
      </c>
      <c r="O8" s="14">
        <f>[1]FabricVent!DY8</f>
        <v>0</v>
      </c>
      <c r="P8" s="9" t="str">
        <f t="shared" si="22"/>
        <v>n/a</v>
      </c>
      <c r="Q8" s="14">
        <f t="shared" si="0"/>
        <v>0</v>
      </c>
      <c r="R8" s="11">
        <f>[1]FabricVent!EV8</f>
        <v>0</v>
      </c>
      <c r="S8" s="11">
        <f>[1]FabricVent!EK8</f>
        <v>0</v>
      </c>
      <c r="T8" s="11">
        <v>0</v>
      </c>
      <c r="U8" s="13">
        <f>((R8*'[1]prices source'!$C$58)+(S8*'[1]prices source'!$C$60)+(T8*'[1]prices source'!$C$61))/1000</f>
        <v>0</v>
      </c>
      <c r="V8" s="14">
        <f>((R8*'[1]prices source'!$G$58)+(S8*'[1]prices source'!$G$60)+(T8*'[1]prices source'!$G$61))</f>
        <v>0</v>
      </c>
      <c r="W8" s="14">
        <f>[1]FabricVent!DZ8</f>
        <v>0</v>
      </c>
      <c r="X8" s="9" t="str">
        <f t="shared" si="23"/>
        <v>n/a</v>
      </c>
      <c r="Y8" s="14">
        <f t="shared" si="1"/>
        <v>0</v>
      </c>
      <c r="Z8" s="11">
        <f>[1]FabricVent!EW8</f>
        <v>0</v>
      </c>
      <c r="AA8" s="11">
        <f>[1]FabricVent!EL8</f>
        <v>0</v>
      </c>
      <c r="AB8" s="11">
        <v>0</v>
      </c>
      <c r="AC8" s="13">
        <f>((Z8*'[1]prices source'!$C$58)+(AA8*'[1]prices source'!$C$60)+(AB8*'[1]prices source'!$C$61))/1000</f>
        <v>0</v>
      </c>
      <c r="AD8" s="14">
        <f>((Z8*'[1]prices source'!$G$58)+(AA8*'[1]prices source'!$G$60)+(AB8*'[1]prices source'!$G$61))</f>
        <v>0</v>
      </c>
      <c r="AE8" s="14">
        <f>[1]FabricVent!EA8</f>
        <v>0</v>
      </c>
      <c r="AF8" s="9" t="str">
        <f t="shared" si="24"/>
        <v>n/a</v>
      </c>
      <c r="AG8" s="14">
        <f t="shared" si="2"/>
        <v>0</v>
      </c>
      <c r="AH8" s="11">
        <f>[1]FabricVent!EX8</f>
        <v>0</v>
      </c>
      <c r="AI8" s="11">
        <f>[1]FabricVent!EM8</f>
        <v>0</v>
      </c>
      <c r="AJ8" s="11">
        <v>0</v>
      </c>
      <c r="AK8" s="13">
        <f>((AH8*'[1]prices source'!$C$58)+(AI8*'[1]prices source'!$C$60)+(AJ8*'[1]prices source'!$C$61))/1000</f>
        <v>0</v>
      </c>
      <c r="AL8" s="14">
        <f>((AH8*'[1]prices source'!$G$58)+(AI8*'[1]prices source'!$G$60)+(AJ8*'[1]prices source'!$G$61))</f>
        <v>0</v>
      </c>
      <c r="AM8" s="14">
        <f>[1]FabricVent!EB8</f>
        <v>0</v>
      </c>
      <c r="AN8" s="9" t="str">
        <f t="shared" si="25"/>
        <v>n/a</v>
      </c>
      <c r="AO8" s="14">
        <f t="shared" si="3"/>
        <v>0</v>
      </c>
      <c r="AP8" s="11">
        <f>[1]FabricVent!FD8</f>
        <v>0</v>
      </c>
      <c r="AQ8" s="11">
        <f>[1]FabricVent!ES8</f>
        <v>0</v>
      </c>
      <c r="AR8" s="11">
        <v>0</v>
      </c>
      <c r="AS8" s="13">
        <f>((AP8*'[1]prices source'!$C$58)+(AQ8*'[1]prices source'!$C$60)+(AR8*'[1]prices source'!$C$61))/1000</f>
        <v>0</v>
      </c>
      <c r="AT8" s="14">
        <f>((AP8*'[1]prices source'!$G$58)+(AQ8*'[1]prices source'!$G$60)+(AR8*'[1]prices source'!$G$61))</f>
        <v>0</v>
      </c>
      <c r="AU8" s="14">
        <f>[1]FabricVent!EH8</f>
        <v>0</v>
      </c>
      <c r="AV8" s="9" t="str">
        <f t="shared" si="26"/>
        <v>n/a</v>
      </c>
      <c r="AW8" s="14">
        <f t="shared" si="4"/>
        <v>0</v>
      </c>
      <c r="AX8" s="11">
        <f>[1]FabricVent!FC8</f>
        <v>0</v>
      </c>
      <c r="AY8" s="11">
        <f>[1]FabricVent!ER8</f>
        <v>0</v>
      </c>
      <c r="AZ8" s="11">
        <v>0</v>
      </c>
      <c r="BA8" s="13">
        <f>((AX8*'[1]prices source'!$C$58)+(AY8*'[1]prices source'!$C$60)+(AZ8*'[1]prices source'!$C$61))/1000</f>
        <v>0</v>
      </c>
      <c r="BB8" s="14">
        <f>((AX8*'[1]prices source'!$G$58)+(AY8*'[1]prices source'!$G$60)+(AZ8*'[1]prices source'!$G$61))</f>
        <v>0</v>
      </c>
      <c r="BC8" s="14">
        <f>[1]FabricVent!EG8</f>
        <v>0</v>
      </c>
      <c r="BD8" s="9" t="str">
        <f t="shared" si="27"/>
        <v>n/a</v>
      </c>
      <c r="BE8" s="14">
        <f t="shared" si="5"/>
        <v>0</v>
      </c>
      <c r="BF8" s="11">
        <f>[1]FabricVent!EZ8</f>
        <v>0</v>
      </c>
      <c r="BG8" s="11">
        <f>[1]FabricVent!EO8</f>
        <v>0</v>
      </c>
      <c r="BH8" s="11">
        <v>0</v>
      </c>
      <c r="BI8" s="13">
        <f>((BF8*'[1]prices source'!$C$58)+(BG8*'[1]prices source'!$C$60)+(BH8*'[1]prices source'!$C$61))/1000</f>
        <v>0</v>
      </c>
      <c r="BJ8" s="14">
        <f>((BF8*'[1]prices source'!$G$58)+(BG8*'[1]prices source'!$G$60)+(BH8*'[1]prices source'!$G$61))</f>
        <v>0</v>
      </c>
      <c r="BK8" s="14">
        <f>[1]FabricVent!ED8</f>
        <v>0</v>
      </c>
      <c r="BL8" s="9" t="str">
        <f t="shared" si="28"/>
        <v>n/a</v>
      </c>
      <c r="BM8" s="14">
        <f t="shared" si="6"/>
        <v>0</v>
      </c>
      <c r="BN8" s="11">
        <f>[1]FabricVent!EY8</f>
        <v>0</v>
      </c>
      <c r="BO8" s="11">
        <f>[1]FabricVent!EN8</f>
        <v>0</v>
      </c>
      <c r="BP8" s="11">
        <v>0</v>
      </c>
      <c r="BQ8" s="13">
        <f>((BN8*'[1]prices source'!$C$58)+(BO8*'[1]prices source'!$C$60)+(BP8*'[1]prices source'!$C$61))/1000</f>
        <v>0</v>
      </c>
      <c r="BR8" s="14">
        <f>((BN8*'[1]prices source'!$G$58)+(BO8*'[1]prices source'!$G$60)+(BP8*'[1]prices source'!$G$61))</f>
        <v>0</v>
      </c>
      <c r="BS8" s="14">
        <f>[1]FabricVent!EC8</f>
        <v>0</v>
      </c>
      <c r="BT8" s="9" t="str">
        <f t="shared" si="29"/>
        <v>n/a</v>
      </c>
      <c r="BU8" s="14">
        <f t="shared" si="7"/>
        <v>0</v>
      </c>
      <c r="BV8" s="11">
        <f>[1]FabricVent!FA8</f>
        <v>94.756823979388869</v>
      </c>
      <c r="BW8" s="11">
        <f>[1]FabricVent!EP8</f>
        <v>16343.702278004797</v>
      </c>
      <c r="BX8" s="11">
        <v>0</v>
      </c>
      <c r="BY8" s="13">
        <f>((BV8*'[1]prices source'!$C$58)+(BW8*'[1]prices source'!$C$60)+(BX8*'[1]prices source'!$C$61))/1000</f>
        <v>3.0392846533669315</v>
      </c>
      <c r="BZ8" s="14">
        <f>((BV8*'[1]prices source'!$G$58)+(BW8*'[1]prices source'!$G$60)+(BX8*'[1]prices source'!$G$61))</f>
        <v>339.36304458604349</v>
      </c>
      <c r="CA8" s="14">
        <f>[1]FabricVent!EE8</f>
        <v>174066.69442000001</v>
      </c>
      <c r="CB8" s="9">
        <f t="shared" si="30"/>
        <v>512.92177270606271</v>
      </c>
      <c r="CC8" s="14">
        <f t="shared" si="8"/>
        <v>-164042.12187940313</v>
      </c>
      <c r="CD8" s="11">
        <f>[1]FabricVent!FB8</f>
        <v>173.93718374298777</v>
      </c>
      <c r="CE8" s="11">
        <f>[1]FabricVent!EQ8</f>
        <v>30000.768565104696</v>
      </c>
      <c r="CF8" s="11">
        <v>0</v>
      </c>
      <c r="CG8" s="13">
        <f>((CD8*'[1]prices source'!$C$58)+(CE8*'[1]prices source'!$C$60)+(CF8*'[1]prices source'!$C$61))/1000</f>
        <v>5.5789608705639564</v>
      </c>
      <c r="CH8" s="14">
        <f>((CD8*'[1]prices source'!$G$58)+(CE8*'[1]prices source'!$G$60)+(CF8*'[1]prices source'!$G$61))</f>
        <v>622.94038321273729</v>
      </c>
      <c r="CI8" s="14">
        <f>[1]FabricVent!EF8</f>
        <v>192682.10592</v>
      </c>
      <c r="CJ8" s="9">
        <f t="shared" si="31"/>
        <v>309.31066778214966</v>
      </c>
      <c r="CK8" s="14">
        <f t="shared" si="9"/>
        <v>-174280.83577698655</v>
      </c>
      <c r="CL8" s="11">
        <v>0</v>
      </c>
      <c r="CM8" s="11">
        <f>[1]HeatFuel!CE8</f>
        <v>7693.4178962431442</v>
      </c>
      <c r="CN8" s="11">
        <v>0</v>
      </c>
      <c r="CO8" s="13">
        <f>((CL8*'[1]prices source'!$C$58)+(CM8*'[1]prices source'!$C$60)+(CN8*'[1]prices source'!$C$61))/1000</f>
        <v>1.4190509309620478</v>
      </c>
      <c r="CP8" s="14">
        <f>((CL8*'[1]prices source'!$G$58)+(CM8*'[1]prices source'!$G$60)+(CN8*'[1]prices source'!$G$61))</f>
        <v>154.24616611912745</v>
      </c>
      <c r="CQ8" s="14">
        <f>[1]HeatFuel!CF8</f>
        <v>19743.864853297851</v>
      </c>
      <c r="CR8" s="9">
        <f t="shared" si="32"/>
        <v>128.00230534125083</v>
      </c>
      <c r="CS8" s="14">
        <f t="shared" si="10"/>
        <v>-17237.903780067201</v>
      </c>
      <c r="CT8" s="11">
        <f>[1]HeatFuel!BA8</f>
        <v>26305.499999999996</v>
      </c>
      <c r="CU8" s="11">
        <v>0</v>
      </c>
      <c r="CV8" s="11">
        <v>0</v>
      </c>
      <c r="CW8" s="13">
        <f>((CT8*'[1]prices source'!$C$58)+(CU8*'[1]prices source'!$C$60)+(CV8*'[1]prices source'!$C$61))/1000</f>
        <v>6.8538640735321028</v>
      </c>
      <c r="CX8" s="14">
        <f>((CT8*'[1]prices source'!$G$58)+(CU8*'[1]prices source'!$G$60)+(CV8*'[1]prices source'!$G$61))</f>
        <v>3244.2666865888273</v>
      </c>
      <c r="CY8" s="14">
        <f>'[1]CAPEX Assumptions'!$D$11*[1]HeatFuel!BB8</f>
        <v>4453.8412698412694</v>
      </c>
      <c r="CZ8" s="9">
        <f t="shared" si="33"/>
        <v>1.3728345108780946</v>
      </c>
      <c r="DA8" s="14">
        <f t="shared" si="11"/>
        <v>51472.600547492533</v>
      </c>
      <c r="DB8" s="11">
        <f>[1]HotWaterpiv!AQ117</f>
        <v>0</v>
      </c>
      <c r="DC8" s="11">
        <f>[1]HotWaterpiv!AP117</f>
        <v>44547.755102040806</v>
      </c>
      <c r="DD8" s="11">
        <v>0</v>
      </c>
      <c r="DE8" s="13">
        <f>((DB8*'[1]prices source'!$C$58)+(DC8*'[1]prices source'!$C$60)+(DD8*'[1]prices source'!$C$61))/1000</f>
        <v>8.2168334285714266</v>
      </c>
      <c r="DF8" s="14">
        <f>((DB8*'[1]prices source'!$G$58)+(DC8*'[1]prices source'!$G$60)+(DD8*'[1]prices source'!$G$61))</f>
        <v>893.14275220367301</v>
      </c>
      <c r="DG8" s="14">
        <f>[1]HotWaterpiv!AW117</f>
        <v>9892.5107462119413</v>
      </c>
      <c r="DH8" s="9">
        <f t="shared" si="34"/>
        <v>11.076068995470106</v>
      </c>
      <c r="DI8" s="14">
        <f t="shared" si="12"/>
        <v>4617.9372355673822</v>
      </c>
      <c r="DJ8" s="11">
        <f>[1]HeatFuel!CN8</f>
        <v>0</v>
      </c>
      <c r="DK8" s="11">
        <f>[1]HeatFuel!CO8</f>
        <v>0</v>
      </c>
      <c r="DL8" s="11">
        <v>0</v>
      </c>
      <c r="DM8" s="13">
        <f>((DJ8*'[1]prices source'!$C$58)+(DK8*'[1]prices source'!$C$60)+(DL8*'[1]prices source'!$C$61))/1000</f>
        <v>0</v>
      </c>
      <c r="DN8" s="14">
        <f>((DJ8*'[1]prices source'!$G$58)+(DK8*'[1]prices source'!$G$60)+(DL8*'[1]prices source'!$G$61))</f>
        <v>0</v>
      </c>
      <c r="DO8" s="14">
        <f>[1]HeatFuel!CM8</f>
        <v>0</v>
      </c>
      <c r="DP8" s="9" t="str">
        <f t="shared" si="35"/>
        <v>n/a</v>
      </c>
      <c r="DQ8" s="14">
        <f t="shared" si="13"/>
        <v>0</v>
      </c>
      <c r="DR8" s="11">
        <v>0</v>
      </c>
      <c r="DS8" s="11">
        <v>0</v>
      </c>
      <c r="DT8" s="11">
        <v>0</v>
      </c>
      <c r="DU8" s="13">
        <f>((DR8*'[1]prices source'!$C$58)+(DS8*'[1]prices source'!$C$60)+(DT8*'[1]prices source'!$C$61))/1000</f>
        <v>0</v>
      </c>
      <c r="DV8" s="14">
        <f>((DR8*'[1]prices source'!$G$58)+(DS8*'[1]prices source'!$G$60)+(DT8*'[1]prices source'!$G$61))</f>
        <v>0</v>
      </c>
      <c r="DW8" s="14"/>
      <c r="DX8" s="9" t="str">
        <f t="shared" si="36"/>
        <v>n/a</v>
      </c>
      <c r="DY8" s="14">
        <f t="shared" si="14"/>
        <v>0</v>
      </c>
      <c r="DZ8" s="11">
        <f>'[1]ENERGY APPORTION'!BA8*'[1]benchmarks general'!$I$192*(6-0)/24</f>
        <v>965.27707096043434</v>
      </c>
      <c r="EA8" s="11">
        <v>0</v>
      </c>
      <c r="EB8" s="11">
        <v>0</v>
      </c>
      <c r="EC8" s="13">
        <f>((DZ8*'[1]prices source'!$C$58)+(EA8*'[1]prices source'!$C$60)+(EB8*'[1]prices source'!$C$61))/1000</f>
        <v>0.25150169499382335</v>
      </c>
      <c r="ED8" s="14">
        <f>((DZ8*'[1]prices source'!$G$58)+(EA8*'[1]prices source'!$G$60)+(EB8*'[1]prices source'!$G$61))</f>
        <v>119.047965050844</v>
      </c>
      <c r="EE8" s="14">
        <f>IF(DZ8&gt;0,'[1]benchmarks general'!$I$197,0)</f>
        <v>290</v>
      </c>
      <c r="EF8" s="9">
        <f t="shared" si="37"/>
        <v>2.4359929199641872</v>
      </c>
      <c r="EG8" s="14">
        <f t="shared" si="15"/>
        <v>80.404934626711281</v>
      </c>
      <c r="EH8" s="11">
        <f>[1]FabricVent!GG8</f>
        <v>0</v>
      </c>
      <c r="EI8" s="11">
        <f>[1]FabricVent!GD8</f>
        <v>0</v>
      </c>
      <c r="EJ8" s="11">
        <v>0</v>
      </c>
      <c r="EK8" s="13">
        <f>((EH8*'[1]prices source'!$C$58)+(EI8*'[1]prices source'!$C$60)+(EJ8*'[1]prices source'!$C$61))/1000</f>
        <v>0</v>
      </c>
      <c r="EL8" s="14">
        <f>((EH8*'[1]prices source'!$G$58)+(EI8*'[1]prices source'!$G$60)+(EJ8*'[1]prices source'!$G$61))</f>
        <v>0</v>
      </c>
      <c r="EM8" s="14">
        <v>0</v>
      </c>
      <c r="EN8" s="9" t="str">
        <f t="shared" si="38"/>
        <v>n/a</v>
      </c>
      <c r="EO8" s="14">
        <f t="shared" si="16"/>
        <v>0</v>
      </c>
      <c r="EP8" s="11">
        <f>[1]FabricVent!GK8</f>
        <v>0</v>
      </c>
      <c r="EQ8" s="11">
        <f>[1]FabricVent!GH8</f>
        <v>0</v>
      </c>
      <c r="ER8" s="11">
        <v>0</v>
      </c>
      <c r="ES8" s="13">
        <f>((EP8*'[1]prices source'!$C$58)+(EQ8*'[1]prices source'!$C$60)+(ER8*'[1]prices source'!$C$61))/1000</f>
        <v>0</v>
      </c>
      <c r="ET8" s="14">
        <f>((EP8*'[1]prices source'!$G$58)+(EQ8*'[1]prices source'!$G$60)+(ER8*'[1]prices source'!$G$61))</f>
        <v>0</v>
      </c>
      <c r="EU8" s="14">
        <v>0</v>
      </c>
      <c r="EV8" s="9" t="str">
        <f t="shared" si="39"/>
        <v>n/a</v>
      </c>
      <c r="EW8" s="14">
        <f t="shared" si="17"/>
        <v>0</v>
      </c>
      <c r="EX8" s="11">
        <f>[1]FabricVent!GR8</f>
        <v>0</v>
      </c>
      <c r="EY8" s="11">
        <f>[1]FabricVent!GO8</f>
        <v>0</v>
      </c>
      <c r="EZ8" s="11">
        <v>0</v>
      </c>
      <c r="FA8" s="13">
        <f>((EX8*'[1]prices source'!$C$58)+(EY8*'[1]prices source'!$C$60)+(EZ8*'[1]prices source'!$C$61))/1000</f>
        <v>0</v>
      </c>
      <c r="FB8" s="14">
        <f>((EX8*'[1]prices source'!$G$58)+(EY8*'[1]prices source'!$G$60)+(EZ8*'[1]prices source'!$G$61))</f>
        <v>0</v>
      </c>
      <c r="FC8" s="14"/>
      <c r="FD8" s="9" t="str">
        <f t="shared" si="40"/>
        <v>n/a</v>
      </c>
      <c r="FE8" s="14">
        <f t="shared" si="18"/>
        <v>0</v>
      </c>
      <c r="FF8" s="11">
        <v>0</v>
      </c>
      <c r="FG8" s="11">
        <f>[1]HeatFuel!CR8</f>
        <v>0</v>
      </c>
      <c r="FH8" s="11">
        <f>[1]HeatFuel!CQ8</f>
        <v>0</v>
      </c>
      <c r="FI8" s="13">
        <f>((FF8*'[1]prices source'!$C$58)+(FG8*'[1]prices source'!$C$60)+(FH8*'[1]prices source'!$C$61))/1000</f>
        <v>0</v>
      </c>
      <c r="FJ8" s="14">
        <f>((FF8*'[1]prices source'!$G$58)+(FG8*'[1]prices source'!$G$60)+(FH8*'[1]prices source'!$G$61))</f>
        <v>0</v>
      </c>
      <c r="FK8" s="14">
        <f>[1]HeatFuel!CP8</f>
        <v>0</v>
      </c>
      <c r="FL8" s="9" t="str">
        <f t="shared" si="41"/>
        <v>n/a</v>
      </c>
      <c r="FM8" s="14">
        <f t="shared" si="19"/>
        <v>0</v>
      </c>
      <c r="FN8" s="11">
        <f t="shared" si="20"/>
        <v>425330.03166137694</v>
      </c>
      <c r="FO8" s="11">
        <f t="shared" si="20"/>
        <v>692038.7881319942</v>
      </c>
      <c r="FP8" s="11">
        <f t="shared" si="20"/>
        <v>0</v>
      </c>
      <c r="FQ8" s="13">
        <f>((FN8*'[1]prices source'!$C$58)+(FO8*'[1]prices source'!$C$60)+(FP8*'[1]prices source'!$C$61))/1000</f>
        <v>238.46574526367726</v>
      </c>
      <c r="FR8" s="14">
        <f>((FN8*'[1]prices source'!$G$58)+(FO8*'[1]prices source'!$G$60)+(FP8*'[1]prices source'!$G$61))</f>
        <v>66330.864720730737</v>
      </c>
      <c r="FS8" s="14">
        <f>'[1]CAPEX Assumptions'!$D$30</f>
        <v>0</v>
      </c>
      <c r="FT8" s="9">
        <f t="shared" si="42"/>
        <v>0</v>
      </c>
      <c r="FU8" s="14">
        <f t="shared" si="21"/>
        <v>66330.864720730737</v>
      </c>
      <c r="FV8" s="15">
        <v>0</v>
      </c>
      <c r="FW8" s="13">
        <f>(FV8*'[1]prices source'!$C$58)/1000</f>
        <v>0</v>
      </c>
      <c r="FX8" s="14">
        <f>(FV8*'[1]prices source'!$G$58)</f>
        <v>0</v>
      </c>
      <c r="FY8" s="16">
        <v>0</v>
      </c>
      <c r="FZ8" s="9" t="str">
        <f t="shared" si="43"/>
        <v>n/a</v>
      </c>
      <c r="GA8" s="14">
        <f t="shared" si="44"/>
        <v>0</v>
      </c>
      <c r="GB8" s="11">
        <f>'[1]ENERGY APPORTION'!BB8*'[1]cooling opps'!$C$35</f>
        <v>1668.8</v>
      </c>
      <c r="GC8" s="13">
        <f>(GB8*'[1]prices source'!$C$58)/1000</f>
        <v>0.43480368614587733</v>
      </c>
      <c r="GD8" s="14">
        <f>(GB8*'[1]prices source'!$G$58)</f>
        <v>205.81369852614228</v>
      </c>
      <c r="GE8" s="14">
        <v>0</v>
      </c>
      <c r="GF8" s="9">
        <f t="shared" si="45"/>
        <v>0</v>
      </c>
      <c r="GG8" s="14">
        <f t="shared" si="46"/>
        <v>640.36717902148564</v>
      </c>
      <c r="GH8" s="11">
        <v>3476.6666666666679</v>
      </c>
      <c r="GI8" s="13">
        <f>(GH8*'[1]prices source'!$C$58)/1000</f>
        <v>0.90584101280391149</v>
      </c>
      <c r="GJ8" s="14">
        <f>(GH8*'[1]prices source'!$G$58)</f>
        <v>428.77853859612986</v>
      </c>
      <c r="GK8" s="17">
        <v>6210</v>
      </c>
      <c r="GL8" s="9">
        <f t="shared" si="47"/>
        <v>14.483000992382344</v>
      </c>
      <c r="GM8" s="14">
        <f t="shared" si="48"/>
        <v>-2361.9055408306745</v>
      </c>
      <c r="GN8" s="11">
        <f>[1]HeatFuel!BE8</f>
        <v>0</v>
      </c>
      <c r="GO8" s="13">
        <f>(GN8*'[1]prices source'!$C$58)/1000</f>
        <v>0</v>
      </c>
      <c r="GP8" s="14">
        <f>(GN8*'[1]prices source'!$G$58)</f>
        <v>0</v>
      </c>
      <c r="GQ8" s="14">
        <f>[1]HeatFuel!BF8*'[1]CAPEX Assumptions'!$D$11</f>
        <v>0</v>
      </c>
      <c r="GR8" s="9" t="str">
        <f t="shared" si="49"/>
        <v>n/a</v>
      </c>
      <c r="GS8" s="14">
        <f t="shared" si="50"/>
        <v>0</v>
      </c>
      <c r="GT8" s="11">
        <v>0</v>
      </c>
      <c r="GU8" s="13">
        <f>(GT8*'[1]prices source'!$C$58)/1000</f>
        <v>0</v>
      </c>
      <c r="GV8" s="14">
        <f>(GT8*'[1]prices source'!$G$58)</f>
        <v>0</v>
      </c>
      <c r="GW8" s="14">
        <v>0</v>
      </c>
      <c r="GX8" s="9" t="str">
        <f t="shared" si="51"/>
        <v>n/a</v>
      </c>
      <c r="GY8" s="14">
        <f t="shared" si="52"/>
        <v>0</v>
      </c>
      <c r="GZ8" s="18">
        <v>30773.29316603762</v>
      </c>
      <c r="HA8" s="13">
        <f>(GZ8*'[1]prices source'!$C$58)/1000</f>
        <v>8.0179418165393646</v>
      </c>
      <c r="HB8" s="14">
        <f>(GZ8*'[1]prices source'!$G$58)</f>
        <v>3795.2812094507794</v>
      </c>
      <c r="HC8" s="19">
        <v>125462.99510502214</v>
      </c>
      <c r="HD8" s="9">
        <f t="shared" si="53"/>
        <v>33.05762819171391</v>
      </c>
      <c r="HE8" s="14">
        <f t="shared" si="54"/>
        <v>-37588.477570713891</v>
      </c>
      <c r="HF8" s="18">
        <v>34502.892998249969</v>
      </c>
      <c r="HG8" s="13">
        <f>(HF8*'[1]prices source'!$C$58)/1000</f>
        <v>8.9896842391753768</v>
      </c>
      <c r="HH8" s="14">
        <f>(HF8*'[1]prices source'!$G$58)</f>
        <v>4255.2540854635454</v>
      </c>
      <c r="HI8" s="19">
        <v>225806.22517773556</v>
      </c>
      <c r="HJ8" s="9">
        <f t="shared" si="55"/>
        <v>53.065274280357663</v>
      </c>
      <c r="HK8" s="14">
        <f t="shared" si="56"/>
        <v>-102111.50623806911</v>
      </c>
      <c r="HL8" s="11">
        <v>0</v>
      </c>
      <c r="HM8" s="13">
        <f>(HL8*'[1]prices source'!$C$58)/1000</f>
        <v>0</v>
      </c>
      <c r="HN8" s="14">
        <f>(HL8*'[1]prices source'!$G$58)</f>
        <v>0</v>
      </c>
      <c r="HO8" s="14">
        <v>0</v>
      </c>
      <c r="HP8" s="9" t="str">
        <f t="shared" si="57"/>
        <v>n/a</v>
      </c>
      <c r="HQ8" s="14">
        <f t="shared" si="58"/>
        <v>0</v>
      </c>
      <c r="HR8" s="11">
        <v>0</v>
      </c>
      <c r="HS8" s="13">
        <f>(HR8*'[1]prices source'!$C$58)/1000</f>
        <v>0</v>
      </c>
      <c r="HT8" s="14">
        <f>(HR8*'[1]prices source'!$G$58)</f>
        <v>0</v>
      </c>
      <c r="HU8" s="14">
        <v>0</v>
      </c>
      <c r="HV8" s="9" t="str">
        <f t="shared" si="59"/>
        <v>n/a</v>
      </c>
      <c r="HW8" s="14">
        <f t="shared" si="60"/>
        <v>0</v>
      </c>
      <c r="HX8" s="11">
        <f>[1]ICT!AC78</f>
        <v>0</v>
      </c>
      <c r="HY8" s="13">
        <f>(HX8*'[1]prices source'!$C$58)/1000</f>
        <v>0</v>
      </c>
      <c r="HZ8" s="14">
        <f>(HX8*'[1]prices source'!$G$58)</f>
        <v>0</v>
      </c>
      <c r="IA8" s="14">
        <f>'[1]CAPEX Assumptions'!$D$25*[1]ICT!H78</f>
        <v>0</v>
      </c>
      <c r="IB8" s="9" t="str">
        <f t="shared" si="61"/>
        <v>n/a</v>
      </c>
      <c r="IC8" s="14">
        <f t="shared" si="62"/>
        <v>0</v>
      </c>
      <c r="ID8" s="11">
        <f>[1]ICT!Z78</f>
        <v>0</v>
      </c>
      <c r="IE8" s="13">
        <f>(ID8*'[1]prices source'!$C$58)/1000</f>
        <v>0</v>
      </c>
      <c r="IF8" s="14">
        <f>(ID8*'[1]prices source'!$G$58)</f>
        <v>0</v>
      </c>
      <c r="IG8" s="14">
        <f>'[1]CAPEX Assumptions'!$D$26</f>
        <v>0</v>
      </c>
      <c r="IH8" s="9" t="str">
        <f t="shared" si="63"/>
        <v>n/a</v>
      </c>
      <c r="II8" s="14">
        <f t="shared" si="64"/>
        <v>0</v>
      </c>
      <c r="IJ8" s="11">
        <f>[1]ICT!AF78</f>
        <v>0</v>
      </c>
      <c r="IK8" s="13">
        <f>(IJ8*'[1]prices source'!$C$58)/1000</f>
        <v>0</v>
      </c>
      <c r="IL8" s="14">
        <f>(IJ8*'[1]prices source'!$G$58)</f>
        <v>0</v>
      </c>
      <c r="IM8" s="14">
        <v>0</v>
      </c>
      <c r="IN8" s="9" t="str">
        <f t="shared" si="65"/>
        <v>n/a</v>
      </c>
      <c r="IO8" s="14">
        <f t="shared" si="66"/>
        <v>0</v>
      </c>
      <c r="IP8" s="11">
        <f>[1]vending!G8</f>
        <v>122.63999999999987</v>
      </c>
      <c r="IQ8" s="13">
        <f>(IP8*'[1]prices source'!$C$58)/1000</f>
        <v>3.1953693713405042E-2</v>
      </c>
      <c r="IR8" s="14">
        <f>(IP8*'[1]prices source'!$G$58)</f>
        <v>15.125234891686279</v>
      </c>
      <c r="IS8" s="14">
        <v>0</v>
      </c>
      <c r="IT8" s="9">
        <f t="shared" si="67"/>
        <v>0</v>
      </c>
      <c r="IU8" s="14">
        <f t="shared" si="68"/>
        <v>47.060541008625911</v>
      </c>
      <c r="IV8" s="11">
        <f>'[1]halls power'!S39</f>
        <v>0</v>
      </c>
      <c r="IW8" s="13">
        <f>(IV8*'[1]prices source'!$C$58)/1000</f>
        <v>0</v>
      </c>
      <c r="IX8" s="14">
        <f>(IV8*'[1]prices source'!$G$58)</f>
        <v>0</v>
      </c>
      <c r="IY8" s="14">
        <f>'[1]halls power'!T39</f>
        <v>0</v>
      </c>
      <c r="IZ8" s="9" t="str">
        <f t="shared" si="69"/>
        <v>n/a</v>
      </c>
      <c r="JA8" s="14">
        <f t="shared" si="70"/>
        <v>0</v>
      </c>
      <c r="JB8" s="11">
        <f>'[1]halls power'!U39</f>
        <v>31046.399999999998</v>
      </c>
      <c r="JC8" s="13">
        <f>(JB8*'[1]prices source'!$C$58)/1000</f>
        <v>8.0890994496400808</v>
      </c>
      <c r="JD8" s="14">
        <f>(JB8*'[1]prices source'!$G$58)</f>
        <v>3828.9635725803109</v>
      </c>
      <c r="JE8" s="14">
        <v>5000</v>
      </c>
      <c r="JF8" s="9">
        <f t="shared" si="71"/>
        <v>1.3058363980805741</v>
      </c>
      <c r="JG8" s="14">
        <f t="shared" si="72"/>
        <v>6913.4081895809268</v>
      </c>
      <c r="JH8" s="11">
        <f>'[1]renewable energy'!W171</f>
        <v>44401.780812223195</v>
      </c>
      <c r="JI8" s="13">
        <f>(JH8*'[1]prices source'!$C$58)/1000</f>
        <v>11.568826683003316</v>
      </c>
      <c r="JJ8" s="14">
        <f>(JH8*'[1]prices source'!$G$58)+'[1]renewable energy'!Z171</f>
        <v>5763.6630815280841</v>
      </c>
      <c r="JK8" s="14">
        <f>'[1]renewable energy'!Y171</f>
        <v>51386.166339960793</v>
      </c>
      <c r="JL8" s="9">
        <f t="shared" si="73"/>
        <v>8.915539581875958</v>
      </c>
      <c r="JM8" s="14">
        <f t="shared" si="74"/>
        <v>75405.108337276281</v>
      </c>
      <c r="JN8" s="11">
        <v>0</v>
      </c>
      <c r="JO8" s="13">
        <f>(JN8*'[1]prices source'!$C$58)/1000</f>
        <v>0</v>
      </c>
      <c r="JP8" s="14">
        <v>0</v>
      </c>
      <c r="JQ8" s="14">
        <v>0</v>
      </c>
      <c r="JR8" s="9" t="str">
        <f t="shared" si="75"/>
        <v>n/a</v>
      </c>
      <c r="JS8" s="14">
        <f t="shared" si="76"/>
        <v>0</v>
      </c>
      <c r="JT8" s="11">
        <v>0</v>
      </c>
      <c r="JU8" s="13">
        <f>(JT8*'[1]prices source'!$C$58)/1000</f>
        <v>0</v>
      </c>
      <c r="JV8" s="14">
        <f>(JT8*'[1]prices source'!$G$58)</f>
        <v>0</v>
      </c>
      <c r="JW8" s="16">
        <v>0</v>
      </c>
      <c r="JX8" s="9" t="str">
        <f t="shared" si="77"/>
        <v>n/a</v>
      </c>
      <c r="JY8" s="14">
        <f t="shared" si="78"/>
        <v>0</v>
      </c>
    </row>
    <row r="9" spans="1:285" x14ac:dyDescent="0.25">
      <c r="A9" s="9">
        <f>'[1]ENERGY APPORTION'!A9</f>
        <v>6</v>
      </c>
      <c r="B9" t="s">
        <v>56</v>
      </c>
      <c r="C9" s="9" t="str">
        <f>'[1]ENERGY APPORTION'!E9</f>
        <v>acc</v>
      </c>
      <c r="D9" s="10">
        <f>[1]FabricVent!M9</f>
        <v>2227</v>
      </c>
      <c r="E9" s="11">
        <f>'[1]ENERGY APPORTION'!G9</f>
        <v>300742.03595449997</v>
      </c>
      <c r="F9" s="11">
        <f>'[1]ENERGY APPORTION'!H9</f>
        <v>0</v>
      </c>
      <c r="G9" s="11">
        <f>'[1]ENERGY APPORTION'!I9</f>
        <v>0</v>
      </c>
      <c r="H9" s="10">
        <f>((E9*'[1]prices source'!$C$58)+(F9*'[1]prices source'!$C$60)+(G9*'[1]prices source'!$C$61))/1000</f>
        <v>78.357949312100047</v>
      </c>
      <c r="I9" s="12">
        <f>(E9*'[1]prices source'!$G$58)+(F9*'[1]prices source'!$G$60)+(G9*'[1]prices source'!$G$61)</f>
        <v>37090.622436527861</v>
      </c>
      <c r="J9" s="11">
        <f>[1]FabricVent!EU9</f>
        <v>0</v>
      </c>
      <c r="K9" s="11">
        <f>[1]FabricVent!EJ9</f>
        <v>0</v>
      </c>
      <c r="L9" s="11">
        <v>0</v>
      </c>
      <c r="M9" s="13">
        <f>((J9*'[1]prices source'!$C$58)+(K9*'[1]prices source'!$C$60)+(L9*'[1]prices source'!$C$61))/1000</f>
        <v>0</v>
      </c>
      <c r="N9" s="14">
        <f>((J9*'[1]prices source'!$G$58)+(K9*'[1]prices source'!$G$60)+(L9*'[1]prices source'!$G$61))</f>
        <v>0</v>
      </c>
      <c r="O9" s="14">
        <f>[1]FabricVent!DY9</f>
        <v>0</v>
      </c>
      <c r="P9" s="9" t="str">
        <f t="shared" si="22"/>
        <v>n/a</v>
      </c>
      <c r="Q9" s="14">
        <f t="shared" si="0"/>
        <v>0</v>
      </c>
      <c r="R9" s="11">
        <f>[1]FabricVent!EV9</f>
        <v>0</v>
      </c>
      <c r="S9" s="11">
        <f>[1]FabricVent!EK9</f>
        <v>0</v>
      </c>
      <c r="T9" s="11">
        <v>0</v>
      </c>
      <c r="U9" s="13">
        <f>((R9*'[1]prices source'!$C$58)+(S9*'[1]prices source'!$C$60)+(T9*'[1]prices source'!$C$61))/1000</f>
        <v>0</v>
      </c>
      <c r="V9" s="14">
        <f>((R9*'[1]prices source'!$G$58)+(S9*'[1]prices source'!$G$60)+(T9*'[1]prices source'!$G$61))</f>
        <v>0</v>
      </c>
      <c r="W9" s="14">
        <f>[1]FabricVent!DZ9</f>
        <v>0</v>
      </c>
      <c r="X9" s="9" t="str">
        <f t="shared" si="23"/>
        <v>n/a</v>
      </c>
      <c r="Y9" s="14">
        <f t="shared" si="1"/>
        <v>0</v>
      </c>
      <c r="Z9" s="11">
        <f>[1]FabricVent!EW9</f>
        <v>0</v>
      </c>
      <c r="AA9" s="11">
        <f>[1]FabricVent!EL9</f>
        <v>0</v>
      </c>
      <c r="AB9" s="11">
        <v>0</v>
      </c>
      <c r="AC9" s="13">
        <f>((Z9*'[1]prices source'!$C$58)+(AA9*'[1]prices source'!$C$60)+(AB9*'[1]prices source'!$C$61))/1000</f>
        <v>0</v>
      </c>
      <c r="AD9" s="14">
        <f>((Z9*'[1]prices source'!$G$58)+(AA9*'[1]prices source'!$G$60)+(AB9*'[1]prices source'!$G$61))</f>
        <v>0</v>
      </c>
      <c r="AE9" s="14">
        <f>[1]FabricVent!EA9</f>
        <v>0</v>
      </c>
      <c r="AF9" s="9" t="str">
        <f t="shared" si="24"/>
        <v>n/a</v>
      </c>
      <c r="AG9" s="14">
        <f t="shared" si="2"/>
        <v>0</v>
      </c>
      <c r="AH9" s="11">
        <f>[1]FabricVent!EX9</f>
        <v>0</v>
      </c>
      <c r="AI9" s="11">
        <f>[1]FabricVent!EM9</f>
        <v>0</v>
      </c>
      <c r="AJ9" s="11">
        <v>0</v>
      </c>
      <c r="AK9" s="13">
        <f>((AH9*'[1]prices source'!$C$58)+(AI9*'[1]prices source'!$C$60)+(AJ9*'[1]prices source'!$C$61))/1000</f>
        <v>0</v>
      </c>
      <c r="AL9" s="14">
        <f>((AH9*'[1]prices source'!$G$58)+(AI9*'[1]prices source'!$G$60)+(AJ9*'[1]prices source'!$G$61))</f>
        <v>0</v>
      </c>
      <c r="AM9" s="14">
        <f>[1]FabricVent!EB9</f>
        <v>0</v>
      </c>
      <c r="AN9" s="9" t="str">
        <f t="shared" si="25"/>
        <v>n/a</v>
      </c>
      <c r="AO9" s="14">
        <f t="shared" si="3"/>
        <v>0</v>
      </c>
      <c r="AP9" s="11">
        <f>[1]FabricVent!FD9</f>
        <v>0</v>
      </c>
      <c r="AQ9" s="11">
        <f>[1]FabricVent!ES9</f>
        <v>0</v>
      </c>
      <c r="AR9" s="11">
        <v>0</v>
      </c>
      <c r="AS9" s="13">
        <f>((AP9*'[1]prices source'!$C$58)+(AQ9*'[1]prices source'!$C$60)+(AR9*'[1]prices source'!$C$61))/1000</f>
        <v>0</v>
      </c>
      <c r="AT9" s="14">
        <f>((AP9*'[1]prices source'!$G$58)+(AQ9*'[1]prices source'!$G$60)+(AR9*'[1]prices source'!$G$61))</f>
        <v>0</v>
      </c>
      <c r="AU9" s="14">
        <f>[1]FabricVent!EH9</f>
        <v>0</v>
      </c>
      <c r="AV9" s="9" t="str">
        <f t="shared" si="26"/>
        <v>n/a</v>
      </c>
      <c r="AW9" s="14">
        <f t="shared" si="4"/>
        <v>0</v>
      </c>
      <c r="AX9" s="11">
        <f>[1]FabricVent!FC9</f>
        <v>0</v>
      </c>
      <c r="AY9" s="11">
        <f>[1]FabricVent!ER9</f>
        <v>0</v>
      </c>
      <c r="AZ9" s="11">
        <v>0</v>
      </c>
      <c r="BA9" s="13">
        <f>((AX9*'[1]prices source'!$C$58)+(AY9*'[1]prices source'!$C$60)+(AZ9*'[1]prices source'!$C$61))/1000</f>
        <v>0</v>
      </c>
      <c r="BB9" s="14">
        <f>((AX9*'[1]prices source'!$G$58)+(AY9*'[1]prices source'!$G$60)+(AZ9*'[1]prices source'!$G$61))</f>
        <v>0</v>
      </c>
      <c r="BC9" s="14">
        <f>[1]FabricVent!EG9</f>
        <v>0</v>
      </c>
      <c r="BD9" s="9" t="str">
        <f t="shared" si="27"/>
        <v>n/a</v>
      </c>
      <c r="BE9" s="14">
        <f t="shared" si="5"/>
        <v>0</v>
      </c>
      <c r="BF9" s="11">
        <f>[1]FabricVent!EZ9</f>
        <v>0</v>
      </c>
      <c r="BG9" s="11">
        <f>[1]FabricVent!EO9</f>
        <v>0</v>
      </c>
      <c r="BH9" s="11">
        <v>0</v>
      </c>
      <c r="BI9" s="13">
        <f>((BF9*'[1]prices source'!$C$58)+(BG9*'[1]prices source'!$C$60)+(BH9*'[1]prices source'!$C$61))/1000</f>
        <v>0</v>
      </c>
      <c r="BJ9" s="14">
        <f>((BF9*'[1]prices source'!$G$58)+(BG9*'[1]prices source'!$G$60)+(BH9*'[1]prices source'!$G$61))</f>
        <v>0</v>
      </c>
      <c r="BK9" s="14">
        <f>[1]FabricVent!ED9</f>
        <v>0</v>
      </c>
      <c r="BL9" s="9" t="str">
        <f t="shared" si="28"/>
        <v>n/a</v>
      </c>
      <c r="BM9" s="14">
        <f t="shared" si="6"/>
        <v>0</v>
      </c>
      <c r="BN9" s="11">
        <f>[1]FabricVent!EY9</f>
        <v>0</v>
      </c>
      <c r="BO9" s="11">
        <f>[1]FabricVent!EN9</f>
        <v>0</v>
      </c>
      <c r="BP9" s="11">
        <v>0</v>
      </c>
      <c r="BQ9" s="13">
        <f>((BN9*'[1]prices source'!$C$58)+(BO9*'[1]prices source'!$C$60)+(BP9*'[1]prices source'!$C$61))/1000</f>
        <v>0</v>
      </c>
      <c r="BR9" s="14">
        <f>((BN9*'[1]prices source'!$G$58)+(BO9*'[1]prices source'!$G$60)+(BP9*'[1]prices source'!$G$61))</f>
        <v>0</v>
      </c>
      <c r="BS9" s="14">
        <f>[1]FabricVent!EC9</f>
        <v>0</v>
      </c>
      <c r="BT9" s="9" t="str">
        <f t="shared" si="29"/>
        <v>n/a</v>
      </c>
      <c r="BU9" s="14">
        <f t="shared" si="7"/>
        <v>0</v>
      </c>
      <c r="BV9" s="11">
        <f>[1]FabricVent!FA9</f>
        <v>5677.6522543856745</v>
      </c>
      <c r="BW9" s="11">
        <f>[1]FabricVent!EP9</f>
        <v>0</v>
      </c>
      <c r="BX9" s="11">
        <v>0</v>
      </c>
      <c r="BY9" s="13">
        <f>((BV9*'[1]prices source'!$C$58)+(BW9*'[1]prices source'!$C$60)+(BX9*'[1]prices source'!$C$61))/1000</f>
        <v>1.4793049669590974</v>
      </c>
      <c r="BZ9" s="14">
        <f>((BV9*'[1]prices source'!$G$58)+(BW9*'[1]prices source'!$G$60)+(BX9*'[1]prices source'!$G$61))</f>
        <v>700.22687525192066</v>
      </c>
      <c r="CA9" s="14">
        <f>[1]FabricVent!EE9</f>
        <v>81858.623351999995</v>
      </c>
      <c r="CB9" s="9">
        <f t="shared" si="30"/>
        <v>116.90300136302211</v>
      </c>
      <c r="CC9" s="14">
        <f t="shared" si="8"/>
        <v>-61503.935996391265</v>
      </c>
      <c r="CD9" s="11">
        <f>[1]FabricVent!FB9</f>
        <v>7472.1433814194879</v>
      </c>
      <c r="CE9" s="11">
        <f>[1]FabricVent!EQ9</f>
        <v>0</v>
      </c>
      <c r="CF9" s="11">
        <v>0</v>
      </c>
      <c r="CG9" s="13">
        <f>((CD9*'[1]prices source'!$C$58)+(CE9*'[1]prices source'!$C$60)+(CF9*'[1]prices source'!$C$61))/1000</f>
        <v>1.946857314029071</v>
      </c>
      <c r="CH9" s="14">
        <f>((CD9*'[1]prices source'!$G$58)+(CE9*'[1]prices source'!$G$60)+(CF9*'[1]prices source'!$G$61))</f>
        <v>921.54210525382291</v>
      </c>
      <c r="CI9" s="14">
        <f>[1]FabricVent!EF9</f>
        <v>90612.922751999999</v>
      </c>
      <c r="CJ9" s="9">
        <f t="shared" si="31"/>
        <v>98.327490665271583</v>
      </c>
      <c r="CK9" s="14">
        <f t="shared" si="9"/>
        <v>-63824.88861560302</v>
      </c>
      <c r="CL9" s="11">
        <v>0</v>
      </c>
      <c r="CM9" s="11">
        <f>[1]HeatFuel!CE9</f>
        <v>0</v>
      </c>
      <c r="CN9" s="11">
        <v>0</v>
      </c>
      <c r="CO9" s="13">
        <f>((CL9*'[1]prices source'!$C$58)+(CM9*'[1]prices source'!$C$60)+(CN9*'[1]prices source'!$C$61))/1000</f>
        <v>0</v>
      </c>
      <c r="CP9" s="14">
        <f>((CL9*'[1]prices source'!$G$58)+(CM9*'[1]prices source'!$G$60)+(CN9*'[1]prices source'!$G$61))</f>
        <v>0</v>
      </c>
      <c r="CQ9" s="14">
        <v>0</v>
      </c>
      <c r="CR9" s="9" t="str">
        <f t="shared" si="32"/>
        <v>n/a</v>
      </c>
      <c r="CS9" s="14">
        <f t="shared" si="10"/>
        <v>0</v>
      </c>
      <c r="CT9" s="11">
        <f>[1]HeatFuel!BA9</f>
        <v>0</v>
      </c>
      <c r="CU9" s="11">
        <v>0</v>
      </c>
      <c r="CV9" s="11">
        <v>0</v>
      </c>
      <c r="CW9" s="13">
        <f>((CT9*'[1]prices source'!$C$58)+(CU9*'[1]prices source'!$C$60)+(CV9*'[1]prices source'!$C$61))/1000</f>
        <v>0</v>
      </c>
      <c r="CX9" s="14">
        <f>((CT9*'[1]prices source'!$G$58)+(CU9*'[1]prices source'!$G$60)+(CV9*'[1]prices source'!$G$61))</f>
        <v>0</v>
      </c>
      <c r="CY9" s="14">
        <f>'[1]CAPEX Assumptions'!$D$11*[1]HeatFuel!BB9</f>
        <v>0</v>
      </c>
      <c r="CZ9" s="9" t="str">
        <f t="shared" si="33"/>
        <v>n/a</v>
      </c>
      <c r="DA9" s="14">
        <f t="shared" si="11"/>
        <v>0</v>
      </c>
      <c r="DB9" s="11">
        <f>[1]HotWaterpiv!AQ118</f>
        <v>0</v>
      </c>
      <c r="DC9" s="11">
        <f>[1]HotWaterpiv!AP118</f>
        <v>0</v>
      </c>
      <c r="DD9" s="11">
        <v>0</v>
      </c>
      <c r="DE9" s="13">
        <f>((DB9*'[1]prices source'!$C$58)+(DC9*'[1]prices source'!$C$60)+(DD9*'[1]prices source'!$C$61))/1000</f>
        <v>0</v>
      </c>
      <c r="DF9" s="14">
        <f>((DB9*'[1]prices source'!$G$58)+(DC9*'[1]prices source'!$G$60)+(DD9*'[1]prices source'!$G$61))</f>
        <v>0</v>
      </c>
      <c r="DG9" s="14">
        <f>[1]HotWaterpiv!AW118</f>
        <v>0</v>
      </c>
      <c r="DH9" s="9" t="str">
        <f t="shared" si="34"/>
        <v>n/a</v>
      </c>
      <c r="DI9" s="14">
        <f t="shared" si="12"/>
        <v>0</v>
      </c>
      <c r="DJ9" s="11">
        <f>[1]HeatFuel!CN9</f>
        <v>0</v>
      </c>
      <c r="DK9" s="11">
        <f>[1]HeatFuel!CO9</f>
        <v>0</v>
      </c>
      <c r="DL9" s="11">
        <v>0</v>
      </c>
      <c r="DM9" s="13">
        <f>((DJ9*'[1]prices source'!$C$58)+(DK9*'[1]prices source'!$C$60)+(DL9*'[1]prices source'!$C$61))/1000</f>
        <v>0</v>
      </c>
      <c r="DN9" s="14">
        <f>((DJ9*'[1]prices source'!$G$58)+(DK9*'[1]prices source'!$G$60)+(DL9*'[1]prices source'!$G$61))</f>
        <v>0</v>
      </c>
      <c r="DO9" s="14">
        <f>[1]HeatFuel!CM9</f>
        <v>0</v>
      </c>
      <c r="DP9" s="9" t="str">
        <f t="shared" si="35"/>
        <v>n/a</v>
      </c>
      <c r="DQ9" s="14">
        <f t="shared" si="13"/>
        <v>0</v>
      </c>
      <c r="DR9" s="11">
        <v>0</v>
      </c>
      <c r="DS9" s="11">
        <v>0</v>
      </c>
      <c r="DT9" s="11">
        <v>0</v>
      </c>
      <c r="DU9" s="13">
        <f>((DR9*'[1]prices source'!$C$58)+(DS9*'[1]prices source'!$C$60)+(DT9*'[1]prices source'!$C$61))/1000</f>
        <v>0</v>
      </c>
      <c r="DV9" s="14">
        <f>((DR9*'[1]prices source'!$G$58)+(DS9*'[1]prices source'!$G$60)+(DT9*'[1]prices source'!$G$61))</f>
        <v>0</v>
      </c>
      <c r="DW9" s="14"/>
      <c r="DX9" s="9" t="str">
        <f t="shared" si="36"/>
        <v>n/a</v>
      </c>
      <c r="DY9" s="14">
        <f t="shared" si="14"/>
        <v>0</v>
      </c>
      <c r="DZ9" s="11">
        <f>'[1]ENERGY APPORTION'!BA9*'[1]benchmarks general'!$I$192*(6-0)/24</f>
        <v>0</v>
      </c>
      <c r="EA9" s="11">
        <v>0</v>
      </c>
      <c r="EB9" s="11">
        <v>0</v>
      </c>
      <c r="EC9" s="13">
        <f>((DZ9*'[1]prices source'!$C$58)+(EA9*'[1]prices source'!$C$60)+(EB9*'[1]prices source'!$C$61))/1000</f>
        <v>0</v>
      </c>
      <c r="ED9" s="14">
        <f>((DZ9*'[1]prices source'!$G$58)+(EA9*'[1]prices source'!$G$60)+(EB9*'[1]prices source'!$G$61))</f>
        <v>0</v>
      </c>
      <c r="EE9" s="14">
        <f>IF(DZ9&gt;0,'[1]benchmarks general'!$I$197,0)</f>
        <v>0</v>
      </c>
      <c r="EF9" s="9" t="str">
        <f t="shared" si="37"/>
        <v>n/a</v>
      </c>
      <c r="EG9" s="14">
        <f t="shared" si="15"/>
        <v>0</v>
      </c>
      <c r="EH9" s="11">
        <f>[1]FabricVent!GG9</f>
        <v>0</v>
      </c>
      <c r="EI9" s="11">
        <f>[1]FabricVent!GD9</f>
        <v>0</v>
      </c>
      <c r="EJ9" s="11">
        <v>0</v>
      </c>
      <c r="EK9" s="13">
        <f>((EH9*'[1]prices source'!$C$58)+(EI9*'[1]prices source'!$C$60)+(EJ9*'[1]prices source'!$C$61))/1000</f>
        <v>0</v>
      </c>
      <c r="EL9" s="14">
        <f>((EH9*'[1]prices source'!$G$58)+(EI9*'[1]prices source'!$G$60)+(EJ9*'[1]prices source'!$G$61))</f>
        <v>0</v>
      </c>
      <c r="EM9" s="14">
        <v>0</v>
      </c>
      <c r="EN9" s="9" t="str">
        <f t="shared" si="38"/>
        <v>n/a</v>
      </c>
      <c r="EO9" s="14">
        <f t="shared" si="16"/>
        <v>0</v>
      </c>
      <c r="EP9" s="11">
        <f>[1]FabricVent!GK9</f>
        <v>0</v>
      </c>
      <c r="EQ9" s="11">
        <f>[1]FabricVent!GH9</f>
        <v>0</v>
      </c>
      <c r="ER9" s="11">
        <v>0</v>
      </c>
      <c r="ES9" s="13">
        <f>((EP9*'[1]prices source'!$C$58)+(EQ9*'[1]prices source'!$C$60)+(ER9*'[1]prices source'!$C$61))/1000</f>
        <v>0</v>
      </c>
      <c r="ET9" s="14">
        <f>((EP9*'[1]prices source'!$G$58)+(EQ9*'[1]prices source'!$G$60)+(ER9*'[1]prices source'!$G$61))</f>
        <v>0</v>
      </c>
      <c r="EU9" s="14">
        <v>0</v>
      </c>
      <c r="EV9" s="9" t="str">
        <f t="shared" si="39"/>
        <v>n/a</v>
      </c>
      <c r="EW9" s="14">
        <f t="shared" si="17"/>
        <v>0</v>
      </c>
      <c r="EX9" s="11">
        <f>[1]FabricVent!GR9</f>
        <v>0</v>
      </c>
      <c r="EY9" s="11">
        <f>[1]FabricVent!GO9</f>
        <v>0</v>
      </c>
      <c r="EZ9" s="11">
        <v>0</v>
      </c>
      <c r="FA9" s="13">
        <f>((EX9*'[1]prices source'!$C$58)+(EY9*'[1]prices source'!$C$60)+(EZ9*'[1]prices source'!$C$61))/1000</f>
        <v>0</v>
      </c>
      <c r="FB9" s="14">
        <f>((EX9*'[1]prices source'!$G$58)+(EY9*'[1]prices source'!$G$60)+(EZ9*'[1]prices source'!$G$61))</f>
        <v>0</v>
      </c>
      <c r="FC9" s="14"/>
      <c r="FD9" s="9" t="str">
        <f t="shared" si="40"/>
        <v>n/a</v>
      </c>
      <c r="FE9" s="14">
        <f t="shared" si="18"/>
        <v>0</v>
      </c>
      <c r="FF9" s="11">
        <v>0</v>
      </c>
      <c r="FG9" s="11">
        <f>[1]HeatFuel!CR9</f>
        <v>0</v>
      </c>
      <c r="FH9" s="11">
        <f>[1]HeatFuel!CQ9</f>
        <v>0</v>
      </c>
      <c r="FI9" s="13">
        <f>((FF9*'[1]prices source'!$C$58)+(FG9*'[1]prices source'!$C$60)+(FH9*'[1]prices source'!$C$61))/1000</f>
        <v>0</v>
      </c>
      <c r="FJ9" s="14">
        <f>((FF9*'[1]prices source'!$G$58)+(FG9*'[1]prices source'!$G$60)+(FH9*'[1]prices source'!$G$61))</f>
        <v>0</v>
      </c>
      <c r="FK9" s="14">
        <f>[1]HeatFuel!CP9</f>
        <v>0</v>
      </c>
      <c r="FL9" s="9" t="str">
        <f t="shared" si="41"/>
        <v>n/a</v>
      </c>
      <c r="FM9" s="14">
        <f t="shared" si="19"/>
        <v>0</v>
      </c>
      <c r="FN9" s="11">
        <f t="shared" si="20"/>
        <v>300742.03595449997</v>
      </c>
      <c r="FO9" s="11">
        <f t="shared" si="20"/>
        <v>0</v>
      </c>
      <c r="FP9" s="11">
        <f t="shared" si="20"/>
        <v>0</v>
      </c>
      <c r="FQ9" s="13">
        <f>((FN9*'[1]prices source'!$C$58)+(FO9*'[1]prices source'!$C$60)+(FP9*'[1]prices source'!$C$61))/1000</f>
        <v>78.357949312100047</v>
      </c>
      <c r="FR9" s="14">
        <f>((FN9*'[1]prices source'!$G$58)+(FO9*'[1]prices source'!$G$60)+(FP9*'[1]prices source'!$G$61))</f>
        <v>37090.622436527861</v>
      </c>
      <c r="FS9" s="14">
        <f>'[1]CAPEX Assumptions'!$D$30</f>
        <v>0</v>
      </c>
      <c r="FT9" s="9">
        <f t="shared" si="42"/>
        <v>0</v>
      </c>
      <c r="FU9" s="14">
        <f t="shared" si="21"/>
        <v>37090.622436527861</v>
      </c>
      <c r="FV9" s="15">
        <v>0</v>
      </c>
      <c r="FW9" s="13">
        <f>(FV9*'[1]prices source'!$C$58)/1000</f>
        <v>0</v>
      </c>
      <c r="FX9" s="14">
        <f>(FV9*'[1]prices source'!$G$58)</f>
        <v>0</v>
      </c>
      <c r="FY9" s="16">
        <v>0</v>
      </c>
      <c r="FZ9" s="9" t="str">
        <f t="shared" si="43"/>
        <v>n/a</v>
      </c>
      <c r="GA9" s="14">
        <f t="shared" si="44"/>
        <v>0</v>
      </c>
      <c r="GB9" s="11">
        <f>'[1]ENERGY APPORTION'!BB9*'[1]cooling opps'!$C$35</f>
        <v>0</v>
      </c>
      <c r="GC9" s="13">
        <f>(GB9*'[1]prices source'!$C$58)/1000</f>
        <v>0</v>
      </c>
      <c r="GD9" s="14">
        <f>(GB9*'[1]prices source'!$G$58)</f>
        <v>0</v>
      </c>
      <c r="GE9" s="14">
        <v>0</v>
      </c>
      <c r="GF9" s="9" t="str">
        <f t="shared" si="45"/>
        <v>n/a</v>
      </c>
      <c r="GG9" s="14">
        <f t="shared" si="46"/>
        <v>0</v>
      </c>
      <c r="GH9" s="11">
        <v>0</v>
      </c>
      <c r="GI9" s="13">
        <f>(GH9*'[1]prices source'!$C$58)/1000</f>
        <v>0</v>
      </c>
      <c r="GJ9" s="14">
        <f>(GH9*'[1]prices source'!$G$58)</f>
        <v>0</v>
      </c>
      <c r="GK9" s="17">
        <v>0</v>
      </c>
      <c r="GL9" s="9" t="str">
        <f t="shared" si="47"/>
        <v>n/a</v>
      </c>
      <c r="GM9" s="14">
        <f t="shared" si="48"/>
        <v>0</v>
      </c>
      <c r="GN9" s="11">
        <f>[1]HeatFuel!BE9</f>
        <v>0</v>
      </c>
      <c r="GO9" s="13">
        <f>(GN9*'[1]prices source'!$C$58)/1000</f>
        <v>0</v>
      </c>
      <c r="GP9" s="14">
        <f>(GN9*'[1]prices source'!$G$58)</f>
        <v>0</v>
      </c>
      <c r="GQ9" s="14">
        <f>[1]HeatFuel!BF9*'[1]CAPEX Assumptions'!$D$11</f>
        <v>0</v>
      </c>
      <c r="GR9" s="9" t="str">
        <f t="shared" si="49"/>
        <v>n/a</v>
      </c>
      <c r="GS9" s="14">
        <f t="shared" si="50"/>
        <v>0</v>
      </c>
      <c r="GT9" s="11">
        <v>0</v>
      </c>
      <c r="GU9" s="13">
        <f>(GT9*'[1]prices source'!$C$58)/1000</f>
        <v>0</v>
      </c>
      <c r="GV9" s="14">
        <f>(GT9*'[1]prices source'!$G$58)</f>
        <v>0</v>
      </c>
      <c r="GW9" s="14">
        <v>0</v>
      </c>
      <c r="GX9" s="9" t="str">
        <f t="shared" si="51"/>
        <v>n/a</v>
      </c>
      <c r="GY9" s="14">
        <f t="shared" si="52"/>
        <v>0</v>
      </c>
      <c r="GZ9" s="18">
        <v>12049.426644346811</v>
      </c>
      <c r="HA9" s="13">
        <f>(GZ9*'[1]prices source'!$C$58)/1000</f>
        <v>3.1394625604664088</v>
      </c>
      <c r="HB9" s="14">
        <f>(GZ9*'[1]prices source'!$G$58)</f>
        <v>1486.0600807720882</v>
      </c>
      <c r="HC9" s="19">
        <v>49390.238042096455</v>
      </c>
      <c r="HD9" s="9">
        <f t="shared" si="53"/>
        <v>33.235693954201075</v>
      </c>
      <c r="HE9" s="14">
        <f t="shared" si="54"/>
        <v>-14982.560344943733</v>
      </c>
      <c r="HF9" s="18">
        <v>13357.254256726019</v>
      </c>
      <c r="HG9" s="13">
        <f>(HF9*'[1]prices source'!$C$58)/1000</f>
        <v>3.480215356910465</v>
      </c>
      <c r="HH9" s="14">
        <f>(HF9*'[1]prices source'!$G$58)</f>
        <v>1647.3549261330534</v>
      </c>
      <c r="HI9" s="19">
        <v>80864.093446593877</v>
      </c>
      <c r="HJ9" s="9">
        <f t="shared" si="55"/>
        <v>49.087232000702841</v>
      </c>
      <c r="HK9" s="14">
        <f t="shared" si="56"/>
        <v>-32977.621689712767</v>
      </c>
      <c r="HL9" s="11">
        <v>0</v>
      </c>
      <c r="HM9" s="13">
        <f>(HL9*'[1]prices source'!$C$58)/1000</f>
        <v>0</v>
      </c>
      <c r="HN9" s="14">
        <f>(HL9*'[1]prices source'!$G$58)</f>
        <v>0</v>
      </c>
      <c r="HO9" s="14">
        <v>0</v>
      </c>
      <c r="HP9" s="9" t="str">
        <f t="shared" si="57"/>
        <v>n/a</v>
      </c>
      <c r="HQ9" s="14">
        <f t="shared" si="58"/>
        <v>0</v>
      </c>
      <c r="HR9" s="11">
        <v>0</v>
      </c>
      <c r="HS9" s="13">
        <f>(HR9*'[1]prices source'!$C$58)/1000</f>
        <v>0</v>
      </c>
      <c r="HT9" s="14">
        <f>(HR9*'[1]prices source'!$G$58)</f>
        <v>0</v>
      </c>
      <c r="HU9" s="14">
        <v>0</v>
      </c>
      <c r="HV9" s="9" t="str">
        <f t="shared" si="59"/>
        <v>n/a</v>
      </c>
      <c r="HW9" s="14">
        <f t="shared" si="60"/>
        <v>0</v>
      </c>
      <c r="HX9" s="11">
        <f>[1]ICT!AC79</f>
        <v>0</v>
      </c>
      <c r="HY9" s="13">
        <f>(HX9*'[1]prices source'!$C$58)/1000</f>
        <v>0</v>
      </c>
      <c r="HZ9" s="14">
        <f>(HX9*'[1]prices source'!$G$58)</f>
        <v>0</v>
      </c>
      <c r="IA9" s="14">
        <f>'[1]CAPEX Assumptions'!$D$25*[1]ICT!H79</f>
        <v>0</v>
      </c>
      <c r="IB9" s="9" t="str">
        <f t="shared" si="61"/>
        <v>n/a</v>
      </c>
      <c r="IC9" s="14">
        <f t="shared" si="62"/>
        <v>0</v>
      </c>
      <c r="ID9" s="11">
        <f>[1]ICT!Z79</f>
        <v>0</v>
      </c>
      <c r="IE9" s="13">
        <f>(ID9*'[1]prices source'!$C$58)/1000</f>
        <v>0</v>
      </c>
      <c r="IF9" s="14">
        <f>(ID9*'[1]prices source'!$G$58)</f>
        <v>0</v>
      </c>
      <c r="IG9" s="14">
        <f>'[1]CAPEX Assumptions'!$D$26</f>
        <v>0</v>
      </c>
      <c r="IH9" s="9" t="str">
        <f t="shared" si="63"/>
        <v>n/a</v>
      </c>
      <c r="II9" s="14">
        <f t="shared" si="64"/>
        <v>0</v>
      </c>
      <c r="IJ9" s="11">
        <f>[1]ICT!AF79</f>
        <v>0</v>
      </c>
      <c r="IK9" s="13">
        <f>(IJ9*'[1]prices source'!$C$58)/1000</f>
        <v>0</v>
      </c>
      <c r="IL9" s="14">
        <f>(IJ9*'[1]prices source'!$G$58)</f>
        <v>0</v>
      </c>
      <c r="IM9" s="14">
        <v>0</v>
      </c>
      <c r="IN9" s="9" t="str">
        <f t="shared" si="65"/>
        <v>n/a</v>
      </c>
      <c r="IO9" s="14">
        <f t="shared" si="66"/>
        <v>0</v>
      </c>
      <c r="IP9" s="11">
        <f>[1]vending!G9</f>
        <v>0</v>
      </c>
      <c r="IQ9" s="13">
        <f>(IP9*'[1]prices source'!$C$58)/1000</f>
        <v>0</v>
      </c>
      <c r="IR9" s="14">
        <f>(IP9*'[1]prices source'!$G$58)</f>
        <v>0</v>
      </c>
      <c r="IS9" s="14">
        <v>0</v>
      </c>
      <c r="IT9" s="9" t="str">
        <f t="shared" si="67"/>
        <v>n/a</v>
      </c>
      <c r="IU9" s="14">
        <f t="shared" si="68"/>
        <v>0</v>
      </c>
      <c r="IV9" s="11">
        <f>'[1]halls power'!S40</f>
        <v>6898.6666666666679</v>
      </c>
      <c r="IW9" s="13">
        <f>(IV9*'[1]prices source'!$C$58)/1000</f>
        <v>1.7974386961639259</v>
      </c>
      <c r="IX9" s="14">
        <f>(IV9*'[1]prices source'!$G$58)</f>
        <v>850.81501771673084</v>
      </c>
      <c r="IY9" s="14">
        <f>'[1]halls power'!T40</f>
        <v>12901.833333333332</v>
      </c>
      <c r="IZ9" s="9">
        <f t="shared" si="69"/>
        <v>15.164087451061954</v>
      </c>
      <c r="JA9" s="14">
        <f t="shared" si="70"/>
        <v>-7327.424449472931</v>
      </c>
      <c r="JB9" s="11">
        <f>'[1]halls power'!U40</f>
        <v>0</v>
      </c>
      <c r="JC9" s="13">
        <f>(JB9*'[1]prices source'!$C$58)/1000</f>
        <v>0</v>
      </c>
      <c r="JD9" s="14">
        <f>(JB9*'[1]prices source'!$G$58)</f>
        <v>0</v>
      </c>
      <c r="JE9" s="14">
        <f>'[1]halls power'!V40</f>
        <v>0</v>
      </c>
      <c r="JF9" s="9" t="str">
        <f t="shared" si="71"/>
        <v>n/a</v>
      </c>
      <c r="JG9" s="14">
        <f t="shared" si="72"/>
        <v>0</v>
      </c>
      <c r="JH9" s="11">
        <f>'[1]renewable energy'!W172</f>
        <v>7864.0756206934811</v>
      </c>
      <c r="JI9" s="13">
        <f>(JH9*'[1]prices source'!$C$58)/1000</f>
        <v>2.0489747531204778</v>
      </c>
      <c r="JJ9" s="14">
        <f>(JH9*'[1]prices source'!$G$58)+'[1]renewable energy'!Z172</f>
        <v>1020.8122623959822</v>
      </c>
      <c r="JK9" s="14">
        <f>'[1]renewable energy'!Y172</f>
        <v>14652.485947625426</v>
      </c>
      <c r="JL9" s="9">
        <f t="shared" si="73"/>
        <v>14.353751896782756</v>
      </c>
      <c r="JM9" s="14">
        <f t="shared" si="74"/>
        <v>7803.7343630568885</v>
      </c>
      <c r="JN9" s="11">
        <v>0</v>
      </c>
      <c r="JO9" s="13">
        <f>(JN9*'[1]prices source'!$C$58)/1000</f>
        <v>0</v>
      </c>
      <c r="JP9" s="14">
        <v>0</v>
      </c>
      <c r="JQ9" s="14">
        <v>0</v>
      </c>
      <c r="JR9" s="9" t="str">
        <f t="shared" si="75"/>
        <v>n/a</v>
      </c>
      <c r="JS9" s="14">
        <f t="shared" si="76"/>
        <v>0</v>
      </c>
      <c r="JT9" s="11">
        <v>0</v>
      </c>
      <c r="JU9" s="13">
        <f>(JT9*'[1]prices source'!$C$58)/1000</f>
        <v>0</v>
      </c>
      <c r="JV9" s="14">
        <f>(JT9*'[1]prices source'!$G$58)</f>
        <v>0</v>
      </c>
      <c r="JW9" s="16">
        <v>0</v>
      </c>
      <c r="JX9" s="9" t="str">
        <f t="shared" si="77"/>
        <v>n/a</v>
      </c>
      <c r="JY9" s="14">
        <f t="shared" si="78"/>
        <v>0</v>
      </c>
    </row>
    <row r="10" spans="1:285" x14ac:dyDescent="0.25">
      <c r="A10" s="9">
        <f>'[1]ENERGY APPORTION'!A10</f>
        <v>7</v>
      </c>
      <c r="B10" t="s">
        <v>57</v>
      </c>
      <c r="C10" s="9" t="str">
        <f>'[1]ENERGY APPORTION'!E10</f>
        <v>uni</v>
      </c>
      <c r="D10" s="10">
        <f>[1]FabricVent!M10</f>
        <v>2954.6800000000003</v>
      </c>
      <c r="E10" s="11">
        <f>'[1]ENERGY APPORTION'!G10</f>
        <v>309256.75</v>
      </c>
      <c r="F10" s="11">
        <f>'[1]ENERGY APPORTION'!H10</f>
        <v>209293.84691887916</v>
      </c>
      <c r="G10" s="11">
        <f>'[1]ENERGY APPORTION'!I10</f>
        <v>0</v>
      </c>
      <c r="H10" s="10">
        <f>((E10*'[1]prices source'!$C$58)+(F10*'[1]prices source'!$C$60)+(G10*'[1]prices source'!$C$61))/1000</f>
        <v>119.18069713123788</v>
      </c>
      <c r="I10" s="12">
        <f>(E10*'[1]prices source'!$G$58)+(F10*'[1]prices source'!$G$60)+(G10*'[1]prices source'!$G$61)</f>
        <v>42336.900089147435</v>
      </c>
      <c r="J10" s="11">
        <f>[1]FabricVent!EU10</f>
        <v>0</v>
      </c>
      <c r="K10" s="11">
        <f>[1]FabricVent!EJ10</f>
        <v>0</v>
      </c>
      <c r="L10" s="11">
        <v>0</v>
      </c>
      <c r="M10" s="13">
        <f>((J10*'[1]prices source'!$C$58)+(K10*'[1]prices source'!$C$60)+(L10*'[1]prices source'!$C$61))/1000</f>
        <v>0</v>
      </c>
      <c r="N10" s="14">
        <f>((J10*'[1]prices source'!$G$58)+(K10*'[1]prices source'!$G$60)+(L10*'[1]prices source'!$G$61))</f>
        <v>0</v>
      </c>
      <c r="O10" s="14">
        <f>[1]FabricVent!DY10</f>
        <v>0</v>
      </c>
      <c r="P10" s="9" t="str">
        <f t="shared" si="22"/>
        <v>n/a</v>
      </c>
      <c r="Q10" s="14">
        <f t="shared" si="0"/>
        <v>0</v>
      </c>
      <c r="R10" s="11">
        <f>[1]FabricVent!EV10</f>
        <v>0</v>
      </c>
      <c r="S10" s="11">
        <f>[1]FabricVent!EK10</f>
        <v>0</v>
      </c>
      <c r="T10" s="11">
        <v>0</v>
      </c>
      <c r="U10" s="13">
        <f>((R10*'[1]prices source'!$C$58)+(S10*'[1]prices source'!$C$60)+(T10*'[1]prices source'!$C$61))/1000</f>
        <v>0</v>
      </c>
      <c r="V10" s="14">
        <f>((R10*'[1]prices source'!$G$58)+(S10*'[1]prices source'!$G$60)+(T10*'[1]prices source'!$G$61))</f>
        <v>0</v>
      </c>
      <c r="W10" s="14">
        <f>[1]FabricVent!DZ10</f>
        <v>0</v>
      </c>
      <c r="X10" s="9" t="str">
        <f t="shared" si="23"/>
        <v>n/a</v>
      </c>
      <c r="Y10" s="14">
        <f t="shared" si="1"/>
        <v>0</v>
      </c>
      <c r="Z10" s="11">
        <f>[1]FabricVent!EW10</f>
        <v>0</v>
      </c>
      <c r="AA10" s="11">
        <f>[1]FabricVent!EL10</f>
        <v>0</v>
      </c>
      <c r="AB10" s="11">
        <v>0</v>
      </c>
      <c r="AC10" s="13">
        <f>((Z10*'[1]prices source'!$C$58)+(AA10*'[1]prices source'!$C$60)+(AB10*'[1]prices source'!$C$61))/1000</f>
        <v>0</v>
      </c>
      <c r="AD10" s="14">
        <f>((Z10*'[1]prices source'!$G$58)+(AA10*'[1]prices source'!$G$60)+(AB10*'[1]prices source'!$G$61))</f>
        <v>0</v>
      </c>
      <c r="AE10" s="14">
        <f>[1]FabricVent!EA10</f>
        <v>0</v>
      </c>
      <c r="AF10" s="9" t="str">
        <f t="shared" si="24"/>
        <v>n/a</v>
      </c>
      <c r="AG10" s="14">
        <f t="shared" si="2"/>
        <v>0</v>
      </c>
      <c r="AH10" s="11">
        <f>[1]FabricVent!EX10</f>
        <v>0</v>
      </c>
      <c r="AI10" s="11">
        <f>[1]FabricVent!EM10</f>
        <v>0</v>
      </c>
      <c r="AJ10" s="11">
        <v>0</v>
      </c>
      <c r="AK10" s="13">
        <f>((AH10*'[1]prices source'!$C$58)+(AI10*'[1]prices source'!$C$60)+(AJ10*'[1]prices source'!$C$61))/1000</f>
        <v>0</v>
      </c>
      <c r="AL10" s="14">
        <f>((AH10*'[1]prices source'!$G$58)+(AI10*'[1]prices source'!$G$60)+(AJ10*'[1]prices source'!$G$61))</f>
        <v>0</v>
      </c>
      <c r="AM10" s="14">
        <f>[1]FabricVent!EB10</f>
        <v>0</v>
      </c>
      <c r="AN10" s="9" t="str">
        <f t="shared" si="25"/>
        <v>n/a</v>
      </c>
      <c r="AO10" s="14">
        <f t="shared" si="3"/>
        <v>0</v>
      </c>
      <c r="AP10" s="11">
        <f>[1]FabricVent!FD10</f>
        <v>0</v>
      </c>
      <c r="AQ10" s="11">
        <f>[1]FabricVent!ES10</f>
        <v>0</v>
      </c>
      <c r="AR10" s="11">
        <v>0</v>
      </c>
      <c r="AS10" s="13">
        <f>((AP10*'[1]prices source'!$C$58)+(AQ10*'[1]prices source'!$C$60)+(AR10*'[1]prices source'!$C$61))/1000</f>
        <v>0</v>
      </c>
      <c r="AT10" s="14">
        <f>((AP10*'[1]prices source'!$G$58)+(AQ10*'[1]prices source'!$G$60)+(AR10*'[1]prices source'!$G$61))</f>
        <v>0</v>
      </c>
      <c r="AU10" s="14">
        <f>[1]FabricVent!EH10</f>
        <v>0</v>
      </c>
      <c r="AV10" s="9" t="str">
        <f t="shared" si="26"/>
        <v>n/a</v>
      </c>
      <c r="AW10" s="14">
        <f t="shared" si="4"/>
        <v>0</v>
      </c>
      <c r="AX10" s="11">
        <f>[1]FabricVent!FC10</f>
        <v>0</v>
      </c>
      <c r="AY10" s="11">
        <f>[1]FabricVent!ER10</f>
        <v>0</v>
      </c>
      <c r="AZ10" s="11">
        <v>0</v>
      </c>
      <c r="BA10" s="13">
        <f>((AX10*'[1]prices source'!$C$58)+(AY10*'[1]prices source'!$C$60)+(AZ10*'[1]prices source'!$C$61))/1000</f>
        <v>0</v>
      </c>
      <c r="BB10" s="14">
        <f>((AX10*'[1]prices source'!$G$58)+(AY10*'[1]prices source'!$G$60)+(AZ10*'[1]prices source'!$G$61))</f>
        <v>0</v>
      </c>
      <c r="BC10" s="14">
        <f>[1]FabricVent!EG10</f>
        <v>0</v>
      </c>
      <c r="BD10" s="9" t="str">
        <f t="shared" si="27"/>
        <v>n/a</v>
      </c>
      <c r="BE10" s="14">
        <f t="shared" si="5"/>
        <v>0</v>
      </c>
      <c r="BF10" s="11">
        <f>[1]FabricVent!EZ10</f>
        <v>0</v>
      </c>
      <c r="BG10" s="11">
        <f>[1]FabricVent!EO10</f>
        <v>0</v>
      </c>
      <c r="BH10" s="11">
        <v>0</v>
      </c>
      <c r="BI10" s="13">
        <f>((BF10*'[1]prices source'!$C$58)+(BG10*'[1]prices source'!$C$60)+(BH10*'[1]prices source'!$C$61))/1000</f>
        <v>0</v>
      </c>
      <c r="BJ10" s="14">
        <f>((BF10*'[1]prices source'!$G$58)+(BG10*'[1]prices source'!$G$60)+(BH10*'[1]prices source'!$G$61))</f>
        <v>0</v>
      </c>
      <c r="BK10" s="14">
        <f>[1]FabricVent!ED10</f>
        <v>0</v>
      </c>
      <c r="BL10" s="9" t="str">
        <f t="shared" si="28"/>
        <v>n/a</v>
      </c>
      <c r="BM10" s="14">
        <f t="shared" si="6"/>
        <v>0</v>
      </c>
      <c r="BN10" s="11">
        <f>[1]FabricVent!EY10</f>
        <v>0</v>
      </c>
      <c r="BO10" s="11">
        <f>[1]FabricVent!EN10</f>
        <v>0</v>
      </c>
      <c r="BP10" s="11">
        <v>0</v>
      </c>
      <c r="BQ10" s="13">
        <f>((BN10*'[1]prices source'!$C$58)+(BO10*'[1]prices source'!$C$60)+(BP10*'[1]prices source'!$C$61))/1000</f>
        <v>0</v>
      </c>
      <c r="BR10" s="14">
        <f>((BN10*'[1]prices source'!$G$58)+(BO10*'[1]prices source'!$G$60)+(BP10*'[1]prices source'!$G$61))</f>
        <v>0</v>
      </c>
      <c r="BS10" s="14">
        <f>[1]FabricVent!EC10</f>
        <v>0</v>
      </c>
      <c r="BT10" s="9" t="str">
        <f t="shared" si="29"/>
        <v>n/a</v>
      </c>
      <c r="BU10" s="14">
        <f t="shared" si="7"/>
        <v>0</v>
      </c>
      <c r="BV10" s="11">
        <f>[1]FabricVent!FA10</f>
        <v>0</v>
      </c>
      <c r="BW10" s="11">
        <f>[1]FabricVent!EP10</f>
        <v>10324.559589338609</v>
      </c>
      <c r="BX10" s="11">
        <v>0</v>
      </c>
      <c r="BY10" s="13">
        <f>((BV10*'[1]prices source'!$C$58)+(BW10*'[1]prices source'!$C$60)+(BX10*'[1]prices source'!$C$61))/1000</f>
        <v>1.9043650162535064</v>
      </c>
      <c r="BZ10" s="14">
        <f>((BV10*'[1]prices source'!$G$58)+(BW10*'[1]prices source'!$G$60)+(BX10*'[1]prices source'!$G$61))</f>
        <v>206.99821002855126</v>
      </c>
      <c r="CA10" s="14">
        <f>[1]FabricVent!EE10</f>
        <v>220385.44440000007</v>
      </c>
      <c r="CB10" s="9">
        <f t="shared" si="30"/>
        <v>1064.6731890560905</v>
      </c>
      <c r="CC10" s="14">
        <f t="shared" si="8"/>
        <v>-214267.37173872307</v>
      </c>
      <c r="CD10" s="11">
        <f>[1]FabricVent!FB10</f>
        <v>0</v>
      </c>
      <c r="CE10" s="11">
        <f>[1]FabricVent!EQ10</f>
        <v>18951.931300977718</v>
      </c>
      <c r="CF10" s="11">
        <v>0</v>
      </c>
      <c r="CG10" s="13">
        <f>((CD10*'[1]prices source'!$C$58)+(CE10*'[1]prices source'!$C$60)+(CF10*'[1]prices source'!$C$61))/1000</f>
        <v>3.4956837284653401</v>
      </c>
      <c r="CH10" s="14">
        <f>((CD10*'[1]prices source'!$G$58)+(CE10*'[1]prices source'!$G$60)+(CF10*'[1]prices source'!$G$61))</f>
        <v>379.96931703871047</v>
      </c>
      <c r="CI10" s="14">
        <f>[1]FabricVent!EF10</f>
        <v>243954.37440000006</v>
      </c>
      <c r="CJ10" s="9">
        <f t="shared" si="31"/>
        <v>642.03703683565197</v>
      </c>
      <c r="CK10" s="14">
        <f t="shared" si="9"/>
        <v>-232723.93965190259</v>
      </c>
      <c r="CL10" s="11">
        <v>0</v>
      </c>
      <c r="CM10" s="11">
        <f>[1]HeatFuel!CE10</f>
        <v>0</v>
      </c>
      <c r="CN10" s="11">
        <v>0</v>
      </c>
      <c r="CO10" s="13">
        <f>((CL10*'[1]prices source'!$C$58)+(CM10*'[1]prices source'!$C$60)+(CN10*'[1]prices source'!$C$61))/1000</f>
        <v>0</v>
      </c>
      <c r="CP10" s="14">
        <f>((CL10*'[1]prices source'!$G$58)+(CM10*'[1]prices source'!$G$60)+(CN10*'[1]prices source'!$G$61))</f>
        <v>0</v>
      </c>
      <c r="CQ10" s="14">
        <v>0</v>
      </c>
      <c r="CR10" s="9" t="str">
        <f t="shared" si="32"/>
        <v>n/a</v>
      </c>
      <c r="CS10" s="14">
        <f t="shared" si="10"/>
        <v>0</v>
      </c>
      <c r="CT10" s="11">
        <f>[1]HeatFuel!BA10</f>
        <v>10947.089400000001</v>
      </c>
      <c r="CU10" s="11">
        <v>0</v>
      </c>
      <c r="CV10" s="11">
        <v>0</v>
      </c>
      <c r="CW10" s="13">
        <f>((CT10*'[1]prices source'!$C$58)+(CU10*'[1]prices source'!$C$60)+(CV10*'[1]prices source'!$C$61))/1000</f>
        <v>2.8522500141949072</v>
      </c>
      <c r="CX10" s="14">
        <f>((CT10*'[1]prices source'!$G$58)+(CU10*'[1]prices source'!$G$60)+(CV10*'[1]prices source'!$G$61))</f>
        <v>1350.1084357084899</v>
      </c>
      <c r="CY10" s="14">
        <f>'[1]CAPEX Assumptions'!$D$11*[1]HeatFuel!BB10</f>
        <v>1853.4754539682542</v>
      </c>
      <c r="CZ10" s="9">
        <f t="shared" si="33"/>
        <v>1.3728345108780946</v>
      </c>
      <c r="DA10" s="14">
        <f t="shared" si="11"/>
        <v>21420.43146276976</v>
      </c>
      <c r="DB10" s="11">
        <f>[1]HotWaterpiv!AQ119</f>
        <v>394.84558565540135</v>
      </c>
      <c r="DC10" s="11">
        <f>[1]HotWaterpiv!AP119</f>
        <v>20307.017178418784</v>
      </c>
      <c r="DD10" s="11">
        <v>0</v>
      </c>
      <c r="DE10" s="13">
        <f>((DB10*'[1]prices source'!$C$58)+(DC10*'[1]prices source'!$C$60)+(DD10*'[1]prices source'!$C$61))/1000</f>
        <v>3.8485058262902871</v>
      </c>
      <c r="DF10" s="14">
        <f>((DB10*'[1]prices source'!$G$58)+(DC10*'[1]prices source'!$G$60)+(DD10*'[1]prices source'!$G$61))</f>
        <v>455.83402686098373</v>
      </c>
      <c r="DG10" s="14">
        <f>[1]HotWaterpiv!AW119</f>
        <v>2273.7651225978716</v>
      </c>
      <c r="DH10" s="9">
        <f t="shared" si="34"/>
        <v>4.9881425883357862</v>
      </c>
      <c r="DI10" s="14">
        <f t="shared" si="12"/>
        <v>5122.6448095658543</v>
      </c>
      <c r="DJ10" s="11">
        <f>[1]HeatFuel!CN10</f>
        <v>-11213.290101995051</v>
      </c>
      <c r="DK10" s="11">
        <f>[1]HeatFuel!CO10</f>
        <v>52009.299432125234</v>
      </c>
      <c r="DL10" s="11">
        <v>0</v>
      </c>
      <c r="DM10" s="13">
        <f>((DJ10*'[1]prices source'!$C$58)+(DK10*'[1]prices source'!$C$60)+(DL10*'[1]prices source'!$C$61))/1000</f>
        <v>6.6715070167304926</v>
      </c>
      <c r="DN10" s="14">
        <f>((DJ10*'[1]prices source'!$G$58)+(DK10*'[1]prices source'!$G$60)+(DL10*'[1]prices source'!$G$61))</f>
        <v>-340.19900296439778</v>
      </c>
      <c r="DO10" s="14">
        <f>[1]HeatFuel!CM10</f>
        <v>1631.46</v>
      </c>
      <c r="DP10" s="9" t="str">
        <f t="shared" si="35"/>
        <v>n/a</v>
      </c>
      <c r="DQ10" s="14">
        <f t="shared" si="13"/>
        <v>-5396.9767080760867</v>
      </c>
      <c r="DR10" s="11">
        <f>[1]catering!K44</f>
        <v>12738.6</v>
      </c>
      <c r="DS10" s="11">
        <f>[1]catering!J44</f>
        <v>7199.2285060885742</v>
      </c>
      <c r="DT10" s="11">
        <v>0</v>
      </c>
      <c r="DU10" s="13">
        <f>((DR10*'[1]prices source'!$C$58)+(DS10*'[1]prices source'!$C$60)+(DT10*'[1]prices source'!$C$61))/1000</f>
        <v>4.6469234867411071</v>
      </c>
      <c r="DV10" s="14">
        <f>((DR10*'[1]prices source'!$G$58)+(DS10*'[1]prices source'!$G$60)+(DT10*'[1]prices source'!$G$61))</f>
        <v>1715.3941859239692</v>
      </c>
      <c r="DW10" s="14">
        <v>5000</v>
      </c>
      <c r="DX10" s="9">
        <f t="shared" si="36"/>
        <v>2.9147819440152944</v>
      </c>
      <c r="DY10" s="14">
        <f t="shared" si="14"/>
        <v>337.64700945545428</v>
      </c>
      <c r="DZ10" s="11">
        <f>'[1]ENERGY APPORTION'!BA10*'[1]benchmarks general'!$I$192*(6-0)/24</f>
        <v>0</v>
      </c>
      <c r="EA10" s="11">
        <v>0</v>
      </c>
      <c r="EB10" s="11">
        <v>0</v>
      </c>
      <c r="EC10" s="13">
        <f>((DZ10*'[1]prices source'!$C$58)+(EA10*'[1]prices source'!$C$60)+(EB10*'[1]prices source'!$C$61))/1000</f>
        <v>0</v>
      </c>
      <c r="ED10" s="14">
        <f>((DZ10*'[1]prices source'!$G$58)+(EA10*'[1]prices source'!$G$60)+(EB10*'[1]prices source'!$G$61))</f>
        <v>0</v>
      </c>
      <c r="EE10" s="14">
        <f>IF(DZ10&gt;0,'[1]benchmarks general'!$I$197,0)</f>
        <v>0</v>
      </c>
      <c r="EF10" s="9" t="str">
        <f t="shared" si="37"/>
        <v>n/a</v>
      </c>
      <c r="EG10" s="14">
        <f t="shared" si="15"/>
        <v>0</v>
      </c>
      <c r="EH10" s="11">
        <f>[1]FabricVent!GG10</f>
        <v>30264</v>
      </c>
      <c r="EI10" s="11">
        <f>[1]FabricVent!GD10</f>
        <v>10375.37498358513</v>
      </c>
      <c r="EJ10" s="11">
        <v>0</v>
      </c>
      <c r="EK10" s="13">
        <f>((EH10*'[1]prices source'!$C$58)+(EI10*'[1]prices source'!$C$60)+(EJ10*'[1]prices source'!$C$61))/1000</f>
        <v>9.798984055175076</v>
      </c>
      <c r="EL10" s="14">
        <f>((EH10*'[1]prices source'!$G$58)+(EI10*'[1]prices source'!$G$60)+(EJ10*'[1]prices source'!$G$61))</f>
        <v>3940.4869151974708</v>
      </c>
      <c r="EM10" s="14">
        <v>5172.0020586721557</v>
      </c>
      <c r="EN10" s="9">
        <f t="shared" si="38"/>
        <v>1.3125286722118121</v>
      </c>
      <c r="EO10" s="14">
        <f t="shared" si="16"/>
        <v>58134.332441433209</v>
      </c>
      <c r="EP10" s="11">
        <f>[1]FabricVent!GK10</f>
        <v>56550</v>
      </c>
      <c r="EQ10" s="11">
        <f>[1]FabricVent!GH10</f>
        <v>4626.5193736900064</v>
      </c>
      <c r="ER10" s="11">
        <v>0</v>
      </c>
      <c r="ES10" s="13">
        <f>((EP10*'[1]prices source'!$C$58)+(EQ10*'[1]prices source'!$C$60)+(ER10*'[1]prices source'!$C$61))/1000</f>
        <v>15.587391011629903</v>
      </c>
      <c r="ET10" s="14">
        <f>((EP10*'[1]prices source'!$G$58)+(EQ10*'[1]prices source'!$G$60)+(ER10*'[1]prices source'!$G$61))</f>
        <v>7067.0892329684057</v>
      </c>
      <c r="EU10" s="14">
        <v>20000</v>
      </c>
      <c r="EV10" s="9">
        <f t="shared" si="39"/>
        <v>2.8300194522376723</v>
      </c>
      <c r="EW10" s="14">
        <f t="shared" si="17"/>
        <v>34832.886466036391</v>
      </c>
      <c r="EX10" s="11">
        <f>[1]FabricVent!GR10</f>
        <v>0</v>
      </c>
      <c r="EY10" s="11">
        <f>[1]FabricVent!GO10</f>
        <v>0</v>
      </c>
      <c r="EZ10" s="11">
        <v>0</v>
      </c>
      <c r="FA10" s="13">
        <f>((EX10*'[1]prices source'!$C$58)+(EY10*'[1]prices source'!$C$60)+(EZ10*'[1]prices source'!$C$61))/1000</f>
        <v>0</v>
      </c>
      <c r="FB10" s="14">
        <f>((EX10*'[1]prices source'!$G$58)+(EY10*'[1]prices source'!$G$60)+(EZ10*'[1]prices source'!$G$61))</f>
        <v>0</v>
      </c>
      <c r="FC10" s="14"/>
      <c r="FD10" s="9" t="str">
        <f t="shared" si="40"/>
        <v>n/a</v>
      </c>
      <c r="FE10" s="14">
        <f t="shared" si="18"/>
        <v>0</v>
      </c>
      <c r="FF10" s="11">
        <v>0</v>
      </c>
      <c r="FG10" s="11">
        <f>[1]HeatFuel!CR10</f>
        <v>0</v>
      </c>
      <c r="FH10" s="11">
        <f>[1]HeatFuel!CQ10</f>
        <v>0</v>
      </c>
      <c r="FI10" s="13">
        <f>((FF10*'[1]prices source'!$C$58)+(FG10*'[1]prices source'!$C$60)+(FH10*'[1]prices source'!$C$61))/1000</f>
        <v>0</v>
      </c>
      <c r="FJ10" s="14">
        <f>((FF10*'[1]prices source'!$G$58)+(FG10*'[1]prices source'!$G$60)+(FH10*'[1]prices source'!$G$61))</f>
        <v>0</v>
      </c>
      <c r="FK10" s="14">
        <f>[1]HeatFuel!CP10</f>
        <v>0</v>
      </c>
      <c r="FL10" s="9" t="str">
        <f t="shared" si="41"/>
        <v>n/a</v>
      </c>
      <c r="FM10" s="14">
        <f t="shared" si="19"/>
        <v>0</v>
      </c>
      <c r="FN10" s="11">
        <f t="shared" si="20"/>
        <v>0</v>
      </c>
      <c r="FO10" s="11">
        <f t="shared" si="20"/>
        <v>0</v>
      </c>
      <c r="FP10" s="11">
        <f t="shared" si="20"/>
        <v>0</v>
      </c>
      <c r="FQ10" s="13">
        <f>((FN10*'[1]prices source'!$C$58)+(FO10*'[1]prices source'!$C$60)+(FP10*'[1]prices source'!$C$61))/1000</f>
        <v>0</v>
      </c>
      <c r="FR10" s="14">
        <f>((FN10*'[1]prices source'!$G$58)+(FO10*'[1]prices source'!$G$60)+(FP10*'[1]prices source'!$G$61))</f>
        <v>0</v>
      </c>
      <c r="FS10" s="14">
        <f>'[1]CAPEX Assumptions'!$D$30</f>
        <v>0</v>
      </c>
      <c r="FT10" s="9" t="str">
        <f t="shared" si="42"/>
        <v>n/a</v>
      </c>
      <c r="FU10" s="14">
        <f t="shared" si="21"/>
        <v>0</v>
      </c>
      <c r="FV10" s="15">
        <v>1211.2000000000003</v>
      </c>
      <c r="FW10" s="13">
        <f>(FV10*'[1]prices source'!$C$58)/1000</f>
        <v>0.31557659675208938</v>
      </c>
      <c r="FX10" s="14">
        <f>(FV10*'[1]prices source'!$G$58)</f>
        <v>149.37772750171595</v>
      </c>
      <c r="FY10" s="16">
        <v>1500</v>
      </c>
      <c r="FZ10" s="9">
        <f t="shared" si="43"/>
        <v>10.041657649282213</v>
      </c>
      <c r="GA10" s="14">
        <f t="shared" si="44"/>
        <v>191.47390213481344</v>
      </c>
      <c r="GB10" s="11">
        <f>'[1]ENERGY APPORTION'!BB10*'[1]cooling opps'!$C$35</f>
        <v>0</v>
      </c>
      <c r="GC10" s="13">
        <f>(GB10*'[1]prices source'!$C$58)/1000</f>
        <v>0</v>
      </c>
      <c r="GD10" s="14">
        <f>(GB10*'[1]prices source'!$G$58)</f>
        <v>0</v>
      </c>
      <c r="GE10" s="14">
        <v>0</v>
      </c>
      <c r="GF10" s="9" t="str">
        <f t="shared" si="45"/>
        <v>n/a</v>
      </c>
      <c r="GG10" s="14">
        <f t="shared" si="46"/>
        <v>0</v>
      </c>
      <c r="GH10" s="11">
        <v>0</v>
      </c>
      <c r="GI10" s="13">
        <f>(GH10*'[1]prices source'!$C$58)/1000</f>
        <v>0</v>
      </c>
      <c r="GJ10" s="14">
        <f>(GH10*'[1]prices source'!$G$58)</f>
        <v>0</v>
      </c>
      <c r="GK10" s="17">
        <v>0</v>
      </c>
      <c r="GL10" s="9" t="str">
        <f t="shared" si="47"/>
        <v>n/a</v>
      </c>
      <c r="GM10" s="14">
        <f t="shared" si="48"/>
        <v>0</v>
      </c>
      <c r="GN10" s="11">
        <f>[1]HeatFuel!BE10</f>
        <v>0</v>
      </c>
      <c r="GO10" s="13">
        <f>(GN10*'[1]prices source'!$C$58)/1000</f>
        <v>0</v>
      </c>
      <c r="GP10" s="14">
        <f>(GN10*'[1]prices source'!$G$58)</f>
        <v>0</v>
      </c>
      <c r="GQ10" s="14">
        <f>[1]HeatFuel!BF10*'[1]CAPEX Assumptions'!$D$11</f>
        <v>0</v>
      </c>
      <c r="GR10" s="9" t="str">
        <f t="shared" si="49"/>
        <v>n/a</v>
      </c>
      <c r="GS10" s="14">
        <f t="shared" si="50"/>
        <v>0</v>
      </c>
      <c r="GT10" s="11">
        <v>0</v>
      </c>
      <c r="GU10" s="13">
        <f>(GT10*'[1]prices source'!$C$58)/1000</f>
        <v>0</v>
      </c>
      <c r="GV10" s="14">
        <f>(GT10*'[1]prices source'!$G$58)</f>
        <v>0</v>
      </c>
      <c r="GW10" s="14">
        <v>0</v>
      </c>
      <c r="GX10" s="9" t="str">
        <f t="shared" si="51"/>
        <v>n/a</v>
      </c>
      <c r="GY10" s="14">
        <f t="shared" si="52"/>
        <v>0</v>
      </c>
      <c r="GZ10" s="18">
        <v>0</v>
      </c>
      <c r="HA10" s="13">
        <f>(GZ10*'[1]prices source'!$C$58)/1000</f>
        <v>0</v>
      </c>
      <c r="HB10" s="14">
        <f>(GZ10*'[1]prices source'!$G$58)</f>
        <v>0</v>
      </c>
      <c r="HC10" s="19"/>
      <c r="HD10" s="9" t="str">
        <f t="shared" si="53"/>
        <v>n/a</v>
      </c>
      <c r="HE10" s="14">
        <f t="shared" si="54"/>
        <v>0</v>
      </c>
      <c r="HF10" s="18">
        <v>13370.691061782127</v>
      </c>
      <c r="HG10" s="13">
        <f>(HF10*'[1]prices source'!$C$58)/1000</f>
        <v>3.4837162991254815</v>
      </c>
      <c r="HH10" s="14">
        <f>(HF10*'[1]prices source'!$G$58)</f>
        <v>1649.012092087615</v>
      </c>
      <c r="HI10" s="19">
        <v>102586.50724058476</v>
      </c>
      <c r="HJ10" s="9">
        <f t="shared" si="55"/>
        <v>62.210888405743816</v>
      </c>
      <c r="HK10" s="14">
        <f t="shared" si="56"/>
        <v>-54651.863818071244</v>
      </c>
      <c r="HL10" s="11">
        <v>0</v>
      </c>
      <c r="HM10" s="13">
        <f>(HL10*'[1]prices source'!$C$58)/1000</f>
        <v>0</v>
      </c>
      <c r="HN10" s="14">
        <f>(HL10*'[1]prices source'!$G$58)</f>
        <v>0</v>
      </c>
      <c r="HO10" s="14">
        <v>0</v>
      </c>
      <c r="HP10" s="9" t="str">
        <f t="shared" si="57"/>
        <v>n/a</v>
      </c>
      <c r="HQ10" s="14">
        <f t="shared" si="58"/>
        <v>0</v>
      </c>
      <c r="HR10" s="11">
        <v>0</v>
      </c>
      <c r="HS10" s="13">
        <f>(HR10*'[1]prices source'!$C$58)/1000</f>
        <v>0</v>
      </c>
      <c r="HT10" s="14">
        <f>(HR10*'[1]prices source'!$G$58)</f>
        <v>0</v>
      </c>
      <c r="HU10" s="14">
        <v>0</v>
      </c>
      <c r="HV10" s="9" t="str">
        <f t="shared" si="59"/>
        <v>n/a</v>
      </c>
      <c r="HW10" s="14">
        <f t="shared" si="60"/>
        <v>0</v>
      </c>
      <c r="HX10" s="11">
        <f>[1]ICT!AC80</f>
        <v>2972.851200000001</v>
      </c>
      <c r="HY10" s="13">
        <f>(HX10*'[1]prices source'!$C$58)/1000</f>
        <v>0.77457254321859736</v>
      </c>
      <c r="HZ10" s="14">
        <f>(HX10*'[1]prices source'!$G$58)</f>
        <v>366.64279760299644</v>
      </c>
      <c r="IA10" s="14">
        <f>'[1]CAPEX Assumptions'!$D$25*[1]ICT!H80</f>
        <v>0</v>
      </c>
      <c r="IB10" s="9">
        <f t="shared" si="61"/>
        <v>0</v>
      </c>
      <c r="IC10" s="14">
        <f t="shared" si="62"/>
        <v>1140.7696168472189</v>
      </c>
      <c r="ID10" s="11">
        <f>[1]ICT!Z80</f>
        <v>1125</v>
      </c>
      <c r="IE10" s="13">
        <f>(ID10*'[1]prices source'!$C$58)/1000</f>
        <v>0.29311729800701825</v>
      </c>
      <c r="IF10" s="14">
        <f>(ID10*'[1]prices source'!$G$58)</f>
        <v>138.7466507921321</v>
      </c>
      <c r="IG10" s="14">
        <f>'[1]CAPEX Assumptions'!$D$26</f>
        <v>0</v>
      </c>
      <c r="IH10" s="9">
        <f t="shared" si="63"/>
        <v>0</v>
      </c>
      <c r="II10" s="14">
        <f t="shared" si="64"/>
        <v>431.69527588636828</v>
      </c>
      <c r="IJ10" s="11">
        <f>[1]ICT!AF80</f>
        <v>10025.985528865986</v>
      </c>
      <c r="IK10" s="13">
        <f>(IJ10*'[1]prices source'!$C$58)/1000</f>
        <v>2.612257589403256</v>
      </c>
      <c r="IL10" s="14">
        <f>(IJ10*'[1]prices source'!$G$58)</f>
        <v>1236.5083671293678</v>
      </c>
      <c r="IM10" s="14">
        <v>0</v>
      </c>
      <c r="IN10" s="9">
        <f t="shared" si="65"/>
        <v>0</v>
      </c>
      <c r="IO10" s="14">
        <f t="shared" si="66"/>
        <v>3847.2627457035887</v>
      </c>
      <c r="IP10" s="11">
        <f>[1]vending!G10</f>
        <v>0</v>
      </c>
      <c r="IQ10" s="13">
        <f>(IP10*'[1]prices source'!$C$58)/1000</f>
        <v>0</v>
      </c>
      <c r="IR10" s="14">
        <f>(IP10*'[1]prices source'!$G$58)</f>
        <v>0</v>
      </c>
      <c r="IS10" s="14">
        <v>0</v>
      </c>
      <c r="IT10" s="9" t="str">
        <f t="shared" si="67"/>
        <v>n/a</v>
      </c>
      <c r="IU10" s="14">
        <f t="shared" si="68"/>
        <v>0</v>
      </c>
      <c r="IV10" s="11">
        <f>'[1]halls power'!S41</f>
        <v>0</v>
      </c>
      <c r="IW10" s="13">
        <f>(IV10*'[1]prices source'!$C$58)/1000</f>
        <v>0</v>
      </c>
      <c r="IX10" s="14">
        <f>(IV10*'[1]prices source'!$G$58)</f>
        <v>0</v>
      </c>
      <c r="IY10" s="14">
        <f>'[1]halls power'!T41</f>
        <v>0</v>
      </c>
      <c r="IZ10" s="9" t="str">
        <f t="shared" si="69"/>
        <v>n/a</v>
      </c>
      <c r="JA10" s="14">
        <f t="shared" si="70"/>
        <v>0</v>
      </c>
      <c r="JB10" s="11">
        <f>'[1]halls power'!U41</f>
        <v>0</v>
      </c>
      <c r="JC10" s="13">
        <f>(JB10*'[1]prices source'!$C$58)/1000</f>
        <v>0</v>
      </c>
      <c r="JD10" s="14">
        <f>(JB10*'[1]prices source'!$G$58)</f>
        <v>0</v>
      </c>
      <c r="JE10" s="14">
        <f>'[1]halls power'!V41</f>
        <v>0</v>
      </c>
      <c r="JF10" s="9" t="str">
        <f t="shared" si="71"/>
        <v>n/a</v>
      </c>
      <c r="JG10" s="14">
        <f t="shared" si="72"/>
        <v>0</v>
      </c>
      <c r="JH10" s="11">
        <f>'[1]renewable energy'!W173</f>
        <v>9395.368425554916</v>
      </c>
      <c r="JI10" s="13">
        <f>(JH10*'[1]prices source'!$C$58)/1000</f>
        <v>2.4479511170480976</v>
      </c>
      <c r="JJ10" s="14">
        <f>(JH10*'[1]prices source'!$G$58)+'[1]renewable energy'!Z173</f>
        <v>1219.5848261297278</v>
      </c>
      <c r="JK10" s="14">
        <f>'[1]renewable energy'!Y173</f>
        <v>10873.256790814898</v>
      </c>
      <c r="JL10" s="9">
        <f t="shared" si="73"/>
        <v>8.915539581875958</v>
      </c>
      <c r="JM10" s="14">
        <f t="shared" si="74"/>
        <v>15955.638738763477</v>
      </c>
      <c r="JN10" s="11">
        <v>0</v>
      </c>
      <c r="JO10" s="13">
        <f>(JN10*'[1]prices source'!$C$58)/1000</f>
        <v>0</v>
      </c>
      <c r="JP10" s="14">
        <v>0</v>
      </c>
      <c r="JQ10" s="14">
        <v>0</v>
      </c>
      <c r="JR10" s="9" t="str">
        <f t="shared" si="75"/>
        <v>n/a</v>
      </c>
      <c r="JS10" s="14">
        <f t="shared" si="76"/>
        <v>0</v>
      </c>
      <c r="JT10" s="11">
        <v>0</v>
      </c>
      <c r="JU10" s="13">
        <f>(JT10*'[1]prices source'!$C$58)/1000</f>
        <v>0</v>
      </c>
      <c r="JV10" s="14">
        <f>(JT10*'[1]prices source'!$G$58)</f>
        <v>0</v>
      </c>
      <c r="JW10" s="16">
        <v>0</v>
      </c>
      <c r="JX10" s="9" t="str">
        <f t="shared" si="77"/>
        <v>n/a</v>
      </c>
      <c r="JY10" s="14">
        <f t="shared" si="78"/>
        <v>0</v>
      </c>
    </row>
    <row r="11" spans="1:285" x14ac:dyDescent="0.25">
      <c r="A11" s="9">
        <f>'[1]ENERGY APPORTION'!A11</f>
        <v>8</v>
      </c>
      <c r="B11" t="s">
        <v>58</v>
      </c>
      <c r="C11" s="9" t="str">
        <f>'[1]ENERGY APPORTION'!E11</f>
        <v>acc</v>
      </c>
      <c r="D11" s="10">
        <f>[1]FabricVent!M11</f>
        <v>2855.01</v>
      </c>
      <c r="E11" s="11">
        <f>'[1]ENERGY APPORTION'!G11</f>
        <v>444674.60504312592</v>
      </c>
      <c r="F11" s="11">
        <f>'[1]ENERGY APPORTION'!H11</f>
        <v>70123.177629668717</v>
      </c>
      <c r="G11" s="11">
        <f>'[1]ENERGY APPORTION'!I11</f>
        <v>0</v>
      </c>
      <c r="H11" s="10">
        <f>((E11*'[1]prices source'!$C$58)+(F11*'[1]prices source'!$C$60)+(G11*'[1]prices source'!$C$61))/1000</f>
        <v>128.79361453386269</v>
      </c>
      <c r="I11" s="12">
        <f>(E11*'[1]prices source'!$G$58)+(F11*'[1]prices source'!$G$60)+(G11*'[1]prices source'!$G$61)</f>
        <v>56247.784619632745</v>
      </c>
      <c r="J11" s="11">
        <f>[1]FabricVent!EU11</f>
        <v>0</v>
      </c>
      <c r="K11" s="11">
        <f>[1]FabricVent!EJ11</f>
        <v>0</v>
      </c>
      <c r="L11" s="11">
        <v>0</v>
      </c>
      <c r="M11" s="13">
        <f>((J11*'[1]prices source'!$C$58)+(K11*'[1]prices source'!$C$60)+(L11*'[1]prices source'!$C$61))/1000</f>
        <v>0</v>
      </c>
      <c r="N11" s="14">
        <f>((J11*'[1]prices source'!$G$58)+(K11*'[1]prices source'!$G$60)+(L11*'[1]prices source'!$G$61))</f>
        <v>0</v>
      </c>
      <c r="O11" s="14">
        <f>[1]FabricVent!DY11</f>
        <v>0</v>
      </c>
      <c r="P11" s="9" t="str">
        <f t="shared" si="22"/>
        <v>n/a</v>
      </c>
      <c r="Q11" s="14">
        <f t="shared" si="0"/>
        <v>0</v>
      </c>
      <c r="R11" s="11">
        <f>[1]FabricVent!EV11</f>
        <v>0</v>
      </c>
      <c r="S11" s="11">
        <f>[1]FabricVent!EK11</f>
        <v>0</v>
      </c>
      <c r="T11" s="11">
        <v>0</v>
      </c>
      <c r="U11" s="13">
        <f>((R11*'[1]prices source'!$C$58)+(S11*'[1]prices source'!$C$60)+(T11*'[1]prices source'!$C$61))/1000</f>
        <v>0</v>
      </c>
      <c r="V11" s="14">
        <f>((R11*'[1]prices source'!$G$58)+(S11*'[1]prices source'!$G$60)+(T11*'[1]prices source'!$G$61))</f>
        <v>0</v>
      </c>
      <c r="W11" s="14">
        <f>[1]FabricVent!DZ11</f>
        <v>0</v>
      </c>
      <c r="X11" s="9" t="str">
        <f t="shared" si="23"/>
        <v>n/a</v>
      </c>
      <c r="Y11" s="14">
        <f t="shared" si="1"/>
        <v>0</v>
      </c>
      <c r="Z11" s="11">
        <f>[1]FabricVent!EW11</f>
        <v>0</v>
      </c>
      <c r="AA11" s="11">
        <f>[1]FabricVent!EL11</f>
        <v>0</v>
      </c>
      <c r="AB11" s="11">
        <v>0</v>
      </c>
      <c r="AC11" s="13">
        <f>((Z11*'[1]prices source'!$C$58)+(AA11*'[1]prices source'!$C$60)+(AB11*'[1]prices source'!$C$61))/1000</f>
        <v>0</v>
      </c>
      <c r="AD11" s="14">
        <f>((Z11*'[1]prices source'!$G$58)+(AA11*'[1]prices source'!$G$60)+(AB11*'[1]prices source'!$G$61))</f>
        <v>0</v>
      </c>
      <c r="AE11" s="14">
        <f>[1]FabricVent!EA11</f>
        <v>0</v>
      </c>
      <c r="AF11" s="9" t="str">
        <f t="shared" si="24"/>
        <v>n/a</v>
      </c>
      <c r="AG11" s="14">
        <f t="shared" si="2"/>
        <v>0</v>
      </c>
      <c r="AH11" s="11">
        <f>[1]FabricVent!EX11</f>
        <v>0</v>
      </c>
      <c r="AI11" s="11">
        <f>[1]FabricVent!EM11</f>
        <v>0</v>
      </c>
      <c r="AJ11" s="11">
        <v>0</v>
      </c>
      <c r="AK11" s="13">
        <f>((AH11*'[1]prices source'!$C$58)+(AI11*'[1]prices source'!$C$60)+(AJ11*'[1]prices source'!$C$61))/1000</f>
        <v>0</v>
      </c>
      <c r="AL11" s="14">
        <f>((AH11*'[1]prices source'!$G$58)+(AI11*'[1]prices source'!$G$60)+(AJ11*'[1]prices source'!$G$61))</f>
        <v>0</v>
      </c>
      <c r="AM11" s="14">
        <f>[1]FabricVent!EB11</f>
        <v>0</v>
      </c>
      <c r="AN11" s="9" t="str">
        <f t="shared" si="25"/>
        <v>n/a</v>
      </c>
      <c r="AO11" s="14">
        <f t="shared" si="3"/>
        <v>0</v>
      </c>
      <c r="AP11" s="11">
        <f>[1]FabricVent!FD11</f>
        <v>0</v>
      </c>
      <c r="AQ11" s="11">
        <f>[1]FabricVent!ES11</f>
        <v>0</v>
      </c>
      <c r="AR11" s="11">
        <v>0</v>
      </c>
      <c r="AS11" s="13">
        <f>((AP11*'[1]prices source'!$C$58)+(AQ11*'[1]prices source'!$C$60)+(AR11*'[1]prices source'!$C$61))/1000</f>
        <v>0</v>
      </c>
      <c r="AT11" s="14">
        <f>((AP11*'[1]prices source'!$G$58)+(AQ11*'[1]prices source'!$G$60)+(AR11*'[1]prices source'!$G$61))</f>
        <v>0</v>
      </c>
      <c r="AU11" s="14">
        <f>[1]FabricVent!EH11</f>
        <v>0</v>
      </c>
      <c r="AV11" s="9" t="str">
        <f t="shared" si="26"/>
        <v>n/a</v>
      </c>
      <c r="AW11" s="14">
        <f t="shared" si="4"/>
        <v>0</v>
      </c>
      <c r="AX11" s="11">
        <f>[1]FabricVent!FC11</f>
        <v>0</v>
      </c>
      <c r="AY11" s="11">
        <f>[1]FabricVent!ER11</f>
        <v>0</v>
      </c>
      <c r="AZ11" s="11">
        <v>0</v>
      </c>
      <c r="BA11" s="13">
        <f>((AX11*'[1]prices source'!$C$58)+(AY11*'[1]prices source'!$C$60)+(AZ11*'[1]prices source'!$C$61))/1000</f>
        <v>0</v>
      </c>
      <c r="BB11" s="14">
        <f>((AX11*'[1]prices source'!$G$58)+(AY11*'[1]prices source'!$G$60)+(AZ11*'[1]prices source'!$G$61))</f>
        <v>0</v>
      </c>
      <c r="BC11" s="14">
        <f>[1]FabricVent!EG11</f>
        <v>0</v>
      </c>
      <c r="BD11" s="9" t="str">
        <f t="shared" si="27"/>
        <v>n/a</v>
      </c>
      <c r="BE11" s="14">
        <f t="shared" si="5"/>
        <v>0</v>
      </c>
      <c r="BF11" s="11">
        <f>[1]FabricVent!EZ11</f>
        <v>0</v>
      </c>
      <c r="BG11" s="11">
        <f>[1]FabricVent!EO11</f>
        <v>0</v>
      </c>
      <c r="BH11" s="11">
        <v>0</v>
      </c>
      <c r="BI11" s="13">
        <f>((BF11*'[1]prices source'!$C$58)+(BG11*'[1]prices source'!$C$60)+(BH11*'[1]prices source'!$C$61))/1000</f>
        <v>0</v>
      </c>
      <c r="BJ11" s="14">
        <f>((BF11*'[1]prices source'!$G$58)+(BG11*'[1]prices source'!$G$60)+(BH11*'[1]prices source'!$G$61))</f>
        <v>0</v>
      </c>
      <c r="BK11" s="14">
        <f>[1]FabricVent!ED11</f>
        <v>0</v>
      </c>
      <c r="BL11" s="9" t="str">
        <f t="shared" si="28"/>
        <v>n/a</v>
      </c>
      <c r="BM11" s="14">
        <f t="shared" si="6"/>
        <v>0</v>
      </c>
      <c r="BN11" s="11">
        <f>[1]FabricVent!EY11</f>
        <v>0</v>
      </c>
      <c r="BO11" s="11">
        <f>[1]FabricVent!EN11</f>
        <v>0</v>
      </c>
      <c r="BP11" s="11">
        <v>0</v>
      </c>
      <c r="BQ11" s="13">
        <f>((BN11*'[1]prices source'!$C$58)+(BO11*'[1]prices source'!$C$60)+(BP11*'[1]prices source'!$C$61))/1000</f>
        <v>0</v>
      </c>
      <c r="BR11" s="14">
        <f>((BN11*'[1]prices source'!$G$58)+(BO11*'[1]prices source'!$G$60)+(BP11*'[1]prices source'!$G$61))</f>
        <v>0</v>
      </c>
      <c r="BS11" s="14">
        <f>[1]FabricVent!EC11</f>
        <v>0</v>
      </c>
      <c r="BT11" s="9" t="str">
        <f t="shared" si="29"/>
        <v>n/a</v>
      </c>
      <c r="BU11" s="14">
        <f t="shared" si="7"/>
        <v>0</v>
      </c>
      <c r="BV11" s="11">
        <f>[1]FabricVent!FA11</f>
        <v>4714.9995912144368</v>
      </c>
      <c r="BW11" s="11">
        <f>[1]FabricVent!EP11</f>
        <v>0</v>
      </c>
      <c r="BX11" s="11">
        <v>0</v>
      </c>
      <c r="BY11" s="13">
        <f>((BV11*'[1]prices source'!$C$58)+(BW11*'[1]prices source'!$C$60)+(BX11*'[1]prices source'!$C$61))/1000</f>
        <v>1.2284870580275298</v>
      </c>
      <c r="BZ11" s="14">
        <f>((BV11*'[1]prices source'!$G$58)+(BW11*'[1]prices source'!$G$60)+(BX11*'[1]prices source'!$G$61))</f>
        <v>581.50257934868898</v>
      </c>
      <c r="CA11" s="14">
        <f>[1]FabricVent!EE11</f>
        <v>89551.096390000006</v>
      </c>
      <c r="CB11" s="9">
        <f t="shared" si="30"/>
        <v>153.99948266833411</v>
      </c>
      <c r="CC11" s="14">
        <f t="shared" si="8"/>
        <v>-72647.570379427692</v>
      </c>
      <c r="CD11" s="11">
        <f>[1]FabricVent!FB11</f>
        <v>8654.9307564758128</v>
      </c>
      <c r="CE11" s="11">
        <f>[1]FabricVent!EQ11</f>
        <v>0</v>
      </c>
      <c r="CF11" s="11">
        <v>0</v>
      </c>
      <c r="CG11" s="13">
        <f>((CD11*'[1]prices source'!$C$58)+(CE11*'[1]prices source'!$C$60)+(CF11*'[1]prices source'!$C$61))/1000</f>
        <v>2.2550310380231364</v>
      </c>
      <c r="CH11" s="14">
        <f>((CD11*'[1]prices source'!$G$58)+(CE11*'[1]prices source'!$G$60)+(CF11*'[1]prices source'!$G$61))</f>
        <v>1067.4156935989629</v>
      </c>
      <c r="CI11" s="14">
        <f>[1]FabricVent!EF11</f>
        <v>99128.060640000011</v>
      </c>
      <c r="CJ11" s="9">
        <f t="shared" si="31"/>
        <v>92.867344216922547</v>
      </c>
      <c r="CK11" s="14">
        <f t="shared" si="9"/>
        <v>-68099.670428812475</v>
      </c>
      <c r="CL11" s="11">
        <v>0</v>
      </c>
      <c r="CM11" s="11">
        <f>[1]HeatFuel!CE11</f>
        <v>0</v>
      </c>
      <c r="CN11" s="11">
        <v>0</v>
      </c>
      <c r="CO11" s="13">
        <f>((CL11*'[1]prices source'!$C$58)+(CM11*'[1]prices source'!$C$60)+(CN11*'[1]prices source'!$C$61))/1000</f>
        <v>0</v>
      </c>
      <c r="CP11" s="14">
        <f>((CL11*'[1]prices source'!$G$58)+(CM11*'[1]prices source'!$G$60)+(CN11*'[1]prices source'!$G$61))</f>
        <v>0</v>
      </c>
      <c r="CQ11" s="14">
        <v>0</v>
      </c>
      <c r="CR11" s="9" t="str">
        <f t="shared" si="32"/>
        <v>n/a</v>
      </c>
      <c r="CS11" s="14">
        <f t="shared" si="10"/>
        <v>0</v>
      </c>
      <c r="CT11" s="11">
        <f>[1]HeatFuel!BA11</f>
        <v>0</v>
      </c>
      <c r="CU11" s="11">
        <v>0</v>
      </c>
      <c r="CV11" s="11">
        <v>0</v>
      </c>
      <c r="CW11" s="13">
        <f>((CT11*'[1]prices source'!$C$58)+(CU11*'[1]prices source'!$C$60)+(CV11*'[1]prices source'!$C$61))/1000</f>
        <v>0</v>
      </c>
      <c r="CX11" s="14">
        <f>((CT11*'[1]prices source'!$G$58)+(CU11*'[1]prices source'!$G$60)+(CV11*'[1]prices source'!$G$61))</f>
        <v>0</v>
      </c>
      <c r="CY11" s="14">
        <f>'[1]CAPEX Assumptions'!$D$11*[1]HeatFuel!BB11</f>
        <v>0</v>
      </c>
      <c r="CZ11" s="9" t="str">
        <f t="shared" si="33"/>
        <v>n/a</v>
      </c>
      <c r="DA11" s="14">
        <f t="shared" si="11"/>
        <v>0</v>
      </c>
      <c r="DB11" s="11">
        <f>[1]HotWaterpiv!AQ120</f>
        <v>0</v>
      </c>
      <c r="DC11" s="11">
        <f>[1]HotWaterpiv!AP120</f>
        <v>10733.139433112552</v>
      </c>
      <c r="DD11" s="11">
        <v>0</v>
      </c>
      <c r="DE11" s="13">
        <f>((DB11*'[1]prices source'!$C$58)+(DC11*'[1]prices source'!$C$60)+(DD11*'[1]prices source'!$C$61))/1000</f>
        <v>1.9797275684376101</v>
      </c>
      <c r="DF11" s="14">
        <f>((DB11*'[1]prices source'!$G$58)+(DC11*'[1]prices source'!$G$60)+(DD11*'[1]prices source'!$G$61))</f>
        <v>215.18987143387511</v>
      </c>
      <c r="DG11" s="14">
        <v>3400</v>
      </c>
      <c r="DH11" s="9">
        <f t="shared" si="34"/>
        <v>15.800000145661006</v>
      </c>
      <c r="DI11" s="14">
        <f t="shared" si="12"/>
        <v>96.083272178832885</v>
      </c>
      <c r="DJ11" s="11">
        <f>[1]HeatFuel!CN11</f>
        <v>0</v>
      </c>
      <c r="DK11" s="11">
        <f>[1]HeatFuel!CO11</f>
        <v>0</v>
      </c>
      <c r="DL11" s="11">
        <v>0</v>
      </c>
      <c r="DM11" s="13">
        <f>((DJ11*'[1]prices source'!$C$58)+(DK11*'[1]prices source'!$C$60)+(DL11*'[1]prices source'!$C$61))/1000</f>
        <v>0</v>
      </c>
      <c r="DN11" s="14">
        <f>((DJ11*'[1]prices source'!$G$58)+(DK11*'[1]prices source'!$G$60)+(DL11*'[1]prices source'!$G$61))</f>
        <v>0</v>
      </c>
      <c r="DO11" s="14">
        <f>[1]HeatFuel!CM11</f>
        <v>0</v>
      </c>
      <c r="DP11" s="9" t="str">
        <f t="shared" si="35"/>
        <v>n/a</v>
      </c>
      <c r="DQ11" s="14">
        <f t="shared" si="13"/>
        <v>0</v>
      </c>
      <c r="DR11" s="11">
        <v>0</v>
      </c>
      <c r="DS11" s="11">
        <v>0</v>
      </c>
      <c r="DT11" s="11">
        <v>0</v>
      </c>
      <c r="DU11" s="13">
        <f>((DR11*'[1]prices source'!$C$58)+(DS11*'[1]prices source'!$C$60)+(DT11*'[1]prices source'!$C$61))/1000</f>
        <v>0</v>
      </c>
      <c r="DV11" s="14">
        <f>((DR11*'[1]prices source'!$G$58)+(DS11*'[1]prices source'!$G$60)+(DT11*'[1]prices source'!$G$61))</f>
        <v>0</v>
      </c>
      <c r="DW11" s="14"/>
      <c r="DX11" s="9" t="str">
        <f t="shared" si="36"/>
        <v>n/a</v>
      </c>
      <c r="DY11" s="14">
        <f t="shared" si="14"/>
        <v>0</v>
      </c>
      <c r="DZ11" s="11">
        <f>'[1]ENERGY APPORTION'!BA11*'[1]benchmarks general'!$I$192*(6-0)/24</f>
        <v>0</v>
      </c>
      <c r="EA11" s="11">
        <v>0</v>
      </c>
      <c r="EB11" s="11">
        <v>0</v>
      </c>
      <c r="EC11" s="13">
        <f>((DZ11*'[1]prices source'!$C$58)+(EA11*'[1]prices source'!$C$60)+(EB11*'[1]prices source'!$C$61))/1000</f>
        <v>0</v>
      </c>
      <c r="ED11" s="14">
        <f>((DZ11*'[1]prices source'!$G$58)+(EA11*'[1]prices source'!$G$60)+(EB11*'[1]prices source'!$G$61))</f>
        <v>0</v>
      </c>
      <c r="EE11" s="14">
        <f>IF(DZ11&gt;0,'[1]benchmarks general'!$I$197,0)</f>
        <v>0</v>
      </c>
      <c r="EF11" s="9" t="str">
        <f t="shared" si="37"/>
        <v>n/a</v>
      </c>
      <c r="EG11" s="14">
        <f t="shared" si="15"/>
        <v>0</v>
      </c>
      <c r="EH11" s="11">
        <f>[1]FabricVent!GG11</f>
        <v>0</v>
      </c>
      <c r="EI11" s="11">
        <f>[1]FabricVent!GD11</f>
        <v>0</v>
      </c>
      <c r="EJ11" s="11">
        <v>0</v>
      </c>
      <c r="EK11" s="13">
        <f>((EH11*'[1]prices source'!$C$58)+(EI11*'[1]prices source'!$C$60)+(EJ11*'[1]prices source'!$C$61))/1000</f>
        <v>0</v>
      </c>
      <c r="EL11" s="14">
        <f>((EH11*'[1]prices source'!$G$58)+(EI11*'[1]prices source'!$G$60)+(EJ11*'[1]prices source'!$G$61))</f>
        <v>0</v>
      </c>
      <c r="EM11" s="14">
        <v>0</v>
      </c>
      <c r="EN11" s="9" t="str">
        <f t="shared" si="38"/>
        <v>n/a</v>
      </c>
      <c r="EO11" s="14">
        <f t="shared" si="16"/>
        <v>0</v>
      </c>
      <c r="EP11" s="11">
        <f>[1]FabricVent!GK11</f>
        <v>0</v>
      </c>
      <c r="EQ11" s="11">
        <f>[1]FabricVent!GH11</f>
        <v>0</v>
      </c>
      <c r="ER11" s="11">
        <v>0</v>
      </c>
      <c r="ES11" s="13">
        <f>((EP11*'[1]prices source'!$C$58)+(EQ11*'[1]prices source'!$C$60)+(ER11*'[1]prices source'!$C$61))/1000</f>
        <v>0</v>
      </c>
      <c r="ET11" s="14">
        <f>((EP11*'[1]prices source'!$G$58)+(EQ11*'[1]prices source'!$G$60)+(ER11*'[1]prices source'!$G$61))</f>
        <v>0</v>
      </c>
      <c r="EU11" s="14">
        <v>0</v>
      </c>
      <c r="EV11" s="9" t="str">
        <f t="shared" si="39"/>
        <v>n/a</v>
      </c>
      <c r="EW11" s="14">
        <f t="shared" si="17"/>
        <v>0</v>
      </c>
      <c r="EX11" s="11">
        <f>[1]FabricVent!GR11</f>
        <v>0</v>
      </c>
      <c r="EY11" s="11">
        <f>[1]FabricVent!GO11</f>
        <v>0</v>
      </c>
      <c r="EZ11" s="11">
        <v>0</v>
      </c>
      <c r="FA11" s="13">
        <f>((EX11*'[1]prices source'!$C$58)+(EY11*'[1]prices source'!$C$60)+(EZ11*'[1]prices source'!$C$61))/1000</f>
        <v>0</v>
      </c>
      <c r="FB11" s="14">
        <f>((EX11*'[1]prices source'!$G$58)+(EY11*'[1]prices source'!$G$60)+(EZ11*'[1]prices source'!$G$61))</f>
        <v>0</v>
      </c>
      <c r="FC11" s="14"/>
      <c r="FD11" s="9" t="str">
        <f t="shared" si="40"/>
        <v>n/a</v>
      </c>
      <c r="FE11" s="14">
        <f t="shared" si="18"/>
        <v>0</v>
      </c>
      <c r="FF11" s="11">
        <v>0</v>
      </c>
      <c r="FG11" s="11">
        <f>[1]HeatFuel!CR11</f>
        <v>0</v>
      </c>
      <c r="FH11" s="11">
        <f>[1]HeatFuel!CQ11</f>
        <v>0</v>
      </c>
      <c r="FI11" s="13">
        <f>((FF11*'[1]prices source'!$C$58)+(FG11*'[1]prices source'!$C$60)+(FH11*'[1]prices source'!$C$61))/1000</f>
        <v>0</v>
      </c>
      <c r="FJ11" s="14">
        <f>((FF11*'[1]prices source'!$G$58)+(FG11*'[1]prices source'!$G$60)+(FH11*'[1]prices source'!$G$61))</f>
        <v>0</v>
      </c>
      <c r="FK11" s="14">
        <f>[1]HeatFuel!CP11</f>
        <v>0</v>
      </c>
      <c r="FL11" s="9" t="str">
        <f t="shared" si="41"/>
        <v>n/a</v>
      </c>
      <c r="FM11" s="14">
        <f t="shared" si="19"/>
        <v>0</v>
      </c>
      <c r="FN11" s="11">
        <f t="shared" si="20"/>
        <v>444674.60504312592</v>
      </c>
      <c r="FO11" s="11">
        <f t="shared" si="20"/>
        <v>70123.177629668717</v>
      </c>
      <c r="FP11" s="11">
        <f t="shared" si="20"/>
        <v>0</v>
      </c>
      <c r="FQ11" s="13">
        <f>((FN11*'[1]prices source'!$C$58)+(FO11*'[1]prices source'!$C$60)+(FP11*'[1]prices source'!$C$61))/1000</f>
        <v>128.79361453386269</v>
      </c>
      <c r="FR11" s="14">
        <f>((FN11*'[1]prices source'!$G$58)+(FO11*'[1]prices source'!$G$60)+(FP11*'[1]prices source'!$G$61))</f>
        <v>56247.784619632745</v>
      </c>
      <c r="FS11" s="14">
        <f>'[1]CAPEX Assumptions'!$D$30</f>
        <v>0</v>
      </c>
      <c r="FT11" s="9">
        <f t="shared" si="42"/>
        <v>0</v>
      </c>
      <c r="FU11" s="14">
        <f t="shared" si="21"/>
        <v>56247.784619632745</v>
      </c>
      <c r="FV11" s="15">
        <v>0</v>
      </c>
      <c r="FW11" s="13">
        <f>(FV11*'[1]prices source'!$C$58)/1000</f>
        <v>0</v>
      </c>
      <c r="FX11" s="14">
        <f>(FV11*'[1]prices source'!$G$58)</f>
        <v>0</v>
      </c>
      <c r="FY11" s="16">
        <v>0</v>
      </c>
      <c r="FZ11" s="9" t="str">
        <f t="shared" si="43"/>
        <v>n/a</v>
      </c>
      <c r="GA11" s="14">
        <f t="shared" si="44"/>
        <v>0</v>
      </c>
      <c r="GB11" s="11">
        <f>'[1]ENERGY APPORTION'!BB11*'[1]cooling opps'!$C$35</f>
        <v>0</v>
      </c>
      <c r="GC11" s="13">
        <f>(GB11*'[1]prices source'!$C$58)/1000</f>
        <v>0</v>
      </c>
      <c r="GD11" s="14">
        <f>(GB11*'[1]prices source'!$G$58)</f>
        <v>0</v>
      </c>
      <c r="GE11" s="14">
        <v>0</v>
      </c>
      <c r="GF11" s="9" t="str">
        <f t="shared" si="45"/>
        <v>n/a</v>
      </c>
      <c r="GG11" s="14">
        <f t="shared" si="46"/>
        <v>0</v>
      </c>
      <c r="GH11" s="11">
        <v>0</v>
      </c>
      <c r="GI11" s="13">
        <f>(GH11*'[1]prices source'!$C$58)/1000</f>
        <v>0</v>
      </c>
      <c r="GJ11" s="14">
        <f>(GH11*'[1]prices source'!$G$58)</f>
        <v>0</v>
      </c>
      <c r="GK11" s="17">
        <v>0</v>
      </c>
      <c r="GL11" s="9" t="str">
        <f t="shared" si="47"/>
        <v>n/a</v>
      </c>
      <c r="GM11" s="14">
        <f t="shared" si="48"/>
        <v>0</v>
      </c>
      <c r="GN11" s="11">
        <f>[1]HeatFuel!BE11</f>
        <v>0</v>
      </c>
      <c r="GO11" s="13">
        <f>(GN11*'[1]prices source'!$C$58)/1000</f>
        <v>0</v>
      </c>
      <c r="GP11" s="14">
        <f>(GN11*'[1]prices source'!$G$58)</f>
        <v>0</v>
      </c>
      <c r="GQ11" s="14">
        <f>[1]HeatFuel!BF11*'[1]CAPEX Assumptions'!$D$11</f>
        <v>0</v>
      </c>
      <c r="GR11" s="9" t="str">
        <f t="shared" si="49"/>
        <v>n/a</v>
      </c>
      <c r="GS11" s="14">
        <f t="shared" si="50"/>
        <v>0</v>
      </c>
      <c r="GT11" s="11">
        <v>0</v>
      </c>
      <c r="GU11" s="13">
        <f>(GT11*'[1]prices source'!$C$58)/1000</f>
        <v>0</v>
      </c>
      <c r="GV11" s="14">
        <f>(GT11*'[1]prices source'!$G$58)</f>
        <v>0</v>
      </c>
      <c r="GW11" s="14">
        <v>0</v>
      </c>
      <c r="GX11" s="9" t="str">
        <f t="shared" si="51"/>
        <v>n/a</v>
      </c>
      <c r="GY11" s="14">
        <f t="shared" si="52"/>
        <v>0</v>
      </c>
      <c r="GZ11" s="18">
        <v>15600.156147922007</v>
      </c>
      <c r="HA11" s="13">
        <f>(GZ11*'[1]prices source'!$C$58)/1000</f>
        <v>4.0646005498368645</v>
      </c>
      <c r="HB11" s="14">
        <f>(GZ11*'[1]prices source'!$G$58)</f>
        <v>1923.9728154297488</v>
      </c>
      <c r="HC11" s="19">
        <v>61770.014599266171</v>
      </c>
      <c r="HD11" s="9">
        <f t="shared" si="53"/>
        <v>32.105450817125444</v>
      </c>
      <c r="HE11" s="14">
        <f t="shared" si="54"/>
        <v>-17223.069702532172</v>
      </c>
      <c r="HF11" s="18">
        <v>17285.586094438069</v>
      </c>
      <c r="HG11" s="13">
        <f>(HF11*'[1]prices source'!$C$58)/1000</f>
        <v>4.5037371470838883</v>
      </c>
      <c r="HH11" s="14">
        <f>(HF11*'[1]prices source'!$G$58)</f>
        <v>2131.8374911842961</v>
      </c>
      <c r="HI11" s="19">
        <v>102119.44069643464</v>
      </c>
      <c r="HJ11" s="9">
        <f t="shared" si="55"/>
        <v>47.902075612576077</v>
      </c>
      <c r="HK11" s="14">
        <f t="shared" si="56"/>
        <v>-40149.688949316725</v>
      </c>
      <c r="HL11" s="11">
        <v>0</v>
      </c>
      <c r="HM11" s="13">
        <f>(HL11*'[1]prices source'!$C$58)/1000</f>
        <v>0</v>
      </c>
      <c r="HN11" s="14">
        <f>(HL11*'[1]prices source'!$G$58)</f>
        <v>0</v>
      </c>
      <c r="HO11" s="14">
        <v>0</v>
      </c>
      <c r="HP11" s="9" t="str">
        <f t="shared" si="57"/>
        <v>n/a</v>
      </c>
      <c r="HQ11" s="14">
        <f t="shared" si="58"/>
        <v>0</v>
      </c>
      <c r="HR11" s="11">
        <v>0</v>
      </c>
      <c r="HS11" s="13">
        <f>(HR11*'[1]prices source'!$C$58)/1000</f>
        <v>0</v>
      </c>
      <c r="HT11" s="14">
        <f>(HR11*'[1]prices source'!$G$58)</f>
        <v>0</v>
      </c>
      <c r="HU11" s="14">
        <v>0</v>
      </c>
      <c r="HV11" s="9" t="str">
        <f t="shared" si="59"/>
        <v>n/a</v>
      </c>
      <c r="HW11" s="14">
        <f t="shared" si="60"/>
        <v>0</v>
      </c>
      <c r="HX11" s="11">
        <f>[1]ICT!AC81</f>
        <v>0</v>
      </c>
      <c r="HY11" s="13">
        <f>(HX11*'[1]prices source'!$C$58)/1000</f>
        <v>0</v>
      </c>
      <c r="HZ11" s="14">
        <f>(HX11*'[1]prices source'!$G$58)</f>
        <v>0</v>
      </c>
      <c r="IA11" s="14">
        <f>'[1]CAPEX Assumptions'!$D$25*[1]ICT!H81</f>
        <v>0</v>
      </c>
      <c r="IB11" s="9" t="str">
        <f t="shared" si="61"/>
        <v>n/a</v>
      </c>
      <c r="IC11" s="14">
        <f t="shared" si="62"/>
        <v>0</v>
      </c>
      <c r="ID11" s="11">
        <f>[1]ICT!Z81</f>
        <v>0</v>
      </c>
      <c r="IE11" s="13">
        <f>(ID11*'[1]prices source'!$C$58)/1000</f>
        <v>0</v>
      </c>
      <c r="IF11" s="14">
        <f>(ID11*'[1]prices source'!$G$58)</f>
        <v>0</v>
      </c>
      <c r="IG11" s="14">
        <f>'[1]CAPEX Assumptions'!$D$26</f>
        <v>0</v>
      </c>
      <c r="IH11" s="9" t="str">
        <f t="shared" si="63"/>
        <v>n/a</v>
      </c>
      <c r="II11" s="14">
        <f t="shared" si="64"/>
        <v>0</v>
      </c>
      <c r="IJ11" s="11">
        <f>[1]ICT!AF81</f>
        <v>0</v>
      </c>
      <c r="IK11" s="13">
        <f>(IJ11*'[1]prices source'!$C$58)/1000</f>
        <v>0</v>
      </c>
      <c r="IL11" s="14">
        <f>(IJ11*'[1]prices source'!$G$58)</f>
        <v>0</v>
      </c>
      <c r="IM11" s="14">
        <v>0</v>
      </c>
      <c r="IN11" s="9" t="str">
        <f t="shared" si="65"/>
        <v>n/a</v>
      </c>
      <c r="IO11" s="14">
        <f t="shared" si="66"/>
        <v>0</v>
      </c>
      <c r="IP11" s="11">
        <f>[1]vending!G11</f>
        <v>0</v>
      </c>
      <c r="IQ11" s="13">
        <f>(IP11*'[1]prices source'!$C$58)/1000</f>
        <v>0</v>
      </c>
      <c r="IR11" s="14">
        <f>(IP11*'[1]prices source'!$G$58)</f>
        <v>0</v>
      </c>
      <c r="IS11" s="14">
        <v>0</v>
      </c>
      <c r="IT11" s="9" t="str">
        <f t="shared" si="67"/>
        <v>n/a</v>
      </c>
      <c r="IU11" s="14">
        <f t="shared" si="68"/>
        <v>0</v>
      </c>
      <c r="IV11" s="11">
        <f>'[1]halls power'!S42</f>
        <v>7488.0000000000009</v>
      </c>
      <c r="IW11" s="13">
        <f>(IV11*'[1]prices source'!$C$58)/1000</f>
        <v>1.9509887355347135</v>
      </c>
      <c r="IX11" s="14">
        <f>(IV11*'[1]prices source'!$G$58)</f>
        <v>923.49770767243137</v>
      </c>
      <c r="IY11" s="14">
        <f>'[1]halls power'!T42</f>
        <v>14003.999999999998</v>
      </c>
      <c r="IZ11" s="9">
        <f t="shared" si="69"/>
        <v>15.164087451061954</v>
      </c>
      <c r="JA11" s="14">
        <f t="shared" si="70"/>
        <v>-7953.3853320912212</v>
      </c>
      <c r="JB11" s="11">
        <f>'[1]halls power'!U42</f>
        <v>0</v>
      </c>
      <c r="JC11" s="13">
        <f>(JB11*'[1]prices source'!$C$58)/1000</f>
        <v>0</v>
      </c>
      <c r="JD11" s="14">
        <f>(JB11*'[1]prices source'!$G$58)</f>
        <v>0</v>
      </c>
      <c r="JE11" s="14">
        <f>'[1]halls power'!V42</f>
        <v>0</v>
      </c>
      <c r="JF11" s="9" t="str">
        <f t="shared" si="71"/>
        <v>n/a</v>
      </c>
      <c r="JG11" s="14">
        <f t="shared" si="72"/>
        <v>0</v>
      </c>
      <c r="JH11" s="11">
        <f>'[1]renewable energy'!W174</f>
        <v>20227.054158499021</v>
      </c>
      <c r="JI11" s="13">
        <f>(JH11*'[1]prices source'!$C$58)/1000</f>
        <v>5.2701328547385371</v>
      </c>
      <c r="JJ11" s="14">
        <f>(JH11*'[1]prices source'!$G$58)+'[1]renewable energy'!Z174</f>
        <v>2625.613729197918</v>
      </c>
      <c r="JK11" s="14">
        <f>'[1]renewable energy'!Y174</f>
        <v>25347.185662279477</v>
      </c>
      <c r="JL11" s="9">
        <f t="shared" si="73"/>
        <v>9.6538136514172734</v>
      </c>
      <c r="JM11" s="14">
        <f t="shared" si="74"/>
        <v>32412.073827051576</v>
      </c>
      <c r="JN11" s="11">
        <v>0</v>
      </c>
      <c r="JO11" s="13">
        <f>(JN11*'[1]prices source'!$C$58)/1000</f>
        <v>0</v>
      </c>
      <c r="JP11" s="14">
        <v>0</v>
      </c>
      <c r="JQ11" s="14">
        <v>0</v>
      </c>
      <c r="JR11" s="9" t="str">
        <f t="shared" si="75"/>
        <v>n/a</v>
      </c>
      <c r="JS11" s="14">
        <f t="shared" si="76"/>
        <v>0</v>
      </c>
      <c r="JT11" s="11">
        <v>0</v>
      </c>
      <c r="JU11" s="13">
        <f>(JT11*'[1]prices source'!$C$58)/1000</f>
        <v>0</v>
      </c>
      <c r="JV11" s="14">
        <f>(JT11*'[1]prices source'!$G$58)</f>
        <v>0</v>
      </c>
      <c r="JW11" s="16">
        <v>0</v>
      </c>
      <c r="JX11" s="9" t="str">
        <f t="shared" si="77"/>
        <v>n/a</v>
      </c>
      <c r="JY11" s="14">
        <f t="shared" si="78"/>
        <v>0</v>
      </c>
    </row>
    <row r="12" spans="1:285" x14ac:dyDescent="0.25">
      <c r="A12" s="9">
        <f>'[1]ENERGY APPORTION'!A12</f>
        <v>9</v>
      </c>
      <c r="B12" t="s">
        <v>59</v>
      </c>
      <c r="C12" s="9" t="str">
        <f>'[1]ENERGY APPORTION'!E12</f>
        <v>uni</v>
      </c>
      <c r="D12" s="10">
        <f>[1]FabricVent!M12</f>
        <v>2456</v>
      </c>
      <c r="E12" s="11">
        <f>'[1]ENERGY APPORTION'!G12</f>
        <v>353772</v>
      </c>
      <c r="F12" s="11">
        <f>'[1]ENERGY APPORTION'!H12</f>
        <v>540917.74150759506</v>
      </c>
      <c r="G12" s="11">
        <f>'[1]ENERGY APPORTION'!I12</f>
        <v>0</v>
      </c>
      <c r="H12" s="10">
        <f>((E12*'[1]prices source'!$C$58)+(F12*'[1]prices source'!$C$60)+(G12*'[1]prices source'!$C$61))/1000</f>
        <v>191.94711542155488</v>
      </c>
      <c r="I12" s="12">
        <f>(E12*'[1]prices source'!$G$58)+(F12*'[1]prices source'!$G$60)+(G12*'[1]prices source'!$G$61)</f>
        <v>54475.745001220886</v>
      </c>
      <c r="J12" s="11">
        <f>[1]FabricVent!EU12</f>
        <v>0</v>
      </c>
      <c r="K12" s="11">
        <f>[1]FabricVent!EJ12</f>
        <v>0</v>
      </c>
      <c r="L12" s="11">
        <v>0</v>
      </c>
      <c r="M12" s="13">
        <f>((J12*'[1]prices source'!$C$58)+(K12*'[1]prices source'!$C$60)+(L12*'[1]prices source'!$C$61))/1000</f>
        <v>0</v>
      </c>
      <c r="N12" s="14">
        <f>((J12*'[1]prices source'!$G$58)+(K12*'[1]prices source'!$G$60)+(L12*'[1]prices source'!$G$61))</f>
        <v>0</v>
      </c>
      <c r="O12" s="14">
        <f>[1]FabricVent!DY12</f>
        <v>0</v>
      </c>
      <c r="P12" s="9" t="str">
        <f t="shared" si="22"/>
        <v>n/a</v>
      </c>
      <c r="Q12" s="14">
        <f t="shared" si="0"/>
        <v>0</v>
      </c>
      <c r="R12" s="11">
        <f>[1]FabricVent!EV12</f>
        <v>0</v>
      </c>
      <c r="S12" s="11">
        <f>[1]FabricVent!EK12</f>
        <v>0</v>
      </c>
      <c r="T12" s="11">
        <v>0</v>
      </c>
      <c r="U12" s="13">
        <f>((R12*'[1]prices source'!$C$58)+(S12*'[1]prices source'!$C$60)+(T12*'[1]prices source'!$C$61))/1000</f>
        <v>0</v>
      </c>
      <c r="V12" s="14">
        <f>((R12*'[1]prices source'!$G$58)+(S12*'[1]prices source'!$G$60)+(T12*'[1]prices source'!$G$61))</f>
        <v>0</v>
      </c>
      <c r="W12" s="14">
        <f>[1]FabricVent!DZ12</f>
        <v>0</v>
      </c>
      <c r="X12" s="9" t="str">
        <f t="shared" si="23"/>
        <v>n/a</v>
      </c>
      <c r="Y12" s="14">
        <f t="shared" si="1"/>
        <v>0</v>
      </c>
      <c r="Z12" s="11">
        <f>[1]FabricVent!EW12</f>
        <v>0</v>
      </c>
      <c r="AA12" s="11">
        <f>[1]FabricVent!EL12</f>
        <v>0</v>
      </c>
      <c r="AB12" s="11">
        <v>0</v>
      </c>
      <c r="AC12" s="13">
        <f>((Z12*'[1]prices source'!$C$58)+(AA12*'[1]prices source'!$C$60)+(AB12*'[1]prices source'!$C$61))/1000</f>
        <v>0</v>
      </c>
      <c r="AD12" s="14">
        <f>((Z12*'[1]prices source'!$G$58)+(AA12*'[1]prices source'!$G$60)+(AB12*'[1]prices source'!$G$61))</f>
        <v>0</v>
      </c>
      <c r="AE12" s="14">
        <f>[1]FabricVent!EA12</f>
        <v>0</v>
      </c>
      <c r="AF12" s="9" t="str">
        <f t="shared" si="24"/>
        <v>n/a</v>
      </c>
      <c r="AG12" s="14">
        <f t="shared" si="2"/>
        <v>0</v>
      </c>
      <c r="AH12" s="11">
        <f>[1]FabricVent!EX12</f>
        <v>0</v>
      </c>
      <c r="AI12" s="11">
        <f>[1]FabricVent!EM12</f>
        <v>0</v>
      </c>
      <c r="AJ12" s="11">
        <v>0</v>
      </c>
      <c r="AK12" s="13">
        <f>((AH12*'[1]prices source'!$C$58)+(AI12*'[1]prices source'!$C$60)+(AJ12*'[1]prices source'!$C$61))/1000</f>
        <v>0</v>
      </c>
      <c r="AL12" s="14">
        <f>((AH12*'[1]prices source'!$G$58)+(AI12*'[1]prices source'!$G$60)+(AJ12*'[1]prices source'!$G$61))</f>
        <v>0</v>
      </c>
      <c r="AM12" s="14">
        <f>[1]FabricVent!EB12</f>
        <v>0</v>
      </c>
      <c r="AN12" s="9" t="str">
        <f t="shared" si="25"/>
        <v>n/a</v>
      </c>
      <c r="AO12" s="14">
        <f t="shared" si="3"/>
        <v>0</v>
      </c>
      <c r="AP12" s="11">
        <f>[1]FabricVent!FD12</f>
        <v>0</v>
      </c>
      <c r="AQ12" s="11">
        <f>[1]FabricVent!ES12</f>
        <v>0</v>
      </c>
      <c r="AR12" s="11">
        <v>0</v>
      </c>
      <c r="AS12" s="13">
        <f>((AP12*'[1]prices source'!$C$58)+(AQ12*'[1]prices source'!$C$60)+(AR12*'[1]prices source'!$C$61))/1000</f>
        <v>0</v>
      </c>
      <c r="AT12" s="14">
        <f>((AP12*'[1]prices source'!$G$58)+(AQ12*'[1]prices source'!$G$60)+(AR12*'[1]prices source'!$G$61))</f>
        <v>0</v>
      </c>
      <c r="AU12" s="14">
        <f>[1]FabricVent!EH12</f>
        <v>0</v>
      </c>
      <c r="AV12" s="9" t="str">
        <f t="shared" si="26"/>
        <v>n/a</v>
      </c>
      <c r="AW12" s="14">
        <f t="shared" si="4"/>
        <v>0</v>
      </c>
      <c r="AX12" s="11">
        <f>[1]FabricVent!FC12</f>
        <v>0</v>
      </c>
      <c r="AY12" s="11">
        <f>[1]FabricVent!ER12</f>
        <v>0</v>
      </c>
      <c r="AZ12" s="11">
        <v>0</v>
      </c>
      <c r="BA12" s="13">
        <f>((AX12*'[1]prices source'!$C$58)+(AY12*'[1]prices source'!$C$60)+(AZ12*'[1]prices source'!$C$61))/1000</f>
        <v>0</v>
      </c>
      <c r="BB12" s="14">
        <f>((AX12*'[1]prices source'!$G$58)+(AY12*'[1]prices source'!$G$60)+(AZ12*'[1]prices source'!$G$61))</f>
        <v>0</v>
      </c>
      <c r="BC12" s="14">
        <f>[1]FabricVent!EG12</f>
        <v>0</v>
      </c>
      <c r="BD12" s="9" t="str">
        <f t="shared" si="27"/>
        <v>n/a</v>
      </c>
      <c r="BE12" s="14">
        <f t="shared" si="5"/>
        <v>0</v>
      </c>
      <c r="BF12" s="11">
        <f>[1]FabricVent!EZ12</f>
        <v>0</v>
      </c>
      <c r="BG12" s="11">
        <f>[1]FabricVent!EO12</f>
        <v>0</v>
      </c>
      <c r="BH12" s="11">
        <v>0</v>
      </c>
      <c r="BI12" s="13">
        <f>((BF12*'[1]prices source'!$C$58)+(BG12*'[1]prices source'!$C$60)+(BH12*'[1]prices source'!$C$61))/1000</f>
        <v>0</v>
      </c>
      <c r="BJ12" s="14">
        <f>((BF12*'[1]prices source'!$G$58)+(BG12*'[1]prices source'!$G$60)+(BH12*'[1]prices source'!$G$61))</f>
        <v>0</v>
      </c>
      <c r="BK12" s="14">
        <f>[1]FabricVent!ED12</f>
        <v>0</v>
      </c>
      <c r="BL12" s="9" t="str">
        <f t="shared" si="28"/>
        <v>n/a</v>
      </c>
      <c r="BM12" s="14">
        <f t="shared" si="6"/>
        <v>0</v>
      </c>
      <c r="BN12" s="11">
        <f>[1]FabricVent!EY12</f>
        <v>0</v>
      </c>
      <c r="BO12" s="11">
        <f>[1]FabricVent!EN12</f>
        <v>0</v>
      </c>
      <c r="BP12" s="11">
        <v>0</v>
      </c>
      <c r="BQ12" s="13">
        <f>((BN12*'[1]prices source'!$C$58)+(BO12*'[1]prices source'!$C$60)+(BP12*'[1]prices source'!$C$61))/1000</f>
        <v>0</v>
      </c>
      <c r="BR12" s="14">
        <f>((BN12*'[1]prices source'!$G$58)+(BO12*'[1]prices source'!$G$60)+(BP12*'[1]prices source'!$G$61))</f>
        <v>0</v>
      </c>
      <c r="BS12" s="14">
        <f>[1]FabricVent!EC12</f>
        <v>0</v>
      </c>
      <c r="BT12" s="9" t="str">
        <f t="shared" si="29"/>
        <v>n/a</v>
      </c>
      <c r="BU12" s="14">
        <f t="shared" si="7"/>
        <v>0</v>
      </c>
      <c r="BV12" s="11">
        <f>[1]FabricVent!FA12</f>
        <v>267.26470032077202</v>
      </c>
      <c r="BW12" s="11">
        <f>[1]FabricVent!EP12</f>
        <v>2318.0565019646483</v>
      </c>
      <c r="BX12" s="11">
        <v>0</v>
      </c>
      <c r="BY12" s="13">
        <f>((BV12*'[1]prices source'!$C$58)+(BW12*'[1]prices source'!$C$60)+(BX12*'[1]prices source'!$C$61))/1000</f>
        <v>0.497200994507984</v>
      </c>
      <c r="BZ12" s="14">
        <f>((BV12*'[1]prices source'!$G$58)+(BW12*'[1]prices source'!$G$60)+(BX12*'[1]prices source'!$G$61))</f>
        <v>79.436815812427767</v>
      </c>
      <c r="CA12" s="14">
        <f>[1]FabricVent!EE12</f>
        <v>62175.781800000004</v>
      </c>
      <c r="CB12" s="9">
        <f t="shared" si="30"/>
        <v>782.7073777329415</v>
      </c>
      <c r="CC12" s="14">
        <f t="shared" si="8"/>
        <v>-59844.001933214124</v>
      </c>
      <c r="CD12" s="11">
        <f>[1]FabricVent!FB12</f>
        <v>761.29944939856261</v>
      </c>
      <c r="CE12" s="11">
        <f>[1]FabricVent!EQ12</f>
        <v>6602.9488237780879</v>
      </c>
      <c r="CF12" s="11">
        <v>0</v>
      </c>
      <c r="CG12" s="13">
        <f>((CD12*'[1]prices source'!$C$58)+(CE12*'[1]prices source'!$C$60)+(CF12*'[1]prices source'!$C$61))/1000</f>
        <v>1.4162694995075904</v>
      </c>
      <c r="CH12" s="14">
        <f>((CD12*'[1]prices source'!$G$58)+(CE12*'[1]prices source'!$G$60)+(CF12*'[1]prices source'!$G$61))</f>
        <v>226.27456625358209</v>
      </c>
      <c r="CI12" s="14">
        <f>[1]FabricVent!EF12</f>
        <v>68825.116800000003</v>
      </c>
      <c r="CJ12" s="9">
        <f t="shared" si="31"/>
        <v>304.16638484622638</v>
      </c>
      <c r="CK12" s="14">
        <f t="shared" si="9"/>
        <v>-62183.077179458414</v>
      </c>
      <c r="CL12" s="11">
        <v>0</v>
      </c>
      <c r="CM12" s="11">
        <f>[1]HeatFuel!CE12</f>
        <v>0</v>
      </c>
      <c r="CN12" s="11">
        <v>0</v>
      </c>
      <c r="CO12" s="13">
        <f>((CL12*'[1]prices source'!$C$58)+(CM12*'[1]prices source'!$C$60)+(CN12*'[1]prices source'!$C$61))/1000</f>
        <v>0</v>
      </c>
      <c r="CP12" s="14">
        <f>((CL12*'[1]prices source'!$G$58)+(CM12*'[1]prices source'!$G$60)+(CN12*'[1]prices source'!$G$61))</f>
        <v>0</v>
      </c>
      <c r="CQ12" s="14">
        <v>0</v>
      </c>
      <c r="CR12" s="9" t="str">
        <f t="shared" si="32"/>
        <v>n/a</v>
      </c>
      <c r="CS12" s="14">
        <f t="shared" si="10"/>
        <v>0</v>
      </c>
      <c r="CT12" s="11">
        <f>[1]HeatFuel!BA12</f>
        <v>9099.48</v>
      </c>
      <c r="CU12" s="11">
        <v>0</v>
      </c>
      <c r="CV12" s="11">
        <v>0</v>
      </c>
      <c r="CW12" s="13">
        <f>((CT12*'[1]prices source'!$C$58)+(CU12*'[1]prices source'!$C$60)+(CV12*'[1]prices source'!$C$61))/1000</f>
        <v>2.3708577696612458</v>
      </c>
      <c r="CX12" s="14">
        <f>((CT12*'[1]prices source'!$G$58)+(CU12*'[1]prices source'!$G$60)+(CV12*'[1]prices source'!$G$61))</f>
        <v>1122.2421101777691</v>
      </c>
      <c r="CY12" s="14">
        <f>'[1]CAPEX Assumptions'!$D$11*[1]HeatFuel!BB12</f>
        <v>1540.6526984126983</v>
      </c>
      <c r="CZ12" s="9">
        <f t="shared" si="33"/>
        <v>1.3728345108780946</v>
      </c>
      <c r="DA12" s="14">
        <f t="shared" si="11"/>
        <v>17805.169992203053</v>
      </c>
      <c r="DB12" s="11">
        <f>[1]HotWaterpiv!AQ121</f>
        <v>328.20500303574858</v>
      </c>
      <c r="DC12" s="11">
        <f>[1]HotWaterpiv!AP121</f>
        <v>121354.23841489716</v>
      </c>
      <c r="DD12" s="11">
        <v>0</v>
      </c>
      <c r="DE12" s="13">
        <f>((DB12*'[1]prices source'!$C$58)+(DC12*'[1]prices source'!$C$60)+(DD12*'[1]prices source'!$C$61))/1000</f>
        <v>22.46930266556754</v>
      </c>
      <c r="DF12" s="14">
        <f>((DB12*'[1]prices source'!$G$58)+(DC12*'[1]prices source'!$G$60)+(DD12*'[1]prices source'!$G$61))</f>
        <v>2473.5218694789437</v>
      </c>
      <c r="DG12" s="14">
        <f>[1]HotWaterpiv!AW121</f>
        <v>5011.8678996826038</v>
      </c>
      <c r="DH12" s="9">
        <f t="shared" si="34"/>
        <v>2.0262072316904041</v>
      </c>
      <c r="DI12" s="14">
        <f t="shared" si="12"/>
        <v>35166.486765953727</v>
      </c>
      <c r="DJ12" s="11">
        <f>[1]HeatFuel!CN12</f>
        <v>-9320.7523286785181</v>
      </c>
      <c r="DK12" s="11">
        <f>[1]HeatFuel!CO12</f>
        <v>254140</v>
      </c>
      <c r="DL12" s="11">
        <v>0</v>
      </c>
      <c r="DM12" s="13">
        <f>((DJ12*'[1]prices source'!$C$58)+(DK12*'[1]prices source'!$C$60)+(DL12*'[1]prices source'!$C$61))/1000</f>
        <v>44.447613010689004</v>
      </c>
      <c r="DN12" s="14">
        <f>((DJ12*'[1]prices source'!$G$58)+(DK12*'[1]prices source'!$G$60)+(DL12*'[1]prices source'!$G$61))</f>
        <v>3945.7485961412822</v>
      </c>
      <c r="DO12" s="14">
        <f>[1]HeatFuel!CM12</f>
        <v>1359.5500000000002</v>
      </c>
      <c r="DP12" s="9">
        <f t="shared" si="35"/>
        <v>0.34456072577192648</v>
      </c>
      <c r="DQ12" s="14">
        <f t="shared" si="13"/>
        <v>43743.738490603733</v>
      </c>
      <c r="DR12" s="11">
        <v>0</v>
      </c>
      <c r="DS12" s="11">
        <v>0</v>
      </c>
      <c r="DT12" s="11">
        <v>0</v>
      </c>
      <c r="DU12" s="13">
        <f>((DR12*'[1]prices source'!$C$58)+(DS12*'[1]prices source'!$C$60)+(DT12*'[1]prices source'!$C$61))/1000</f>
        <v>0</v>
      </c>
      <c r="DV12" s="14">
        <f>((DR12*'[1]prices source'!$G$58)+(DS12*'[1]prices source'!$G$60)+(DT12*'[1]prices source'!$G$61))</f>
        <v>0</v>
      </c>
      <c r="DW12" s="14"/>
      <c r="DX12" s="9" t="str">
        <f t="shared" si="36"/>
        <v>n/a</v>
      </c>
      <c r="DY12" s="14">
        <f t="shared" si="14"/>
        <v>0</v>
      </c>
      <c r="DZ12" s="11">
        <f>'[1]ENERGY APPORTION'!BA12*'[1]benchmarks general'!$I$192*(6-0)/24</f>
        <v>1807.7453542668693</v>
      </c>
      <c r="EA12" s="11">
        <v>0</v>
      </c>
      <c r="EB12" s="11">
        <v>0</v>
      </c>
      <c r="EC12" s="13">
        <f>((DZ12*'[1]prices source'!$C$58)+(EA12*'[1]prices source'!$C$60)+(EB12*'[1]prices source'!$C$61))/1000</f>
        <v>0.47100571886883968</v>
      </c>
      <c r="ED12" s="14">
        <f>((DZ12*'[1]prices source'!$G$58)+(EA12*'[1]prices source'!$G$60)+(EB12*'[1]prices source'!$G$61))</f>
        <v>222.94987856850173</v>
      </c>
      <c r="EE12" s="14">
        <f>IF(DZ12&gt;0,'[1]benchmarks general'!$I$197,0)</f>
        <v>290</v>
      </c>
      <c r="EF12" s="9">
        <f t="shared" si="37"/>
        <v>1.3007407847091381</v>
      </c>
      <c r="EG12" s="14">
        <f t="shared" si="15"/>
        <v>403.68455950447708</v>
      </c>
      <c r="EH12" s="11">
        <f>[1]FabricVent!GG12</f>
        <v>89175.140080768193</v>
      </c>
      <c r="EI12" s="11">
        <f>[1]FabricVent!GD12</f>
        <v>32544.583829590887</v>
      </c>
      <c r="EJ12" s="11">
        <v>0</v>
      </c>
      <c r="EK12" s="13">
        <f>((EH12*'[1]prices source'!$C$58)+(EI12*'[1]prices source'!$C$60)+(EJ12*'[1]prices source'!$C$61))/1000</f>
        <v>29.237316140587708</v>
      </c>
      <c r="EL12" s="14">
        <f>((EH12*'[1]prices source'!$G$58)+(EI12*'[1]prices source'!$G$60)+(EJ12*'[1]prices source'!$G$61))</f>
        <v>11650.491670955227</v>
      </c>
      <c r="EM12" s="14">
        <v>24121.323517266428</v>
      </c>
      <c r="EN12" s="9">
        <f t="shared" si="38"/>
        <v>2.07041249404101</v>
      </c>
      <c r="EO12" s="14">
        <f t="shared" si="16"/>
        <v>163058.11183623128</v>
      </c>
      <c r="EP12" s="11">
        <f>[1]FabricVent!GK12</f>
        <v>0</v>
      </c>
      <c r="EQ12" s="11">
        <f>[1]FabricVent!GH12</f>
        <v>0</v>
      </c>
      <c r="ER12" s="11">
        <v>0</v>
      </c>
      <c r="ES12" s="13">
        <f>((EP12*'[1]prices source'!$C$58)+(EQ12*'[1]prices source'!$C$60)+(ER12*'[1]prices source'!$C$61))/1000</f>
        <v>0</v>
      </c>
      <c r="ET12" s="14">
        <f>((EP12*'[1]prices source'!$G$58)+(EQ12*'[1]prices source'!$G$60)+(ER12*'[1]prices source'!$G$61))</f>
        <v>0</v>
      </c>
      <c r="EU12" s="14">
        <v>0</v>
      </c>
      <c r="EV12" s="9" t="str">
        <f t="shared" si="39"/>
        <v>n/a</v>
      </c>
      <c r="EW12" s="14">
        <f t="shared" si="17"/>
        <v>0</v>
      </c>
      <c r="EX12" s="11">
        <f>[1]FabricVent!GR12</f>
        <v>0</v>
      </c>
      <c r="EY12" s="11">
        <f>[1]FabricVent!GO12</f>
        <v>0</v>
      </c>
      <c r="EZ12" s="11">
        <v>0</v>
      </c>
      <c r="FA12" s="13">
        <f>((EX12*'[1]prices source'!$C$58)+(EY12*'[1]prices source'!$C$60)+(EZ12*'[1]prices source'!$C$61))/1000</f>
        <v>0</v>
      </c>
      <c r="FB12" s="14">
        <f>((EX12*'[1]prices source'!$G$58)+(EY12*'[1]prices source'!$G$60)+(EZ12*'[1]prices source'!$G$61))</f>
        <v>0</v>
      </c>
      <c r="FC12" s="14"/>
      <c r="FD12" s="9" t="str">
        <f t="shared" si="40"/>
        <v>n/a</v>
      </c>
      <c r="FE12" s="14">
        <f t="shared" si="18"/>
        <v>0</v>
      </c>
      <c r="FF12" s="11">
        <v>0</v>
      </c>
      <c r="FG12" s="11">
        <f>[1]HeatFuel!CR12</f>
        <v>0</v>
      </c>
      <c r="FH12" s="11">
        <f>[1]HeatFuel!CQ12</f>
        <v>0</v>
      </c>
      <c r="FI12" s="13">
        <f>((FF12*'[1]prices source'!$C$58)+(FG12*'[1]prices source'!$C$60)+(FH12*'[1]prices source'!$C$61))/1000</f>
        <v>0</v>
      </c>
      <c r="FJ12" s="14">
        <f>((FF12*'[1]prices source'!$G$58)+(FG12*'[1]prices source'!$G$60)+(FH12*'[1]prices source'!$G$61))</f>
        <v>0</v>
      </c>
      <c r="FK12" s="14">
        <f>[1]HeatFuel!CP12</f>
        <v>0</v>
      </c>
      <c r="FL12" s="9" t="str">
        <f t="shared" si="41"/>
        <v>n/a</v>
      </c>
      <c r="FM12" s="14">
        <f t="shared" si="19"/>
        <v>0</v>
      </c>
      <c r="FN12" s="11">
        <f t="shared" si="20"/>
        <v>0</v>
      </c>
      <c r="FO12" s="11">
        <f t="shared" si="20"/>
        <v>0</v>
      </c>
      <c r="FP12" s="11">
        <f t="shared" si="20"/>
        <v>0</v>
      </c>
      <c r="FQ12" s="13">
        <f>((FN12*'[1]prices source'!$C$58)+(FO12*'[1]prices source'!$C$60)+(FP12*'[1]prices source'!$C$61))/1000</f>
        <v>0</v>
      </c>
      <c r="FR12" s="14">
        <f>((FN12*'[1]prices source'!$G$58)+(FO12*'[1]prices source'!$G$60)+(FP12*'[1]prices source'!$G$61))</f>
        <v>0</v>
      </c>
      <c r="FS12" s="14">
        <f>'[1]CAPEX Assumptions'!$D$30</f>
        <v>0</v>
      </c>
      <c r="FT12" s="9" t="str">
        <f t="shared" si="42"/>
        <v>n/a</v>
      </c>
      <c r="FU12" s="14">
        <f t="shared" si="21"/>
        <v>0</v>
      </c>
      <c r="FV12" s="15">
        <v>302.80000000000007</v>
      </c>
      <c r="FW12" s="13">
        <f>(FV12*'[1]prices source'!$C$58)/1000</f>
        <v>7.8894149188022344E-2</v>
      </c>
      <c r="FX12" s="14">
        <f>(FV12*'[1]prices source'!$G$58)</f>
        <v>37.344431875428988</v>
      </c>
      <c r="FY12" s="16">
        <v>400</v>
      </c>
      <c r="FZ12" s="9">
        <f t="shared" si="43"/>
        <v>10.711101492567694</v>
      </c>
      <c r="GA12" s="14">
        <f t="shared" si="44"/>
        <v>22.868475533703361</v>
      </c>
      <c r="GB12" s="11">
        <f>'[1]ENERGY APPORTION'!BB12*'[1]cooling opps'!$C$35</f>
        <v>7871.3600000000006</v>
      </c>
      <c r="GC12" s="13">
        <f>(GB12*'[1]prices source'!$C$58)/1000</f>
        <v>2.0508726887471318</v>
      </c>
      <c r="GD12" s="14">
        <f>(GB12*'[1]prices source'!$G$58)</f>
        <v>970.77763304813959</v>
      </c>
      <c r="GE12" s="14">
        <v>0</v>
      </c>
      <c r="GF12" s="9">
        <f t="shared" si="45"/>
        <v>0</v>
      </c>
      <c r="GG12" s="14">
        <f t="shared" si="46"/>
        <v>3020.4701571563764</v>
      </c>
      <c r="GH12" s="11">
        <v>16398.666666666672</v>
      </c>
      <c r="GI12" s="13">
        <f>(GH12*'[1]prices source'!$C$58)/1000</f>
        <v>4.2726514348898581</v>
      </c>
      <c r="GJ12" s="14">
        <f>(GH12*'[1]prices source'!$G$58)</f>
        <v>2022.4534021836246</v>
      </c>
      <c r="GK12" s="17">
        <v>121761.99999999997</v>
      </c>
      <c r="GL12" s="9">
        <f t="shared" si="47"/>
        <v>60.205095389854051</v>
      </c>
      <c r="GM12" s="14">
        <f t="shared" si="48"/>
        <v>-103611.39069862949</v>
      </c>
      <c r="GN12" s="11">
        <f>[1]HeatFuel!BE12</f>
        <v>0</v>
      </c>
      <c r="GO12" s="13">
        <f>(GN12*'[1]prices source'!$C$58)/1000</f>
        <v>0</v>
      </c>
      <c r="GP12" s="14">
        <f>(GN12*'[1]prices source'!$G$58)</f>
        <v>0</v>
      </c>
      <c r="GQ12" s="14">
        <f>[1]HeatFuel!BF12*'[1]CAPEX Assumptions'!$D$11</f>
        <v>0</v>
      </c>
      <c r="GR12" s="9" t="str">
        <f t="shared" si="49"/>
        <v>n/a</v>
      </c>
      <c r="GS12" s="14">
        <f t="shared" si="50"/>
        <v>0</v>
      </c>
      <c r="GT12" s="11">
        <v>0</v>
      </c>
      <c r="GU12" s="13">
        <f>(GT12*'[1]prices source'!$C$58)/1000</f>
        <v>0</v>
      </c>
      <c r="GV12" s="14">
        <f>(GT12*'[1]prices source'!$G$58)</f>
        <v>0</v>
      </c>
      <c r="GW12" s="14">
        <v>0</v>
      </c>
      <c r="GX12" s="9" t="str">
        <f t="shared" si="51"/>
        <v>n/a</v>
      </c>
      <c r="GY12" s="14">
        <f t="shared" si="52"/>
        <v>0</v>
      </c>
      <c r="GZ12" s="18">
        <v>0</v>
      </c>
      <c r="HA12" s="13">
        <f>(GZ12*'[1]prices source'!$C$58)/1000</f>
        <v>0</v>
      </c>
      <c r="HB12" s="14">
        <f>(GZ12*'[1]prices source'!$G$58)</f>
        <v>0</v>
      </c>
      <c r="HC12" s="19"/>
      <c r="HD12" s="9" t="str">
        <f t="shared" si="53"/>
        <v>n/a</v>
      </c>
      <c r="HE12" s="14">
        <f t="shared" si="54"/>
        <v>0</v>
      </c>
      <c r="HF12" s="18">
        <v>15603.523713877861</v>
      </c>
      <c r="HG12" s="13">
        <f>(HF12*'[1]prices source'!$C$58)/1000</f>
        <v>4.0654779648002775</v>
      </c>
      <c r="HH12" s="14">
        <f>(HF12*'[1]prices source'!$G$58)</f>
        <v>1924.3881385388122</v>
      </c>
      <c r="HI12" s="19">
        <v>80840.688596692751</v>
      </c>
      <c r="HJ12" s="9">
        <f t="shared" si="55"/>
        <v>42.008515318575533</v>
      </c>
      <c r="HK12" s="14">
        <f t="shared" si="56"/>
        <v>-24901.220553985782</v>
      </c>
      <c r="HL12" s="11">
        <v>0</v>
      </c>
      <c r="HM12" s="13">
        <f>(HL12*'[1]prices source'!$C$58)/1000</f>
        <v>0</v>
      </c>
      <c r="HN12" s="14">
        <f>(HL12*'[1]prices source'!$G$58)</f>
        <v>0</v>
      </c>
      <c r="HO12" s="14">
        <v>0</v>
      </c>
      <c r="HP12" s="9" t="str">
        <f t="shared" si="57"/>
        <v>n/a</v>
      </c>
      <c r="HQ12" s="14">
        <f t="shared" si="58"/>
        <v>0</v>
      </c>
      <c r="HR12" s="11">
        <v>0</v>
      </c>
      <c r="HS12" s="13">
        <f>(HR12*'[1]prices source'!$C$58)/1000</f>
        <v>0</v>
      </c>
      <c r="HT12" s="14">
        <f>(HR12*'[1]prices source'!$G$58)</f>
        <v>0</v>
      </c>
      <c r="HU12" s="14">
        <v>0</v>
      </c>
      <c r="HV12" s="9" t="str">
        <f t="shared" si="59"/>
        <v>n/a</v>
      </c>
      <c r="HW12" s="14">
        <f t="shared" si="60"/>
        <v>0</v>
      </c>
      <c r="HX12" s="11">
        <f>[1]ICT!AC82</f>
        <v>323.13600000000008</v>
      </c>
      <c r="HY12" s="13">
        <f>(HX12*'[1]prices source'!$C$58)/1000</f>
        <v>8.4192667741151875E-2</v>
      </c>
      <c r="HZ12" s="14">
        <f>(HX12*'[1]prices source'!$G$58)</f>
        <v>39.852478000325696</v>
      </c>
      <c r="IA12" s="14">
        <f>'[1]CAPEX Assumptions'!$D$25*[1]ICT!H82</f>
        <v>0</v>
      </c>
      <c r="IB12" s="9">
        <f t="shared" si="61"/>
        <v>0</v>
      </c>
      <c r="IC12" s="14">
        <f t="shared" si="62"/>
        <v>123.99669748339338</v>
      </c>
      <c r="ID12" s="11">
        <f>[1]ICT!Z82</f>
        <v>675</v>
      </c>
      <c r="IE12" s="13">
        <f>(ID12*'[1]prices source'!$C$58)/1000</f>
        <v>0.17587037880421094</v>
      </c>
      <c r="IF12" s="14">
        <f>(ID12*'[1]prices source'!$G$58)</f>
        <v>83.247990475279266</v>
      </c>
      <c r="IG12" s="14">
        <f>'[1]CAPEX Assumptions'!$D$26</f>
        <v>0</v>
      </c>
      <c r="IH12" s="9">
        <f t="shared" si="63"/>
        <v>0</v>
      </c>
      <c r="II12" s="14">
        <f t="shared" si="64"/>
        <v>259.01716553182098</v>
      </c>
      <c r="IJ12" s="11">
        <f>[1]ICT!AF82</f>
        <v>0</v>
      </c>
      <c r="IK12" s="13">
        <f>(IJ12*'[1]prices source'!$C$58)/1000</f>
        <v>0</v>
      </c>
      <c r="IL12" s="14">
        <f>(IJ12*'[1]prices source'!$G$58)</f>
        <v>0</v>
      </c>
      <c r="IM12" s="14">
        <v>0</v>
      </c>
      <c r="IN12" s="9" t="str">
        <f t="shared" si="65"/>
        <v>n/a</v>
      </c>
      <c r="IO12" s="14">
        <f t="shared" si="66"/>
        <v>0</v>
      </c>
      <c r="IP12" s="11">
        <f>[1]vending!G12</f>
        <v>0</v>
      </c>
      <c r="IQ12" s="13">
        <f>(IP12*'[1]prices source'!$C$58)/1000</f>
        <v>0</v>
      </c>
      <c r="IR12" s="14">
        <f>(IP12*'[1]prices source'!$G$58)</f>
        <v>0</v>
      </c>
      <c r="IS12" s="14">
        <v>0</v>
      </c>
      <c r="IT12" s="9" t="str">
        <f t="shared" si="67"/>
        <v>n/a</v>
      </c>
      <c r="IU12" s="14">
        <f t="shared" si="68"/>
        <v>0</v>
      </c>
      <c r="IV12" s="11">
        <f>'[1]halls power'!S43</f>
        <v>0</v>
      </c>
      <c r="IW12" s="13">
        <f>(IV12*'[1]prices source'!$C$58)/1000</f>
        <v>0</v>
      </c>
      <c r="IX12" s="14">
        <f>(IV12*'[1]prices source'!$G$58)</f>
        <v>0</v>
      </c>
      <c r="IY12" s="14">
        <f>'[1]halls power'!T43</f>
        <v>0</v>
      </c>
      <c r="IZ12" s="9" t="str">
        <f t="shared" si="69"/>
        <v>n/a</v>
      </c>
      <c r="JA12" s="14">
        <f t="shared" si="70"/>
        <v>0</v>
      </c>
      <c r="JB12" s="11">
        <f>'[1]halls power'!U43</f>
        <v>0</v>
      </c>
      <c r="JC12" s="13">
        <f>(JB12*'[1]prices source'!$C$58)/1000</f>
        <v>0</v>
      </c>
      <c r="JD12" s="14">
        <f>(JB12*'[1]prices source'!$G$58)</f>
        <v>0</v>
      </c>
      <c r="JE12" s="14">
        <f>'[1]halls power'!V43</f>
        <v>0</v>
      </c>
      <c r="JF12" s="9" t="str">
        <f t="shared" si="71"/>
        <v>n/a</v>
      </c>
      <c r="JG12" s="14">
        <f t="shared" si="72"/>
        <v>0</v>
      </c>
      <c r="JH12" s="11">
        <f>'[1]renewable energy'!W175</f>
        <v>52338.280593671239</v>
      </c>
      <c r="JI12" s="13">
        <f>(JH12*'[1]prices source'!$C$58)/1000</f>
        <v>13.636671457733398</v>
      </c>
      <c r="JJ12" s="14">
        <f>(JH12*'[1]prices source'!$G$58)+'[1]renewable energy'!Z175</f>
        <v>6793.8765087853826</v>
      </c>
      <c r="JK12" s="14">
        <f>'[1]renewable energy'!Y175</f>
        <v>58807.056846821615</v>
      </c>
      <c r="JL12" s="9">
        <f t="shared" si="73"/>
        <v>8.6558913413831267</v>
      </c>
      <c r="JM12" s="14">
        <f t="shared" si="74"/>
        <v>90647.248577335326</v>
      </c>
      <c r="JN12" s="11">
        <v>0</v>
      </c>
      <c r="JO12" s="13">
        <f>(JN12*'[1]prices source'!$C$58)/1000</f>
        <v>0</v>
      </c>
      <c r="JP12" s="14">
        <v>0</v>
      </c>
      <c r="JQ12" s="14">
        <v>0</v>
      </c>
      <c r="JR12" s="9" t="str">
        <f t="shared" si="75"/>
        <v>n/a</v>
      </c>
      <c r="JS12" s="14">
        <f t="shared" si="76"/>
        <v>0</v>
      </c>
      <c r="JT12" s="11">
        <v>0</v>
      </c>
      <c r="JU12" s="13">
        <f>(JT12*'[1]prices source'!$C$58)/1000</f>
        <v>0</v>
      </c>
      <c r="JV12" s="14">
        <f>(JT12*'[1]prices source'!$G$58)</f>
        <v>0</v>
      </c>
      <c r="JW12" s="16">
        <v>0</v>
      </c>
      <c r="JX12" s="9" t="str">
        <f t="shared" si="77"/>
        <v>n/a</v>
      </c>
      <c r="JY12" s="14">
        <f t="shared" si="78"/>
        <v>0</v>
      </c>
    </row>
    <row r="13" spans="1:285" x14ac:dyDescent="0.25">
      <c r="A13" s="9">
        <f>'[1]ENERGY APPORTION'!A13</f>
        <v>10</v>
      </c>
      <c r="B13" t="s">
        <v>60</v>
      </c>
      <c r="C13" s="9" t="str">
        <f>'[1]ENERGY APPORTION'!E13</f>
        <v>uni</v>
      </c>
      <c r="D13" s="10">
        <f>[1]FabricVent!M13</f>
        <v>3965.1400000000003</v>
      </c>
      <c r="E13" s="11">
        <f>'[1]ENERGY APPORTION'!G13</f>
        <v>576453</v>
      </c>
      <c r="F13" s="11">
        <f>'[1]ENERGY APPORTION'!H13</f>
        <v>374570.5624860953</v>
      </c>
      <c r="G13" s="11">
        <f>'[1]ENERGY APPORTION'!I13</f>
        <v>0</v>
      </c>
      <c r="H13" s="10">
        <f>((E13*'[1]prices source'!$C$58)+(F13*'[1]prices source'!$C$60)+(G13*'[1]prices source'!$C$61))/1000</f>
        <v>219.28362539548445</v>
      </c>
      <c r="I13" s="12">
        <f>(E13*'[1]prices source'!$G$58)+(F13*'[1]prices source'!$G$60)+(G13*'[1]prices source'!$G$61)</f>
        <v>78603.959509498061</v>
      </c>
      <c r="J13" s="11">
        <f>[1]FabricVent!EU13</f>
        <v>0</v>
      </c>
      <c r="K13" s="11">
        <f>[1]FabricVent!EJ13</f>
        <v>0</v>
      </c>
      <c r="L13" s="11">
        <v>0</v>
      </c>
      <c r="M13" s="13">
        <f>((J13*'[1]prices source'!$C$58)+(K13*'[1]prices source'!$C$60)+(L13*'[1]prices source'!$C$61))/1000</f>
        <v>0</v>
      </c>
      <c r="N13" s="14">
        <f>((J13*'[1]prices source'!$G$58)+(K13*'[1]prices source'!$G$60)+(L13*'[1]prices source'!$G$61))</f>
        <v>0</v>
      </c>
      <c r="O13" s="14">
        <f>[1]FabricVent!DY13</f>
        <v>0</v>
      </c>
      <c r="P13" s="9" t="str">
        <f t="shared" si="22"/>
        <v>n/a</v>
      </c>
      <c r="Q13" s="14">
        <f t="shared" si="0"/>
        <v>0</v>
      </c>
      <c r="R13" s="11">
        <f>[1]FabricVent!EV13</f>
        <v>197.87622690088801</v>
      </c>
      <c r="S13" s="11">
        <f>[1]FabricVent!EK13</f>
        <v>30438.071418970379</v>
      </c>
      <c r="T13" s="11">
        <v>0</v>
      </c>
      <c r="U13" s="13">
        <f>((R13*'[1]prices source'!$C$58)+(S13*'[1]prices source'!$C$60)+(T13*'[1]prices source'!$C$61))/1000</f>
        <v>5.6658586687570969</v>
      </c>
      <c r="V13" s="14">
        <f>((R13*'[1]prices source'!$G$58)+(S13*'[1]prices source'!$G$60)+(T13*'[1]prices source'!$G$61))</f>
        <v>634.66032607001375</v>
      </c>
      <c r="W13" s="14">
        <f>[1]FabricVent!DZ13</f>
        <v>123694.36557258916</v>
      </c>
      <c r="X13" s="9">
        <f t="shared" si="23"/>
        <v>194.89853153187897</v>
      </c>
      <c r="Y13" s="14">
        <f t="shared" si="1"/>
        <v>-101111.83078476507</v>
      </c>
      <c r="Z13" s="11">
        <f>[1]FabricVent!EW13</f>
        <v>0</v>
      </c>
      <c r="AA13" s="11">
        <f>[1]FabricVent!EL13</f>
        <v>0</v>
      </c>
      <c r="AB13" s="11">
        <v>0</v>
      </c>
      <c r="AC13" s="13">
        <f>((Z13*'[1]prices source'!$C$58)+(AA13*'[1]prices source'!$C$60)+(AB13*'[1]prices source'!$C$61))/1000</f>
        <v>0</v>
      </c>
      <c r="AD13" s="14">
        <f>((Z13*'[1]prices source'!$G$58)+(AA13*'[1]prices source'!$G$60)+(AB13*'[1]prices source'!$G$61))</f>
        <v>0</v>
      </c>
      <c r="AE13" s="14">
        <f>[1]FabricVent!EA13</f>
        <v>0</v>
      </c>
      <c r="AF13" s="9" t="str">
        <f t="shared" si="24"/>
        <v>n/a</v>
      </c>
      <c r="AG13" s="14">
        <f t="shared" si="2"/>
        <v>0</v>
      </c>
      <c r="AH13" s="11">
        <f>[1]FabricVent!EX13</f>
        <v>0</v>
      </c>
      <c r="AI13" s="11">
        <f>[1]FabricVent!EM13</f>
        <v>0</v>
      </c>
      <c r="AJ13" s="11">
        <v>0</v>
      </c>
      <c r="AK13" s="13">
        <f>((AH13*'[1]prices source'!$C$58)+(AI13*'[1]prices source'!$C$60)+(AJ13*'[1]prices source'!$C$61))/1000</f>
        <v>0</v>
      </c>
      <c r="AL13" s="14">
        <f>((AH13*'[1]prices source'!$G$58)+(AI13*'[1]prices source'!$G$60)+(AJ13*'[1]prices source'!$G$61))</f>
        <v>0</v>
      </c>
      <c r="AM13" s="14">
        <f>[1]FabricVent!EB13</f>
        <v>0</v>
      </c>
      <c r="AN13" s="9" t="str">
        <f t="shared" si="25"/>
        <v>n/a</v>
      </c>
      <c r="AO13" s="14">
        <f t="shared" si="3"/>
        <v>0</v>
      </c>
      <c r="AP13" s="11">
        <f>[1]FabricVent!FD13</f>
        <v>0</v>
      </c>
      <c r="AQ13" s="11">
        <f>[1]FabricVent!ES13</f>
        <v>0</v>
      </c>
      <c r="AR13" s="11">
        <v>0</v>
      </c>
      <c r="AS13" s="13">
        <f>((AP13*'[1]prices source'!$C$58)+(AQ13*'[1]prices source'!$C$60)+(AR13*'[1]prices source'!$C$61))/1000</f>
        <v>0</v>
      </c>
      <c r="AT13" s="14">
        <f>((AP13*'[1]prices source'!$G$58)+(AQ13*'[1]prices source'!$G$60)+(AR13*'[1]prices source'!$G$61))</f>
        <v>0</v>
      </c>
      <c r="AU13" s="14">
        <f>[1]FabricVent!EH13</f>
        <v>0</v>
      </c>
      <c r="AV13" s="9" t="str">
        <f t="shared" si="26"/>
        <v>n/a</v>
      </c>
      <c r="AW13" s="14">
        <f t="shared" si="4"/>
        <v>0</v>
      </c>
      <c r="AX13" s="11">
        <f>[1]FabricVent!FC13</f>
        <v>163.04087306053435</v>
      </c>
      <c r="AY13" s="11">
        <f>[1]FabricVent!ER13</f>
        <v>25079.565221917812</v>
      </c>
      <c r="AZ13" s="11">
        <v>0</v>
      </c>
      <c r="BA13" s="13">
        <f>((AX13*'[1]prices source'!$C$58)+(AY13*'[1]prices source'!$C$60)+(AZ13*'[1]prices source'!$C$61))/1000</f>
        <v>4.6684058942282594</v>
      </c>
      <c r="BB13" s="14">
        <f>((AX13*'[1]prices source'!$G$58)+(AY13*'[1]prices source'!$G$60)+(AZ13*'[1]prices source'!$G$61))</f>
        <v>522.93080012672351</v>
      </c>
      <c r="BC13" s="14">
        <f>[1]FabricVent!EG13</f>
        <v>80271.878873239431</v>
      </c>
      <c r="BD13" s="9">
        <f t="shared" si="27"/>
        <v>153.50382661297994</v>
      </c>
      <c r="BE13" s="14">
        <f t="shared" si="5"/>
        <v>-61664.913067433445</v>
      </c>
      <c r="BF13" s="11">
        <f>[1]FabricVent!EZ13</f>
        <v>0</v>
      </c>
      <c r="BG13" s="11">
        <f>[1]FabricVent!EO13</f>
        <v>0</v>
      </c>
      <c r="BH13" s="11">
        <v>0</v>
      </c>
      <c r="BI13" s="13">
        <f>((BF13*'[1]prices source'!$C$58)+(BG13*'[1]prices source'!$C$60)+(BH13*'[1]prices source'!$C$61))/1000</f>
        <v>0</v>
      </c>
      <c r="BJ13" s="14">
        <f>((BF13*'[1]prices source'!$G$58)+(BG13*'[1]prices source'!$G$60)+(BH13*'[1]prices source'!$G$61))</f>
        <v>0</v>
      </c>
      <c r="BK13" s="14">
        <f>[1]FabricVent!ED13</f>
        <v>0</v>
      </c>
      <c r="BL13" s="9" t="str">
        <f t="shared" si="28"/>
        <v>n/a</v>
      </c>
      <c r="BM13" s="14">
        <f t="shared" si="6"/>
        <v>0</v>
      </c>
      <c r="BN13" s="11">
        <f>[1]FabricVent!EY13</f>
        <v>90.055386502413228</v>
      </c>
      <c r="BO13" s="11">
        <f>[1]FabricVent!EN13</f>
        <v>13852.660973753049</v>
      </c>
      <c r="BP13" s="11">
        <v>0</v>
      </c>
      <c r="BQ13" s="13">
        <f>((BN13*'[1]prices source'!$C$58)+(BO13*'[1]prices source'!$C$60)+(BP13*'[1]prices source'!$C$61))/1000</f>
        <v>2.5785871313310298</v>
      </c>
      <c r="BR13" s="14">
        <f>((BN13*'[1]prices source'!$G$58)+(BO13*'[1]prices source'!$G$60)+(BP13*'[1]prices source'!$G$61))</f>
        <v>288.8400585412931</v>
      </c>
      <c r="BS13" s="14">
        <f>[1]FabricVent!EC13</f>
        <v>65280.404696000005</v>
      </c>
      <c r="BT13" s="9">
        <f t="shared" si="29"/>
        <v>226.00883348965047</v>
      </c>
      <c r="BU13" s="14">
        <f t="shared" si="7"/>
        <v>-56748.815080282446</v>
      </c>
      <c r="BV13" s="11">
        <f>[1]FabricVent!FA13</f>
        <v>0</v>
      </c>
      <c r="BW13" s="11">
        <f>[1]FabricVent!EP13</f>
        <v>0</v>
      </c>
      <c r="BX13" s="11">
        <v>0</v>
      </c>
      <c r="BY13" s="13">
        <f>((BV13*'[1]prices source'!$C$58)+(BW13*'[1]prices source'!$C$60)+(BX13*'[1]prices source'!$C$61))/1000</f>
        <v>0</v>
      </c>
      <c r="BZ13" s="14">
        <f>((BV13*'[1]prices source'!$G$58)+(BW13*'[1]prices source'!$G$60)+(BX13*'[1]prices source'!$G$61))</f>
        <v>0</v>
      </c>
      <c r="CA13" s="14">
        <f>[1]FabricVent!EE13</f>
        <v>0</v>
      </c>
      <c r="CB13" s="9" t="str">
        <f t="shared" si="30"/>
        <v>n/a</v>
      </c>
      <c r="CC13" s="14">
        <f t="shared" si="8"/>
        <v>0</v>
      </c>
      <c r="CD13" s="11">
        <f>[1]FabricVent!FB13</f>
        <v>102.18205002702074</v>
      </c>
      <c r="CE13" s="11">
        <f>[1]FabricVent!EQ13</f>
        <v>15718.030332249597</v>
      </c>
      <c r="CF13" s="11">
        <v>0</v>
      </c>
      <c r="CG13" s="13">
        <f>((CD13*'[1]prices source'!$C$58)+(CE13*'[1]prices source'!$C$60)+(CF13*'[1]prices source'!$C$61))/1000</f>
        <v>2.92581409603565</v>
      </c>
      <c r="CH13" s="14">
        <f>((CD13*'[1]prices source'!$G$58)+(CE13*'[1]prices source'!$G$60)+(CF13*'[1]prices source'!$G$61))</f>
        <v>327.73463596076078</v>
      </c>
      <c r="CI13" s="14">
        <f>[1]FabricVent!EF13</f>
        <v>72261.760896000007</v>
      </c>
      <c r="CJ13" s="9">
        <f t="shared" si="31"/>
        <v>220.48863002887435</v>
      </c>
      <c r="CK13" s="14">
        <f t="shared" si="9"/>
        <v>-62581.325879490461</v>
      </c>
      <c r="CL13" s="11">
        <v>0</v>
      </c>
      <c r="CM13" s="11">
        <f>[1]HeatFuel!CE13</f>
        <v>10415.109340389014</v>
      </c>
      <c r="CN13" s="11">
        <v>0</v>
      </c>
      <c r="CO13" s="13">
        <f>((CL13*'[1]prices source'!$C$58)+(CM13*'[1]prices source'!$C$60)+(CN13*'[1]prices source'!$C$61))/1000</f>
        <v>1.9210669178347537</v>
      </c>
      <c r="CP13" s="14">
        <f>((CL13*'[1]prices source'!$G$58)+(CM13*'[1]prices source'!$G$60)+(CN13*'[1]prices source'!$G$61))</f>
        <v>208.81365176471209</v>
      </c>
      <c r="CQ13" s="14">
        <f>[1]HeatFuel!CF13</f>
        <v>25288.476282645959</v>
      </c>
      <c r="CR13" s="9">
        <f t="shared" si="32"/>
        <v>121.10547403835747</v>
      </c>
      <c r="CS13" s="14">
        <f t="shared" si="10"/>
        <v>-21895.984293721129</v>
      </c>
      <c r="CT13" s="11">
        <f>[1]HeatFuel!BA13</f>
        <v>14690.843699999999</v>
      </c>
      <c r="CU13" s="11">
        <v>0</v>
      </c>
      <c r="CV13" s="11">
        <v>0</v>
      </c>
      <c r="CW13" s="13">
        <f>((CT13*'[1]prices source'!$C$58)+(CU13*'[1]prices source'!$C$60)+(CV13*'[1]prices source'!$C$61))/1000</f>
        <v>3.8276803651443787</v>
      </c>
      <c r="CX13" s="14">
        <f>((CT13*'[1]prices source'!$G$58)+(CU13*'[1]prices source'!$G$60)+(CV13*'[1]prices source'!$G$61))</f>
        <v>1811.8269872761723</v>
      </c>
      <c r="CY13" s="14">
        <f>'[1]CAPEX Assumptions'!$D$11*[1]HeatFuel!BB13</f>
        <v>2487.3386158730159</v>
      </c>
      <c r="CZ13" s="9">
        <f t="shared" si="33"/>
        <v>1.3728345108780946</v>
      </c>
      <c r="DA13" s="14">
        <f t="shared" si="11"/>
        <v>28745.924976744307</v>
      </c>
      <c r="DB13" s="11">
        <f>[1]HotWaterpiv!AQ122</f>
        <v>529.87735575617603</v>
      </c>
      <c r="DC13" s="11">
        <f>[1]HotWaterpiv!AP122</f>
        <v>71796.429645210912</v>
      </c>
      <c r="DD13" s="11">
        <v>0</v>
      </c>
      <c r="DE13" s="13">
        <f>((DB13*'[1]prices source'!$C$58)+(DC13*'[1]prices source'!$C$60)+(DD13*'[1]prices source'!$C$61))/1000</f>
        <v>13.380910309209691</v>
      </c>
      <c r="DF13" s="14">
        <f>((DB13*'[1]prices source'!$G$58)+(DC13*'[1]prices source'!$G$60)+(DD13*'[1]prices source'!$G$61))</f>
        <v>1504.8043334274557</v>
      </c>
      <c r="DG13" s="14">
        <f>[1]HotWaterpiv!AW122</f>
        <v>3715.6383859223697</v>
      </c>
      <c r="DH13" s="9">
        <f t="shared" si="34"/>
        <v>2.4691837359740663</v>
      </c>
      <c r="DI13" s="14">
        <f t="shared" si="12"/>
        <v>20719.692243164711</v>
      </c>
      <c r="DJ13" s="11">
        <f>[1]HeatFuel!CN13</f>
        <v>-15048.081387840532</v>
      </c>
      <c r="DK13" s="11">
        <f>[1]HeatFuel!CO13</f>
        <v>154567.12377805711</v>
      </c>
      <c r="DL13" s="11">
        <v>0</v>
      </c>
      <c r="DM13" s="13">
        <f>((DJ13*'[1]prices source'!$C$58)+(DK13*'[1]prices source'!$C$60)+(DL13*'[1]prices source'!$C$61))/1000</f>
        <v>24.589147797223951</v>
      </c>
      <c r="DN13" s="14">
        <f>((DJ13*'[1]prices source'!$G$58)+(DK13*'[1]prices source'!$G$60)+(DL13*'[1]prices source'!$G$61))</f>
        <v>1243.0477158374226</v>
      </c>
      <c r="DO13" s="14">
        <f>[1]HeatFuel!CM13</f>
        <v>2175.2800000000002</v>
      </c>
      <c r="DP13" s="9">
        <f t="shared" si="35"/>
        <v>1.7499569584378718</v>
      </c>
      <c r="DQ13" s="14">
        <f t="shared" si="13"/>
        <v>12158.042681797899</v>
      </c>
      <c r="DR13" s="11">
        <f>[1]catering!K40</f>
        <v>9953.239977271518</v>
      </c>
      <c r="DS13" s="11">
        <f>[1]catering!J40</f>
        <v>3659.4</v>
      </c>
      <c r="DT13" s="11">
        <v>0</v>
      </c>
      <c r="DU13" s="13">
        <f>((DR13*'[1]prices source'!$C$58)+(DS13*'[1]prices source'!$C$60)+(DT13*'[1]prices source'!$C$61))/1000</f>
        <v>3.2682801598251228</v>
      </c>
      <c r="DV13" s="14">
        <f>((DR13*'[1]prices source'!$G$58)+(DS13*'[1]prices source'!$G$60)+(DT13*'[1]prices source'!$G$61))</f>
        <v>1300.9043380684061</v>
      </c>
      <c r="DW13" s="14">
        <v>3000</v>
      </c>
      <c r="DX13" s="9">
        <f t="shared" si="36"/>
        <v>2.3060880898086831</v>
      </c>
      <c r="DY13" s="14">
        <f t="shared" si="14"/>
        <v>1047.8183392275705</v>
      </c>
      <c r="DZ13" s="11">
        <f>'[1]ENERGY APPORTION'!BA13*'[1]benchmarks general'!$I$192*(6-0)/24</f>
        <v>0</v>
      </c>
      <c r="EA13" s="11">
        <v>0</v>
      </c>
      <c r="EB13" s="11">
        <v>0</v>
      </c>
      <c r="EC13" s="13">
        <f>((DZ13*'[1]prices source'!$C$58)+(EA13*'[1]prices source'!$C$60)+(EB13*'[1]prices source'!$C$61))/1000</f>
        <v>0</v>
      </c>
      <c r="ED13" s="14">
        <f>((DZ13*'[1]prices source'!$G$58)+(EA13*'[1]prices source'!$G$60)+(EB13*'[1]prices source'!$G$61))</f>
        <v>0</v>
      </c>
      <c r="EE13" s="14">
        <f>IF(DZ13&gt;0,'[1]benchmarks general'!$I$197,0)</f>
        <v>0</v>
      </c>
      <c r="EF13" s="9" t="str">
        <f t="shared" si="37"/>
        <v>n/a</v>
      </c>
      <c r="EG13" s="14">
        <f t="shared" si="15"/>
        <v>0</v>
      </c>
      <c r="EH13" s="11">
        <f>[1]FabricVent!GG13</f>
        <v>161984.43017376072</v>
      </c>
      <c r="EI13" s="11">
        <f>[1]FabricVent!GD13</f>
        <v>44350.634910729197</v>
      </c>
      <c r="EJ13" s="11">
        <v>0</v>
      </c>
      <c r="EK13" s="13">
        <f>((EH13*'[1]prices source'!$C$58)+(EI13*'[1]prices source'!$C$60)+(EJ13*'[1]prices source'!$C$61))/1000</f>
        <v>50.385308824163339</v>
      </c>
      <c r="EL13" s="14">
        <f>((EH13*'[1]prices source'!$G$58)+(EI13*'[1]prices source'!$G$60)+(EJ13*'[1]prices source'!$G$61))</f>
        <v>20866.788150053515</v>
      </c>
      <c r="EM13" s="14">
        <v>36697.289028909028</v>
      </c>
      <c r="EN13" s="9">
        <f t="shared" si="38"/>
        <v>1.7586457851116351</v>
      </c>
      <c r="EO13" s="14">
        <f t="shared" si="16"/>
        <v>298499.88111040392</v>
      </c>
      <c r="EP13" s="11">
        <f>[1]FabricVent!GK13</f>
        <v>0</v>
      </c>
      <c r="EQ13" s="11">
        <f>[1]FabricVent!GH13</f>
        <v>0</v>
      </c>
      <c r="ER13" s="11">
        <v>0</v>
      </c>
      <c r="ES13" s="13">
        <f>((EP13*'[1]prices source'!$C$58)+(EQ13*'[1]prices source'!$C$60)+(ER13*'[1]prices source'!$C$61))/1000</f>
        <v>0</v>
      </c>
      <c r="ET13" s="14">
        <f>((EP13*'[1]prices source'!$G$58)+(EQ13*'[1]prices source'!$G$60)+(ER13*'[1]prices source'!$G$61))</f>
        <v>0</v>
      </c>
      <c r="EU13" s="14">
        <v>0</v>
      </c>
      <c r="EV13" s="9" t="str">
        <f t="shared" si="39"/>
        <v>n/a</v>
      </c>
      <c r="EW13" s="14">
        <f t="shared" si="17"/>
        <v>0</v>
      </c>
      <c r="EX13" s="11">
        <f>[1]FabricVent!GR13</f>
        <v>0</v>
      </c>
      <c r="EY13" s="11">
        <f>[1]FabricVent!GO13</f>
        <v>0</v>
      </c>
      <c r="EZ13" s="11">
        <v>0</v>
      </c>
      <c r="FA13" s="13">
        <f>((EX13*'[1]prices source'!$C$58)+(EY13*'[1]prices source'!$C$60)+(EZ13*'[1]prices source'!$C$61))/1000</f>
        <v>0</v>
      </c>
      <c r="FB13" s="14">
        <f>((EX13*'[1]prices source'!$G$58)+(EY13*'[1]prices source'!$G$60)+(EZ13*'[1]prices source'!$G$61))</f>
        <v>0</v>
      </c>
      <c r="FC13" s="14"/>
      <c r="FD13" s="9" t="str">
        <f t="shared" si="40"/>
        <v>n/a</v>
      </c>
      <c r="FE13" s="14">
        <f t="shared" si="18"/>
        <v>0</v>
      </c>
      <c r="FF13" s="11">
        <v>0</v>
      </c>
      <c r="FG13" s="11">
        <f>[1]HeatFuel!CR13</f>
        <v>0</v>
      </c>
      <c r="FH13" s="11">
        <f>[1]HeatFuel!CQ13</f>
        <v>0</v>
      </c>
      <c r="FI13" s="13">
        <f>((FF13*'[1]prices source'!$C$58)+(FG13*'[1]prices source'!$C$60)+(FH13*'[1]prices source'!$C$61))/1000</f>
        <v>0</v>
      </c>
      <c r="FJ13" s="14">
        <f>((FF13*'[1]prices source'!$G$58)+(FG13*'[1]prices source'!$G$60)+(FH13*'[1]prices source'!$G$61))</f>
        <v>0</v>
      </c>
      <c r="FK13" s="14">
        <f>[1]HeatFuel!CP13</f>
        <v>0</v>
      </c>
      <c r="FL13" s="9" t="str">
        <f t="shared" si="41"/>
        <v>n/a</v>
      </c>
      <c r="FM13" s="14">
        <f t="shared" si="19"/>
        <v>0</v>
      </c>
      <c r="FN13" s="11">
        <f t="shared" si="20"/>
        <v>0</v>
      </c>
      <c r="FO13" s="11">
        <f t="shared" si="20"/>
        <v>0</v>
      </c>
      <c r="FP13" s="11">
        <f t="shared" si="20"/>
        <v>0</v>
      </c>
      <c r="FQ13" s="13">
        <f>((FN13*'[1]prices source'!$C$58)+(FO13*'[1]prices source'!$C$60)+(FP13*'[1]prices source'!$C$61))/1000</f>
        <v>0</v>
      </c>
      <c r="FR13" s="14">
        <f>((FN13*'[1]prices source'!$G$58)+(FO13*'[1]prices source'!$G$60)+(FP13*'[1]prices source'!$G$61))</f>
        <v>0</v>
      </c>
      <c r="FS13" s="14">
        <f>'[1]CAPEX Assumptions'!$D$30</f>
        <v>0</v>
      </c>
      <c r="FT13" s="9" t="str">
        <f t="shared" si="42"/>
        <v>n/a</v>
      </c>
      <c r="FU13" s="14">
        <f t="shared" si="21"/>
        <v>0</v>
      </c>
      <c r="FV13" s="15">
        <v>302.80000000000007</v>
      </c>
      <c r="FW13" s="13">
        <f>(FV13*'[1]prices source'!$C$58)/1000</f>
        <v>7.8894149188022344E-2</v>
      </c>
      <c r="FX13" s="14">
        <f>(FV13*'[1]prices source'!$G$58)</f>
        <v>37.344431875428988</v>
      </c>
      <c r="FY13" s="16">
        <v>400</v>
      </c>
      <c r="FZ13" s="9">
        <f t="shared" si="43"/>
        <v>10.711101492567694</v>
      </c>
      <c r="GA13" s="14">
        <f t="shared" si="44"/>
        <v>22.868475533703361</v>
      </c>
      <c r="GB13" s="11">
        <f>'[1]ENERGY APPORTION'!BB13*'[1]cooling opps'!$C$35</f>
        <v>246.40000000000003</v>
      </c>
      <c r="GC13" s="13">
        <f>(GB13*'[1]prices source'!$C$58)/1000</f>
        <v>6.4199201981270493E-2</v>
      </c>
      <c r="GD13" s="14">
        <f>(GB13*'[1]prices source'!$G$58)</f>
        <v>30.388599782383427</v>
      </c>
      <c r="GE13" s="14">
        <v>0</v>
      </c>
      <c r="GF13" s="9">
        <f t="shared" si="45"/>
        <v>0</v>
      </c>
      <c r="GG13" s="14">
        <f t="shared" si="46"/>
        <v>94.550858647467692</v>
      </c>
      <c r="GH13" s="11">
        <v>513.33333333333348</v>
      </c>
      <c r="GI13" s="13">
        <f>(GH13*'[1]prices source'!$C$58)/1000</f>
        <v>0.13374833746098019</v>
      </c>
      <c r="GJ13" s="14">
        <f>(GH13*'[1]prices source'!$G$58)</f>
        <v>63.309582879965483</v>
      </c>
      <c r="GK13" s="17">
        <v>4129.6499999999996</v>
      </c>
      <c r="GL13" s="9">
        <f t="shared" si="47"/>
        <v>65.229461515009291</v>
      </c>
      <c r="GM13" s="14">
        <f t="shared" si="48"/>
        <v>-3561.4749791830523</v>
      </c>
      <c r="GN13" s="11">
        <f>[1]HeatFuel!BE13</f>
        <v>0</v>
      </c>
      <c r="GO13" s="13">
        <f>(GN13*'[1]prices source'!$C$58)/1000</f>
        <v>0</v>
      </c>
      <c r="GP13" s="14">
        <f>(GN13*'[1]prices source'!$G$58)</f>
        <v>0</v>
      </c>
      <c r="GQ13" s="14">
        <f>[1]HeatFuel!BF13*'[1]CAPEX Assumptions'!$D$11</f>
        <v>0</v>
      </c>
      <c r="GR13" s="9" t="str">
        <f t="shared" si="49"/>
        <v>n/a</v>
      </c>
      <c r="GS13" s="14">
        <f t="shared" si="50"/>
        <v>0</v>
      </c>
      <c r="GT13" s="11">
        <v>0</v>
      </c>
      <c r="GU13" s="13">
        <f>(GT13*'[1]prices source'!$C$58)/1000</f>
        <v>0</v>
      </c>
      <c r="GV13" s="14">
        <f>(GT13*'[1]prices source'!$G$58)</f>
        <v>0</v>
      </c>
      <c r="GW13" s="14">
        <v>0</v>
      </c>
      <c r="GX13" s="9" t="str">
        <f t="shared" si="51"/>
        <v>n/a</v>
      </c>
      <c r="GY13" s="14">
        <f t="shared" si="52"/>
        <v>0</v>
      </c>
      <c r="GZ13" s="18">
        <v>54130.983313901357</v>
      </c>
      <c r="HA13" s="13">
        <f>(GZ13*'[1]prices source'!$C$58)/1000</f>
        <v>14.103757837718893</v>
      </c>
      <c r="HB13" s="14">
        <f>(GZ13*'[1]prices source'!$G$58)</f>
        <v>6675.9934567898681</v>
      </c>
      <c r="HC13" s="19">
        <v>73555.677804327803</v>
      </c>
      <c r="HD13" s="9">
        <f t="shared" si="53"/>
        <v>11.017937372229966</v>
      </c>
      <c r="HE13" s="14">
        <f t="shared" si="54"/>
        <v>81017.770565392158</v>
      </c>
      <c r="HF13" s="18">
        <v>58929.569106398165</v>
      </c>
      <c r="HG13" s="13">
        <f>(HF13*'[1]prices source'!$C$58)/1000</f>
        <v>15.354023172609143</v>
      </c>
      <c r="HH13" s="14">
        <f>(HF13*'[1]prices source'!$G$58)</f>
        <v>7267.8047521211047</v>
      </c>
      <c r="HI13" s="19">
        <v>129594.40390158397</v>
      </c>
      <c r="HJ13" s="9">
        <f t="shared" si="55"/>
        <v>17.831299590672398</v>
      </c>
      <c r="HK13" s="14">
        <f t="shared" si="56"/>
        <v>81671.256871305246</v>
      </c>
      <c r="HL13" s="11">
        <v>0</v>
      </c>
      <c r="HM13" s="13">
        <f>(HL13*'[1]prices source'!$C$58)/1000</f>
        <v>0</v>
      </c>
      <c r="HN13" s="14">
        <f>(HL13*'[1]prices source'!$G$58)</f>
        <v>0</v>
      </c>
      <c r="HO13" s="14">
        <v>0</v>
      </c>
      <c r="HP13" s="9" t="str">
        <f t="shared" si="57"/>
        <v>n/a</v>
      </c>
      <c r="HQ13" s="14">
        <f t="shared" si="58"/>
        <v>0</v>
      </c>
      <c r="HR13" s="11">
        <v>0</v>
      </c>
      <c r="HS13" s="13">
        <f>(HR13*'[1]prices source'!$C$58)/1000</f>
        <v>0</v>
      </c>
      <c r="HT13" s="14">
        <f>(HR13*'[1]prices source'!$G$58)</f>
        <v>0</v>
      </c>
      <c r="HU13" s="14">
        <v>0</v>
      </c>
      <c r="HV13" s="9" t="str">
        <f t="shared" si="59"/>
        <v>n/a</v>
      </c>
      <c r="HW13" s="14">
        <f t="shared" si="60"/>
        <v>0</v>
      </c>
      <c r="HX13" s="11">
        <f>[1]ICT!AC83</f>
        <v>678.58560000000011</v>
      </c>
      <c r="HY13" s="13">
        <f>(HX13*'[1]prices source'!$C$58)/1000</f>
        <v>0.17680460225641892</v>
      </c>
      <c r="HZ13" s="14">
        <f>(HX13*'[1]prices source'!$G$58)</f>
        <v>83.69020380068396</v>
      </c>
      <c r="IA13" s="14">
        <f>'[1]CAPEX Assumptions'!$D$25*[1]ICT!H83</f>
        <v>0</v>
      </c>
      <c r="IB13" s="9">
        <f t="shared" si="61"/>
        <v>0</v>
      </c>
      <c r="IC13" s="14">
        <f t="shared" si="62"/>
        <v>260.393064715126</v>
      </c>
      <c r="ID13" s="11">
        <f>[1]ICT!Z83</f>
        <v>1575</v>
      </c>
      <c r="IE13" s="13">
        <f>(ID13*'[1]prices source'!$C$58)/1000</f>
        <v>0.41036421720982547</v>
      </c>
      <c r="IF13" s="14">
        <f>(ID13*'[1]prices source'!$G$58)</f>
        <v>194.24531110898494</v>
      </c>
      <c r="IG13" s="14">
        <f>'[1]CAPEX Assumptions'!$D$26</f>
        <v>0</v>
      </c>
      <c r="IH13" s="9">
        <f t="shared" si="63"/>
        <v>0</v>
      </c>
      <c r="II13" s="14">
        <f t="shared" si="64"/>
        <v>604.37338624091558</v>
      </c>
      <c r="IJ13" s="11">
        <f>[1]ICT!AF83</f>
        <v>730.57192886598023</v>
      </c>
      <c r="IK13" s="13">
        <f>(IJ13*'[1]prices source'!$C$58)/1000</f>
        <v>0.19034957314575257</v>
      </c>
      <c r="IL13" s="14">
        <f>(IJ13*'[1]prices source'!$G$58)</f>
        <v>90.101696260357812</v>
      </c>
      <c r="IM13" s="14">
        <v>0</v>
      </c>
      <c r="IN13" s="9">
        <f t="shared" si="65"/>
        <v>0</v>
      </c>
      <c r="IO13" s="14">
        <f t="shared" si="66"/>
        <v>280.34173367700936</v>
      </c>
      <c r="IP13" s="11">
        <f>[1]vending!G13</f>
        <v>122.63999999999987</v>
      </c>
      <c r="IQ13" s="13">
        <f>(IP13*'[1]prices source'!$C$58)/1000</f>
        <v>3.1953693713405042E-2</v>
      </c>
      <c r="IR13" s="14">
        <f>(IP13*'[1]prices source'!$G$58)</f>
        <v>15.125234891686279</v>
      </c>
      <c r="IS13" s="14">
        <v>0</v>
      </c>
      <c r="IT13" s="9">
        <f t="shared" si="67"/>
        <v>0</v>
      </c>
      <c r="IU13" s="14">
        <f t="shared" si="68"/>
        <v>47.060541008625911</v>
      </c>
      <c r="IV13" s="11">
        <f>'[1]halls power'!S44</f>
        <v>0</v>
      </c>
      <c r="IW13" s="13">
        <f>(IV13*'[1]prices source'!$C$58)/1000</f>
        <v>0</v>
      </c>
      <c r="IX13" s="14">
        <f>(IV13*'[1]prices source'!$G$58)</f>
        <v>0</v>
      </c>
      <c r="IY13" s="14">
        <f>'[1]halls power'!T44</f>
        <v>0</v>
      </c>
      <c r="IZ13" s="9" t="str">
        <f t="shared" si="69"/>
        <v>n/a</v>
      </c>
      <c r="JA13" s="14">
        <f t="shared" si="70"/>
        <v>0</v>
      </c>
      <c r="JB13" s="11">
        <f>'[1]halls power'!U44</f>
        <v>0</v>
      </c>
      <c r="JC13" s="13">
        <f>(JB13*'[1]prices source'!$C$58)/1000</f>
        <v>0</v>
      </c>
      <c r="JD13" s="14">
        <f>(JB13*'[1]prices source'!$G$58)</f>
        <v>0</v>
      </c>
      <c r="JE13" s="14">
        <f>'[1]halls power'!V44</f>
        <v>0</v>
      </c>
      <c r="JF13" s="9" t="str">
        <f t="shared" si="71"/>
        <v>n/a</v>
      </c>
      <c r="JG13" s="14">
        <f t="shared" si="72"/>
        <v>0</v>
      </c>
      <c r="JH13" s="11">
        <f>'[1]renewable energy'!W176</f>
        <v>41955.847521702599</v>
      </c>
      <c r="JI13" s="13">
        <f>(JH13*'[1]prices source'!$C$58)/1000</f>
        <v>10.931541921027481</v>
      </c>
      <c r="JJ13" s="14">
        <f>(JH13*'[1]prices source'!$G$58)+'[1]renewable energy'!Z176</f>
        <v>5446.1637572087948</v>
      </c>
      <c r="JK13" s="14">
        <f>'[1]renewable energy'!Y176</f>
        <v>53250.210025203014</v>
      </c>
      <c r="JL13" s="9">
        <f t="shared" si="73"/>
        <v>9.7775631433628067</v>
      </c>
      <c r="JM13" s="14">
        <f t="shared" si="74"/>
        <v>66556.592542860861</v>
      </c>
      <c r="JN13" s="11">
        <v>0</v>
      </c>
      <c r="JO13" s="13">
        <f>(JN13*'[1]prices source'!$C$58)/1000</f>
        <v>0</v>
      </c>
      <c r="JP13" s="14">
        <v>0</v>
      </c>
      <c r="JQ13" s="14">
        <v>0</v>
      </c>
      <c r="JR13" s="9" t="str">
        <f t="shared" si="75"/>
        <v>n/a</v>
      </c>
      <c r="JS13" s="14">
        <f t="shared" si="76"/>
        <v>0</v>
      </c>
      <c r="JT13" s="11">
        <v>0</v>
      </c>
      <c r="JU13" s="13">
        <f>(JT13*'[1]prices source'!$C$58)/1000</f>
        <v>0</v>
      </c>
      <c r="JV13" s="14">
        <f>(JT13*'[1]prices source'!$G$58)</f>
        <v>0</v>
      </c>
      <c r="JW13" s="16">
        <v>0</v>
      </c>
      <c r="JX13" s="9" t="str">
        <f t="shared" si="77"/>
        <v>n/a</v>
      </c>
      <c r="JY13" s="14">
        <f t="shared" si="78"/>
        <v>0</v>
      </c>
    </row>
    <row r="14" spans="1:285" x14ac:dyDescent="0.25">
      <c r="A14" s="9">
        <f>'[1]ENERGY APPORTION'!A14</f>
        <v>11</v>
      </c>
      <c r="B14" t="s">
        <v>61</v>
      </c>
      <c r="C14" s="9" t="str">
        <f>'[1]ENERGY APPORTION'!E14</f>
        <v>acc</v>
      </c>
      <c r="D14" s="10">
        <f>[1]FabricVent!M14</f>
        <v>3590.93</v>
      </c>
      <c r="E14" s="11">
        <f>'[1]ENERGY APPORTION'!G14</f>
        <v>567109.10578610306</v>
      </c>
      <c r="F14" s="11">
        <f>'[1]ENERGY APPORTION'!H14</f>
        <v>0</v>
      </c>
      <c r="G14" s="11">
        <f>'[1]ENERGY APPORTION'!I14</f>
        <v>0</v>
      </c>
      <c r="H14" s="10">
        <f>((E14*'[1]prices source'!$C$58)+(F14*'[1]prices source'!$C$60)+(G14*'[1]prices source'!$C$61))/1000</f>
        <v>147.7595455672878</v>
      </c>
      <c r="I14" s="12">
        <f>(E14*'[1]prices source'!$G$58)+(F14*'[1]prices source'!$G$60)+(G14*'[1]prices source'!$G$61)</f>
        <v>69941.768054704662</v>
      </c>
      <c r="J14" s="11">
        <f>[1]FabricVent!EU14</f>
        <v>19736.100475861022</v>
      </c>
      <c r="K14" s="11">
        <f>[1]FabricVent!EJ14</f>
        <v>0</v>
      </c>
      <c r="L14" s="11">
        <v>0</v>
      </c>
      <c r="M14" s="13">
        <f>((J14*'[1]prices source'!$C$58)+(K14*'[1]prices source'!$C$60)+(L14*'[1]prices source'!$C$61))/1000</f>
        <v>5.1422155063816968</v>
      </c>
      <c r="N14" s="14">
        <f>((J14*'[1]prices source'!$G$58)+(K14*'[1]prices source'!$G$60)+(L14*'[1]prices source'!$G$61))</f>
        <v>2434.060302864641</v>
      </c>
      <c r="O14" s="14">
        <f>[1]FabricVent!DY14</f>
        <v>49144.874999999993</v>
      </c>
      <c r="P14" s="9">
        <f t="shared" si="22"/>
        <v>20.190491970211863</v>
      </c>
      <c r="Q14" s="14">
        <f t="shared" si="0"/>
        <v>36007.759796726787</v>
      </c>
      <c r="R14" s="11">
        <f>[1]FabricVent!EV14</f>
        <v>0</v>
      </c>
      <c r="S14" s="11">
        <f>[1]FabricVent!EK14</f>
        <v>0</v>
      </c>
      <c r="T14" s="11">
        <v>0</v>
      </c>
      <c r="U14" s="13">
        <f>((R14*'[1]prices source'!$C$58)+(S14*'[1]prices source'!$C$60)+(T14*'[1]prices source'!$C$61))/1000</f>
        <v>0</v>
      </c>
      <c r="V14" s="14">
        <f>((R14*'[1]prices source'!$G$58)+(S14*'[1]prices source'!$G$60)+(T14*'[1]prices source'!$G$61))</f>
        <v>0</v>
      </c>
      <c r="W14" s="14">
        <f>[1]FabricVent!DZ14</f>
        <v>0</v>
      </c>
      <c r="X14" s="9" t="str">
        <f t="shared" si="23"/>
        <v>n/a</v>
      </c>
      <c r="Y14" s="14">
        <f t="shared" si="1"/>
        <v>0</v>
      </c>
      <c r="Z14" s="11">
        <f>[1]FabricVent!EW14</f>
        <v>0</v>
      </c>
      <c r="AA14" s="11">
        <f>[1]FabricVent!EL14</f>
        <v>0</v>
      </c>
      <c r="AB14" s="11">
        <v>0</v>
      </c>
      <c r="AC14" s="13">
        <f>((Z14*'[1]prices source'!$C$58)+(AA14*'[1]prices source'!$C$60)+(AB14*'[1]prices source'!$C$61))/1000</f>
        <v>0</v>
      </c>
      <c r="AD14" s="14">
        <f>((Z14*'[1]prices source'!$G$58)+(AA14*'[1]prices source'!$G$60)+(AB14*'[1]prices source'!$G$61))</f>
        <v>0</v>
      </c>
      <c r="AE14" s="14">
        <f>[1]FabricVent!EA14</f>
        <v>0</v>
      </c>
      <c r="AF14" s="9" t="str">
        <f t="shared" si="24"/>
        <v>n/a</v>
      </c>
      <c r="AG14" s="14">
        <f t="shared" si="2"/>
        <v>0</v>
      </c>
      <c r="AH14" s="11">
        <f>[1]FabricVent!EX14</f>
        <v>25041.503829587102</v>
      </c>
      <c r="AI14" s="11">
        <f>[1]FabricVent!EM14</f>
        <v>0</v>
      </c>
      <c r="AJ14" s="11">
        <v>0</v>
      </c>
      <c r="AK14" s="13">
        <f>((AH14*'[1]prices source'!$C$58)+(AI14*'[1]prices source'!$C$60)+(AJ14*'[1]prices source'!$C$61))/1000</f>
        <v>6.5245315027208628</v>
      </c>
      <c r="AL14" s="14">
        <f>((AH14*'[1]prices source'!$G$58)+(AI14*'[1]prices source'!$G$60)+(AJ14*'[1]prices source'!$G$61))</f>
        <v>3088.3775885809423</v>
      </c>
      <c r="AM14" s="14">
        <f>[1]FabricVent!EB14</f>
        <v>163781.78704651163</v>
      </c>
      <c r="AN14" s="9">
        <f t="shared" si="25"/>
        <v>53.031658969448294</v>
      </c>
      <c r="AO14" s="14">
        <f t="shared" si="3"/>
        <v>-55738.659024858294</v>
      </c>
      <c r="AP14" s="11">
        <f>[1]FabricVent!FD14</f>
        <v>0</v>
      </c>
      <c r="AQ14" s="11">
        <f>[1]FabricVent!ES14</f>
        <v>0</v>
      </c>
      <c r="AR14" s="11">
        <v>0</v>
      </c>
      <c r="AS14" s="13">
        <f>((AP14*'[1]prices source'!$C$58)+(AQ14*'[1]prices source'!$C$60)+(AR14*'[1]prices source'!$C$61))/1000</f>
        <v>0</v>
      </c>
      <c r="AT14" s="14">
        <f>((AP14*'[1]prices source'!$G$58)+(AQ14*'[1]prices source'!$G$60)+(AR14*'[1]prices source'!$G$61))</f>
        <v>0</v>
      </c>
      <c r="AU14" s="14">
        <f>[1]FabricVent!EH14</f>
        <v>0</v>
      </c>
      <c r="AV14" s="9" t="str">
        <f t="shared" si="26"/>
        <v>n/a</v>
      </c>
      <c r="AW14" s="14">
        <f t="shared" si="4"/>
        <v>0</v>
      </c>
      <c r="AX14" s="11">
        <f>[1]FabricVent!FC14</f>
        <v>27422.565626904125</v>
      </c>
      <c r="AY14" s="11">
        <f>[1]FabricVent!ER14</f>
        <v>0</v>
      </c>
      <c r="AZ14" s="11">
        <v>0</v>
      </c>
      <c r="BA14" s="13">
        <f>((AX14*'[1]prices source'!$C$58)+(AY14*'[1]prices source'!$C$60)+(AZ14*'[1]prices source'!$C$61))/1000</f>
        <v>7.1449140808695741</v>
      </c>
      <c r="BB14" s="14">
        <f>((AX14*'[1]prices source'!$G$58)+(AY14*'[1]prices source'!$G$60)+(AZ14*'[1]prices source'!$G$61))</f>
        <v>3382.0347883203481</v>
      </c>
      <c r="BC14" s="14">
        <f>[1]FabricVent!EG14</f>
        <v>91086.673239436612</v>
      </c>
      <c r="BD14" s="9">
        <f t="shared" si="27"/>
        <v>26.932506298870404</v>
      </c>
      <c r="BE14" s="14">
        <f t="shared" si="5"/>
        <v>27229.694214867544</v>
      </c>
      <c r="BF14" s="11">
        <f>[1]FabricVent!EZ14</f>
        <v>0</v>
      </c>
      <c r="BG14" s="11">
        <f>[1]FabricVent!EO14</f>
        <v>0</v>
      </c>
      <c r="BH14" s="11">
        <v>0</v>
      </c>
      <c r="BI14" s="13">
        <f>((BF14*'[1]prices source'!$C$58)+(BG14*'[1]prices source'!$C$60)+(BH14*'[1]prices source'!$C$61))/1000</f>
        <v>0</v>
      </c>
      <c r="BJ14" s="14">
        <f>((BF14*'[1]prices source'!$G$58)+(BG14*'[1]prices source'!$G$60)+(BH14*'[1]prices source'!$G$61))</f>
        <v>0</v>
      </c>
      <c r="BK14" s="14">
        <f>[1]FabricVent!ED14</f>
        <v>0</v>
      </c>
      <c r="BL14" s="9" t="str">
        <f t="shared" si="28"/>
        <v>n/a</v>
      </c>
      <c r="BM14" s="14">
        <f t="shared" si="6"/>
        <v>0</v>
      </c>
      <c r="BN14" s="11">
        <f>[1]FabricVent!EY14</f>
        <v>16964.807429914697</v>
      </c>
      <c r="BO14" s="11">
        <f>[1]FabricVent!EN14</f>
        <v>0</v>
      </c>
      <c r="BP14" s="11">
        <v>0</v>
      </c>
      <c r="BQ14" s="13">
        <f>((BN14*'[1]prices source'!$C$58)+(BO14*'[1]prices source'!$C$60)+(BP14*'[1]prices source'!$C$61))/1000</f>
        <v>4.4201586800586519</v>
      </c>
      <c r="BR14" s="14">
        <f>((BN14*'[1]prices source'!$G$58)+(BO14*'[1]prices source'!$G$60)+(BP14*'[1]prices source'!$G$61))</f>
        <v>2092.275744208127</v>
      </c>
      <c r="BS14" s="14">
        <f>[1]FabricVent!EC14</f>
        <v>82966.333499999993</v>
      </c>
      <c r="BT14" s="9">
        <f t="shared" si="29"/>
        <v>39.653632524139709</v>
      </c>
      <c r="BU14" s="14">
        <f t="shared" si="7"/>
        <v>-22146.590442068584</v>
      </c>
      <c r="BV14" s="11">
        <f>[1]FabricVent!FA14</f>
        <v>0</v>
      </c>
      <c r="BW14" s="11">
        <f>[1]FabricVent!EP14</f>
        <v>0</v>
      </c>
      <c r="BX14" s="11">
        <v>0</v>
      </c>
      <c r="BY14" s="13">
        <f>((BV14*'[1]prices source'!$C$58)+(BW14*'[1]prices source'!$C$60)+(BX14*'[1]prices source'!$C$61))/1000</f>
        <v>0</v>
      </c>
      <c r="BZ14" s="14">
        <f>((BV14*'[1]prices source'!$G$58)+(BW14*'[1]prices source'!$G$60)+(BX14*'[1]prices source'!$G$61))</f>
        <v>0</v>
      </c>
      <c r="CA14" s="14">
        <f>[1]FabricVent!EE14</f>
        <v>0</v>
      </c>
      <c r="CB14" s="9" t="str">
        <f t="shared" si="30"/>
        <v>n/a</v>
      </c>
      <c r="CC14" s="14">
        <f t="shared" si="8"/>
        <v>0</v>
      </c>
      <c r="CD14" s="11">
        <f>[1]FabricVent!FB14</f>
        <v>19249.251697519103</v>
      </c>
      <c r="CE14" s="11">
        <f>[1]FabricVent!EQ14</f>
        <v>0</v>
      </c>
      <c r="CF14" s="11">
        <v>0</v>
      </c>
      <c r="CG14" s="13">
        <f>((CD14*'[1]prices source'!$C$58)+(CE14*'[1]prices source'!$C$60)+(CF14*'[1]prices source'!$C$61))/1000</f>
        <v>5.0153676855411629</v>
      </c>
      <c r="CH14" s="14">
        <f>((CD14*'[1]prices source'!$G$58)+(CE14*'[1]prices source'!$G$60)+(CF14*'[1]prices source'!$G$61))</f>
        <v>2374.0170695871457</v>
      </c>
      <c r="CI14" s="14">
        <f>[1]FabricVent!EF14</f>
        <v>91839.09599999999</v>
      </c>
      <c r="CJ14" s="9">
        <f t="shared" si="31"/>
        <v>38.685103479888333</v>
      </c>
      <c r="CK14" s="14">
        <f t="shared" si="9"/>
        <v>-22829.497916607637</v>
      </c>
      <c r="CL14" s="11">
        <v>0</v>
      </c>
      <c r="CM14" s="11">
        <f>[1]HeatFuel!CE14</f>
        <v>0</v>
      </c>
      <c r="CN14" s="11">
        <v>0</v>
      </c>
      <c r="CO14" s="13">
        <f>((CL14*'[1]prices source'!$C$58)+(CM14*'[1]prices source'!$C$60)+(CN14*'[1]prices source'!$C$61))/1000</f>
        <v>0</v>
      </c>
      <c r="CP14" s="14">
        <f>((CL14*'[1]prices source'!$G$58)+(CM14*'[1]prices source'!$G$60)+(CN14*'[1]prices source'!$G$61))</f>
        <v>0</v>
      </c>
      <c r="CQ14" s="14">
        <v>0</v>
      </c>
      <c r="CR14" s="9" t="str">
        <f t="shared" si="32"/>
        <v>n/a</v>
      </c>
      <c r="CS14" s="14">
        <f t="shared" si="10"/>
        <v>0</v>
      </c>
      <c r="CT14" s="11">
        <f>[1]HeatFuel!BA14</f>
        <v>0</v>
      </c>
      <c r="CU14" s="11">
        <v>0</v>
      </c>
      <c r="CV14" s="11">
        <v>0</v>
      </c>
      <c r="CW14" s="13">
        <f>((CT14*'[1]prices source'!$C$58)+(CU14*'[1]prices source'!$C$60)+(CV14*'[1]prices source'!$C$61))/1000</f>
        <v>0</v>
      </c>
      <c r="CX14" s="14">
        <f>((CT14*'[1]prices source'!$G$58)+(CU14*'[1]prices source'!$G$60)+(CV14*'[1]prices source'!$G$61))</f>
        <v>0</v>
      </c>
      <c r="CY14" s="14">
        <f>'[1]CAPEX Assumptions'!$D$11*[1]HeatFuel!BB14</f>
        <v>0</v>
      </c>
      <c r="CZ14" s="9" t="str">
        <f t="shared" si="33"/>
        <v>n/a</v>
      </c>
      <c r="DA14" s="14">
        <f t="shared" si="11"/>
        <v>0</v>
      </c>
      <c r="DB14" s="11">
        <f>[1]HotWaterpiv!AQ123</f>
        <v>0</v>
      </c>
      <c r="DC14" s="11">
        <f>[1]HotWaterpiv!AP123</f>
        <v>0</v>
      </c>
      <c r="DD14" s="11">
        <v>0</v>
      </c>
      <c r="DE14" s="13">
        <f>((DB14*'[1]prices source'!$C$58)+(DC14*'[1]prices source'!$C$60)+(DD14*'[1]prices source'!$C$61))/1000</f>
        <v>0</v>
      </c>
      <c r="DF14" s="14">
        <f>((DB14*'[1]prices source'!$G$58)+(DC14*'[1]prices source'!$G$60)+(DD14*'[1]prices source'!$G$61))</f>
        <v>0</v>
      </c>
      <c r="DG14" s="14">
        <f>[1]HotWaterpiv!AW123</f>
        <v>0</v>
      </c>
      <c r="DH14" s="9" t="str">
        <f t="shared" si="34"/>
        <v>n/a</v>
      </c>
      <c r="DI14" s="14">
        <f t="shared" si="12"/>
        <v>0</v>
      </c>
      <c r="DJ14" s="11">
        <f>[1]HeatFuel!CN14</f>
        <v>0</v>
      </c>
      <c r="DK14" s="11">
        <f>[1]HeatFuel!CO14</f>
        <v>0</v>
      </c>
      <c r="DL14" s="11">
        <v>0</v>
      </c>
      <c r="DM14" s="13">
        <f>((DJ14*'[1]prices source'!$C$58)+(DK14*'[1]prices source'!$C$60)+(DL14*'[1]prices source'!$C$61))/1000</f>
        <v>0</v>
      </c>
      <c r="DN14" s="14">
        <f>((DJ14*'[1]prices source'!$G$58)+(DK14*'[1]prices source'!$G$60)+(DL14*'[1]prices source'!$G$61))</f>
        <v>0</v>
      </c>
      <c r="DO14" s="14">
        <f>[1]HeatFuel!CM14</f>
        <v>0</v>
      </c>
      <c r="DP14" s="9" t="str">
        <f t="shared" si="35"/>
        <v>n/a</v>
      </c>
      <c r="DQ14" s="14">
        <f t="shared" si="13"/>
        <v>0</v>
      </c>
      <c r="DR14" s="11">
        <v>0</v>
      </c>
      <c r="DS14" s="11"/>
      <c r="DT14" s="11">
        <v>0</v>
      </c>
      <c r="DU14" s="13">
        <f>((DR14*'[1]prices source'!$C$58)+(DS14*'[1]prices source'!$C$60)+(DT14*'[1]prices source'!$C$61))/1000</f>
        <v>0</v>
      </c>
      <c r="DV14" s="14">
        <f>((DR14*'[1]prices source'!$G$58)+(DS14*'[1]prices source'!$G$60)+(DT14*'[1]prices source'!$G$61))</f>
        <v>0</v>
      </c>
      <c r="DW14" s="14"/>
      <c r="DX14" s="9" t="str">
        <f t="shared" si="36"/>
        <v>n/a</v>
      </c>
      <c r="DY14" s="14">
        <f t="shared" si="14"/>
        <v>0</v>
      </c>
      <c r="DZ14" s="11">
        <f>'[1]ENERGY APPORTION'!BA14*'[1]benchmarks general'!$I$192*(6-0)/24</f>
        <v>0</v>
      </c>
      <c r="EA14" s="11">
        <v>0</v>
      </c>
      <c r="EB14" s="11">
        <v>0</v>
      </c>
      <c r="EC14" s="13">
        <f>((DZ14*'[1]prices source'!$C$58)+(EA14*'[1]prices source'!$C$60)+(EB14*'[1]prices source'!$C$61))/1000</f>
        <v>0</v>
      </c>
      <c r="ED14" s="14">
        <f>((DZ14*'[1]prices source'!$G$58)+(EA14*'[1]prices source'!$G$60)+(EB14*'[1]prices source'!$G$61))</f>
        <v>0</v>
      </c>
      <c r="EE14" s="14">
        <f>IF(DZ14&gt;0,'[1]benchmarks general'!$I$197,0)</f>
        <v>0</v>
      </c>
      <c r="EF14" s="9" t="str">
        <f t="shared" si="37"/>
        <v>n/a</v>
      </c>
      <c r="EG14" s="14">
        <f t="shared" si="15"/>
        <v>0</v>
      </c>
      <c r="EH14" s="11">
        <f>[1]FabricVent!GG14</f>
        <v>0</v>
      </c>
      <c r="EI14" s="11">
        <f>[1]FabricVent!GD14</f>
        <v>0</v>
      </c>
      <c r="EJ14" s="11">
        <v>0</v>
      </c>
      <c r="EK14" s="13">
        <f>((EH14*'[1]prices source'!$C$58)+(EI14*'[1]prices source'!$C$60)+(EJ14*'[1]prices source'!$C$61))/1000</f>
        <v>0</v>
      </c>
      <c r="EL14" s="14">
        <f>((EH14*'[1]prices source'!$G$58)+(EI14*'[1]prices source'!$G$60)+(EJ14*'[1]prices source'!$G$61))</f>
        <v>0</v>
      </c>
      <c r="EM14" s="14">
        <v>0</v>
      </c>
      <c r="EN14" s="9" t="str">
        <f t="shared" si="38"/>
        <v>n/a</v>
      </c>
      <c r="EO14" s="14">
        <f t="shared" si="16"/>
        <v>0</v>
      </c>
      <c r="EP14" s="11">
        <f>[1]FabricVent!GK14</f>
        <v>0</v>
      </c>
      <c r="EQ14" s="11">
        <f>[1]FabricVent!GH14</f>
        <v>0</v>
      </c>
      <c r="ER14" s="11">
        <v>0</v>
      </c>
      <c r="ES14" s="13">
        <f>((EP14*'[1]prices source'!$C$58)+(EQ14*'[1]prices source'!$C$60)+(ER14*'[1]prices source'!$C$61))/1000</f>
        <v>0</v>
      </c>
      <c r="ET14" s="14">
        <f>((EP14*'[1]prices source'!$G$58)+(EQ14*'[1]prices source'!$G$60)+(ER14*'[1]prices source'!$G$61))</f>
        <v>0</v>
      </c>
      <c r="EU14" s="14">
        <v>0</v>
      </c>
      <c r="EV14" s="9" t="str">
        <f t="shared" si="39"/>
        <v>n/a</v>
      </c>
      <c r="EW14" s="14">
        <f t="shared" si="17"/>
        <v>0</v>
      </c>
      <c r="EX14" s="11">
        <f>[1]FabricVent!GR14</f>
        <v>0</v>
      </c>
      <c r="EY14" s="11">
        <f>[1]FabricVent!GO14</f>
        <v>0</v>
      </c>
      <c r="EZ14" s="11">
        <v>0</v>
      </c>
      <c r="FA14" s="13">
        <f>((EX14*'[1]prices source'!$C$58)+(EY14*'[1]prices source'!$C$60)+(EZ14*'[1]prices source'!$C$61))/1000</f>
        <v>0</v>
      </c>
      <c r="FB14" s="14">
        <f>((EX14*'[1]prices source'!$G$58)+(EY14*'[1]prices source'!$G$60)+(EZ14*'[1]prices source'!$G$61))</f>
        <v>0</v>
      </c>
      <c r="FC14" s="14"/>
      <c r="FD14" s="9" t="str">
        <f t="shared" si="40"/>
        <v>n/a</v>
      </c>
      <c r="FE14" s="14">
        <f t="shared" si="18"/>
        <v>0</v>
      </c>
      <c r="FF14" s="11">
        <v>0</v>
      </c>
      <c r="FG14" s="11">
        <f>[1]HeatFuel!CR14</f>
        <v>0</v>
      </c>
      <c r="FH14" s="11">
        <f>[1]HeatFuel!CQ14</f>
        <v>0</v>
      </c>
      <c r="FI14" s="13">
        <f>((FF14*'[1]prices source'!$C$58)+(FG14*'[1]prices source'!$C$60)+(FH14*'[1]prices source'!$C$61))/1000</f>
        <v>0</v>
      </c>
      <c r="FJ14" s="14">
        <f>((FF14*'[1]prices source'!$G$58)+(FG14*'[1]prices source'!$G$60)+(FH14*'[1]prices source'!$G$61))</f>
        <v>0</v>
      </c>
      <c r="FK14" s="14">
        <f>[1]HeatFuel!CP14</f>
        <v>0</v>
      </c>
      <c r="FL14" s="9" t="str">
        <f t="shared" si="41"/>
        <v>n/a</v>
      </c>
      <c r="FM14" s="14">
        <f t="shared" si="19"/>
        <v>0</v>
      </c>
      <c r="FN14" s="11">
        <f t="shared" si="20"/>
        <v>567109.10578610306</v>
      </c>
      <c r="FO14" s="11">
        <f t="shared" si="20"/>
        <v>0</v>
      </c>
      <c r="FP14" s="11">
        <f t="shared" si="20"/>
        <v>0</v>
      </c>
      <c r="FQ14" s="13">
        <f>((FN14*'[1]prices source'!$C$58)+(FO14*'[1]prices source'!$C$60)+(FP14*'[1]prices source'!$C$61))/1000</f>
        <v>147.7595455672878</v>
      </c>
      <c r="FR14" s="14">
        <f>((FN14*'[1]prices source'!$G$58)+(FO14*'[1]prices source'!$G$60)+(FP14*'[1]prices source'!$G$61))</f>
        <v>69941.768054704662</v>
      </c>
      <c r="FS14" s="14">
        <f>'[1]CAPEX Assumptions'!$D$30</f>
        <v>0</v>
      </c>
      <c r="FT14" s="9">
        <f t="shared" si="42"/>
        <v>0</v>
      </c>
      <c r="FU14" s="14">
        <f t="shared" si="21"/>
        <v>69941.768054704662</v>
      </c>
      <c r="FV14" s="15">
        <v>0</v>
      </c>
      <c r="FW14" s="13">
        <f>(FV14*'[1]prices source'!$C$58)/1000</f>
        <v>0</v>
      </c>
      <c r="FX14" s="14">
        <f>(FV14*'[1]prices source'!$G$58)</f>
        <v>0</v>
      </c>
      <c r="FY14" s="16">
        <v>0</v>
      </c>
      <c r="FZ14" s="9" t="str">
        <f t="shared" si="43"/>
        <v>n/a</v>
      </c>
      <c r="GA14" s="14">
        <f t="shared" si="44"/>
        <v>0</v>
      </c>
      <c r="GB14" s="11">
        <f>'[1]ENERGY APPORTION'!BB14*'[1]cooling opps'!$C$35</f>
        <v>0</v>
      </c>
      <c r="GC14" s="13">
        <f>(GB14*'[1]prices source'!$C$58)/1000</f>
        <v>0</v>
      </c>
      <c r="GD14" s="14">
        <f>(GB14*'[1]prices source'!$G$58)</f>
        <v>0</v>
      </c>
      <c r="GE14" s="14">
        <v>0</v>
      </c>
      <c r="GF14" s="9" t="str">
        <f t="shared" si="45"/>
        <v>n/a</v>
      </c>
      <c r="GG14" s="14">
        <f t="shared" si="46"/>
        <v>0</v>
      </c>
      <c r="GH14" s="11">
        <v>0</v>
      </c>
      <c r="GI14" s="13">
        <f>(GH14*'[1]prices source'!$C$58)/1000</f>
        <v>0</v>
      </c>
      <c r="GJ14" s="14">
        <f>(GH14*'[1]prices source'!$G$58)</f>
        <v>0</v>
      </c>
      <c r="GK14" s="17">
        <v>0</v>
      </c>
      <c r="GL14" s="9" t="str">
        <f t="shared" si="47"/>
        <v>n/a</v>
      </c>
      <c r="GM14" s="14">
        <f t="shared" si="48"/>
        <v>0</v>
      </c>
      <c r="GN14" s="11">
        <f>[1]HeatFuel!BE14</f>
        <v>0</v>
      </c>
      <c r="GO14" s="13">
        <f>(GN14*'[1]prices source'!$C$58)/1000</f>
        <v>0</v>
      </c>
      <c r="GP14" s="14">
        <f>(GN14*'[1]prices source'!$G$58)</f>
        <v>0</v>
      </c>
      <c r="GQ14" s="14">
        <f>[1]HeatFuel!BF14*'[1]CAPEX Assumptions'!$D$11</f>
        <v>0</v>
      </c>
      <c r="GR14" s="9" t="str">
        <f t="shared" si="49"/>
        <v>n/a</v>
      </c>
      <c r="GS14" s="14">
        <f t="shared" si="50"/>
        <v>0</v>
      </c>
      <c r="GT14" s="11">
        <v>0</v>
      </c>
      <c r="GU14" s="13">
        <f>(GT14*'[1]prices source'!$C$58)/1000</f>
        <v>0</v>
      </c>
      <c r="GV14" s="14">
        <f>(GT14*'[1]prices source'!$G$58)</f>
        <v>0</v>
      </c>
      <c r="GW14" s="14">
        <v>0</v>
      </c>
      <c r="GX14" s="9" t="str">
        <f t="shared" si="51"/>
        <v>n/a</v>
      </c>
      <c r="GY14" s="14">
        <f t="shared" si="52"/>
        <v>0</v>
      </c>
      <c r="GZ14" s="18">
        <v>20333.922828125051</v>
      </c>
      <c r="HA14" s="13">
        <f>(GZ14*'[1]prices source'!$C$58)/1000</f>
        <v>5.2979773486784367</v>
      </c>
      <c r="HB14" s="14">
        <f>(GZ14*'[1]prices source'!$G$58)</f>
        <v>2507.7899465493597</v>
      </c>
      <c r="HC14" s="19">
        <v>77853.612255278436</v>
      </c>
      <c r="HD14" s="9">
        <f t="shared" si="53"/>
        <v>31.044710248720218</v>
      </c>
      <c r="HE14" s="14">
        <f t="shared" si="54"/>
        <v>-19789.184491227767</v>
      </c>
      <c r="HF14" s="18">
        <v>22494.82047050196</v>
      </c>
      <c r="HG14" s="13">
        <f>(HF14*'[1]prices source'!$C$58)/1000</f>
        <v>5.8609964404146639</v>
      </c>
      <c r="HH14" s="14">
        <f>(HF14*'[1]prices source'!$G$58)</f>
        <v>2774.2942226243913</v>
      </c>
      <c r="HI14" s="19">
        <v>128603.68481373</v>
      </c>
      <c r="HJ14" s="9">
        <f t="shared" si="55"/>
        <v>46.355459981484998</v>
      </c>
      <c r="HK14" s="14">
        <f t="shared" si="56"/>
        <v>-47958.54888735633</v>
      </c>
      <c r="HL14" s="11">
        <v>0</v>
      </c>
      <c r="HM14" s="13">
        <f>(HL14*'[1]prices source'!$C$58)/1000</f>
        <v>0</v>
      </c>
      <c r="HN14" s="14">
        <f>(HL14*'[1]prices source'!$G$58)</f>
        <v>0</v>
      </c>
      <c r="HO14" s="14">
        <v>0</v>
      </c>
      <c r="HP14" s="9" t="str">
        <f t="shared" si="57"/>
        <v>n/a</v>
      </c>
      <c r="HQ14" s="14">
        <f t="shared" si="58"/>
        <v>0</v>
      </c>
      <c r="HR14" s="11">
        <v>0</v>
      </c>
      <c r="HS14" s="13">
        <f>(HR14*'[1]prices source'!$C$58)/1000</f>
        <v>0</v>
      </c>
      <c r="HT14" s="14">
        <f>(HR14*'[1]prices source'!$G$58)</f>
        <v>0</v>
      </c>
      <c r="HU14" s="14">
        <v>0</v>
      </c>
      <c r="HV14" s="9" t="str">
        <f t="shared" si="59"/>
        <v>n/a</v>
      </c>
      <c r="HW14" s="14">
        <f t="shared" si="60"/>
        <v>0</v>
      </c>
      <c r="HX14" s="11">
        <f>[1]ICT!AC84</f>
        <v>0</v>
      </c>
      <c r="HY14" s="13">
        <f>(HX14*'[1]prices source'!$C$58)/1000</f>
        <v>0</v>
      </c>
      <c r="HZ14" s="14">
        <f>(HX14*'[1]prices source'!$G$58)</f>
        <v>0</v>
      </c>
      <c r="IA14" s="14">
        <f>'[1]CAPEX Assumptions'!$D$25*[1]ICT!H84</f>
        <v>0</v>
      </c>
      <c r="IB14" s="9" t="str">
        <f t="shared" si="61"/>
        <v>n/a</v>
      </c>
      <c r="IC14" s="14">
        <f t="shared" si="62"/>
        <v>0</v>
      </c>
      <c r="ID14" s="11">
        <f>[1]ICT!Z84</f>
        <v>0</v>
      </c>
      <c r="IE14" s="13">
        <f>(ID14*'[1]prices source'!$C$58)/1000</f>
        <v>0</v>
      </c>
      <c r="IF14" s="14">
        <f>(ID14*'[1]prices source'!$G$58)</f>
        <v>0</v>
      </c>
      <c r="IG14" s="14">
        <f>'[1]CAPEX Assumptions'!$D$26</f>
        <v>0</v>
      </c>
      <c r="IH14" s="9" t="str">
        <f t="shared" si="63"/>
        <v>n/a</v>
      </c>
      <c r="II14" s="14">
        <f t="shared" si="64"/>
        <v>0</v>
      </c>
      <c r="IJ14" s="11">
        <f>[1]ICT!AF84</f>
        <v>0</v>
      </c>
      <c r="IK14" s="13">
        <f>(IJ14*'[1]prices source'!$C$58)/1000</f>
        <v>0</v>
      </c>
      <c r="IL14" s="14">
        <f>(IJ14*'[1]prices source'!$G$58)</f>
        <v>0</v>
      </c>
      <c r="IM14" s="14">
        <v>0</v>
      </c>
      <c r="IN14" s="9" t="str">
        <f t="shared" si="65"/>
        <v>n/a</v>
      </c>
      <c r="IO14" s="14">
        <f t="shared" si="66"/>
        <v>0</v>
      </c>
      <c r="IP14" s="11">
        <f>[1]vending!G14</f>
        <v>0</v>
      </c>
      <c r="IQ14" s="13">
        <f>(IP14*'[1]prices source'!$C$58)/1000</f>
        <v>0</v>
      </c>
      <c r="IR14" s="14">
        <f>(IP14*'[1]prices source'!$G$58)</f>
        <v>0</v>
      </c>
      <c r="IS14" s="14">
        <v>0</v>
      </c>
      <c r="IT14" s="9" t="str">
        <f t="shared" si="67"/>
        <v>n/a</v>
      </c>
      <c r="IU14" s="14">
        <f t="shared" si="68"/>
        <v>0</v>
      </c>
      <c r="IV14" s="11">
        <f>'[1]halls power'!S45</f>
        <v>0</v>
      </c>
      <c r="IW14" s="13">
        <f>(IV14*'[1]prices source'!$C$58)/1000</f>
        <v>0</v>
      </c>
      <c r="IX14" s="14">
        <f>(IV14*'[1]prices source'!$G$58)</f>
        <v>0</v>
      </c>
      <c r="IY14" s="14">
        <f>'[1]halls power'!T45</f>
        <v>0</v>
      </c>
      <c r="IZ14" s="9" t="str">
        <f t="shared" si="69"/>
        <v>n/a</v>
      </c>
      <c r="JA14" s="14">
        <f t="shared" si="70"/>
        <v>0</v>
      </c>
      <c r="JB14" s="11">
        <f>'[1]halls power'!U45</f>
        <v>0</v>
      </c>
      <c r="JC14" s="13">
        <f>(JB14*'[1]prices source'!$C$58)/1000</f>
        <v>0</v>
      </c>
      <c r="JD14" s="14">
        <f>(JB14*'[1]prices source'!$G$58)</f>
        <v>0</v>
      </c>
      <c r="JE14" s="14">
        <f>'[1]halls power'!V45</f>
        <v>0</v>
      </c>
      <c r="JF14" s="9" t="str">
        <f t="shared" si="71"/>
        <v>n/a</v>
      </c>
      <c r="JG14" s="14">
        <f t="shared" si="72"/>
        <v>0</v>
      </c>
      <c r="JH14" s="11">
        <f>'[1]renewable energy'!W177</f>
        <v>21015.955688741265</v>
      </c>
      <c r="JI14" s="13">
        <f>(JH14*'[1]prices source'!$C$58)/1000</f>
        <v>5.4756801302391676</v>
      </c>
      <c r="JJ14" s="14">
        <f>(JH14*'[1]prices source'!$G$58)+'[1]renewable energy'!Z177</f>
        <v>2728.0186900270237</v>
      </c>
      <c r="JK14" s="14">
        <f>'[1]renewable energy'!Y177</f>
        <v>24321.758611033329</v>
      </c>
      <c r="JL14" s="9">
        <f t="shared" si="73"/>
        <v>8.915539581875958</v>
      </c>
      <c r="JM14" s="14">
        <f t="shared" si="74"/>
        <v>35690.244547234113</v>
      </c>
      <c r="JN14" s="11">
        <v>0</v>
      </c>
      <c r="JO14" s="13">
        <f>(JN14*'[1]prices source'!$C$58)/1000</f>
        <v>0</v>
      </c>
      <c r="JP14" s="14">
        <v>0</v>
      </c>
      <c r="JQ14" s="14">
        <v>0</v>
      </c>
      <c r="JR14" s="9" t="str">
        <f t="shared" si="75"/>
        <v>n/a</v>
      </c>
      <c r="JS14" s="14">
        <f t="shared" si="76"/>
        <v>0</v>
      </c>
      <c r="JT14" s="11">
        <v>0</v>
      </c>
      <c r="JU14" s="13">
        <f>(JT14*'[1]prices source'!$C$58)/1000</f>
        <v>0</v>
      </c>
      <c r="JV14" s="14">
        <f>(JT14*'[1]prices source'!$G$58)</f>
        <v>0</v>
      </c>
      <c r="JW14" s="16">
        <v>0</v>
      </c>
      <c r="JX14" s="9" t="str">
        <f t="shared" si="77"/>
        <v>n/a</v>
      </c>
      <c r="JY14" s="14">
        <f t="shared" si="78"/>
        <v>0</v>
      </c>
    </row>
    <row r="15" spans="1:285" x14ac:dyDescent="0.25">
      <c r="A15" s="9">
        <f>'[1]ENERGY APPORTION'!A15</f>
        <v>12</v>
      </c>
      <c r="B15" t="s">
        <v>62</v>
      </c>
      <c r="C15" s="9" t="str">
        <f>'[1]ENERGY APPORTION'!E15</f>
        <v>cul</v>
      </c>
      <c r="D15" s="10">
        <f>[1]FabricVent!M15</f>
        <v>15181</v>
      </c>
      <c r="E15" s="11">
        <f>'[1]ENERGY APPORTION'!G15</f>
        <v>2042827.5</v>
      </c>
      <c r="F15" s="11">
        <f>'[1]ENERGY APPORTION'!H15</f>
        <v>432918.15379832388</v>
      </c>
      <c r="G15" s="11">
        <f>'[1]ENERGY APPORTION'!I15</f>
        <v>0</v>
      </c>
      <c r="H15" s="10">
        <f>((E15*'[1]prices source'!$C$58)+(F15*'[1]prices source'!$C$60)+(G15*'[1]prices source'!$C$61))/1000</f>
        <v>612.10782199648474</v>
      </c>
      <c r="I15" s="12">
        <f>(E15*'[1]prices source'!$G$58)+(F15*'[1]prices source'!$G$60)+(G15*'[1]prices source'!$G$61)</f>
        <v>260622.26616305381</v>
      </c>
      <c r="J15" s="11">
        <f>[1]FabricVent!EU15</f>
        <v>3885.2018699152095</v>
      </c>
      <c r="K15" s="11">
        <f>[1]FabricVent!EJ15</f>
        <v>4455.9700964236135</v>
      </c>
      <c r="L15" s="11">
        <v>0</v>
      </c>
      <c r="M15" s="13">
        <f>((J15*'[1]prices source'!$C$58)+(K15*'[1]prices source'!$C$60)+(L15*'[1]prices source'!$C$61))/1000</f>
        <v>1.8341880170154341</v>
      </c>
      <c r="N15" s="14">
        <f>((J15*'[1]prices source'!$G$58)+(K15*'[1]prices source'!$G$60)+(L15*'[1]prices source'!$G$61))</f>
        <v>568.5015563658618</v>
      </c>
      <c r="O15" s="14">
        <f>[1]FabricVent!DY15</f>
        <v>37389.625</v>
      </c>
      <c r="P15" s="9">
        <f t="shared" si="22"/>
        <v>65.768729357598687</v>
      </c>
      <c r="Q15" s="14">
        <f t="shared" si="0"/>
        <v>-17445.702101756273</v>
      </c>
      <c r="R15" s="11">
        <f>[1]FabricVent!EV15</f>
        <v>0</v>
      </c>
      <c r="S15" s="11">
        <f>[1]FabricVent!EK15</f>
        <v>0</v>
      </c>
      <c r="T15" s="11">
        <v>0</v>
      </c>
      <c r="U15" s="13">
        <f>((R15*'[1]prices source'!$C$58)+(S15*'[1]prices source'!$C$60)+(T15*'[1]prices source'!$C$61))/1000</f>
        <v>0</v>
      </c>
      <c r="V15" s="14">
        <f>((R15*'[1]prices source'!$G$58)+(S15*'[1]prices source'!$G$60)+(T15*'[1]prices source'!$G$61))</f>
        <v>0</v>
      </c>
      <c r="W15" s="14">
        <f>[1]FabricVent!DZ15</f>
        <v>0</v>
      </c>
      <c r="X15" s="9" t="str">
        <f t="shared" si="23"/>
        <v>n/a</v>
      </c>
      <c r="Y15" s="14">
        <f t="shared" si="1"/>
        <v>0</v>
      </c>
      <c r="Z15" s="11">
        <f>[1]FabricVent!EW15</f>
        <v>0</v>
      </c>
      <c r="AA15" s="11">
        <f>[1]FabricVent!EL15</f>
        <v>0</v>
      </c>
      <c r="AB15" s="11">
        <v>0</v>
      </c>
      <c r="AC15" s="13">
        <f>((Z15*'[1]prices source'!$C$58)+(AA15*'[1]prices source'!$C$60)+(AB15*'[1]prices source'!$C$61))/1000</f>
        <v>0</v>
      </c>
      <c r="AD15" s="14">
        <f>((Z15*'[1]prices source'!$G$58)+(AA15*'[1]prices source'!$G$60)+(AB15*'[1]prices source'!$G$61))</f>
        <v>0</v>
      </c>
      <c r="AE15" s="14">
        <f>[1]FabricVent!EA15</f>
        <v>0</v>
      </c>
      <c r="AF15" s="9" t="str">
        <f t="shared" si="24"/>
        <v>n/a</v>
      </c>
      <c r="AG15" s="14">
        <f t="shared" si="2"/>
        <v>0</v>
      </c>
      <c r="AH15" s="11">
        <f>[1]FabricVent!EX15</f>
        <v>7331.732045299249</v>
      </c>
      <c r="AI15" s="11">
        <f>[1]FabricVent!EM15</f>
        <v>8408.8240052137062</v>
      </c>
      <c r="AJ15" s="11">
        <v>0</v>
      </c>
      <c r="AK15" s="13">
        <f>((AH15*'[1]prices source'!$C$58)+(AI15*'[1]prices source'!$C$60)+(AJ15*'[1]prices source'!$C$61))/1000</f>
        <v>3.4612809093879657</v>
      </c>
      <c r="AL15" s="14">
        <f>((AH15*'[1]prices source'!$G$58)+(AI15*'[1]prices source'!$G$60)+(AJ15*'[1]prices source'!$G$61))</f>
        <v>1072.8145455929812</v>
      </c>
      <c r="AM15" s="14">
        <f>[1]FabricVent!EB15</f>
        <v>213453.65176248064</v>
      </c>
      <c r="AN15" s="9">
        <f t="shared" si="25"/>
        <v>198.96603065210823</v>
      </c>
      <c r="AO15" s="14">
        <f t="shared" si="3"/>
        <v>-175817.64119780381</v>
      </c>
      <c r="AP15" s="11">
        <f>[1]FabricVent!FD15</f>
        <v>0</v>
      </c>
      <c r="AQ15" s="11">
        <f>[1]FabricVent!ES15</f>
        <v>0</v>
      </c>
      <c r="AR15" s="11">
        <v>0</v>
      </c>
      <c r="AS15" s="13">
        <f>((AP15*'[1]prices source'!$C$58)+(AQ15*'[1]prices source'!$C$60)+(AR15*'[1]prices source'!$C$61))/1000</f>
        <v>0</v>
      </c>
      <c r="AT15" s="14">
        <f>((AP15*'[1]prices source'!$G$58)+(AQ15*'[1]prices source'!$G$60)+(AR15*'[1]prices source'!$G$61))</f>
        <v>0</v>
      </c>
      <c r="AU15" s="14">
        <f>[1]FabricVent!EH15</f>
        <v>0</v>
      </c>
      <c r="AV15" s="9" t="str">
        <f t="shared" si="26"/>
        <v>n/a</v>
      </c>
      <c r="AW15" s="14">
        <f t="shared" si="4"/>
        <v>0</v>
      </c>
      <c r="AX15" s="11">
        <f>[1]FabricVent!FC15</f>
        <v>0</v>
      </c>
      <c r="AY15" s="11">
        <f>[1]FabricVent!ER15</f>
        <v>0</v>
      </c>
      <c r="AZ15" s="11">
        <v>0</v>
      </c>
      <c r="BA15" s="13">
        <f>((AX15*'[1]prices source'!$C$58)+(AY15*'[1]prices source'!$C$60)+(AZ15*'[1]prices source'!$C$61))/1000</f>
        <v>0</v>
      </c>
      <c r="BB15" s="14">
        <f>((AX15*'[1]prices source'!$G$58)+(AY15*'[1]prices source'!$G$60)+(AZ15*'[1]prices source'!$G$61))</f>
        <v>0</v>
      </c>
      <c r="BC15" s="14">
        <f>[1]FabricVent!EG15</f>
        <v>0</v>
      </c>
      <c r="BD15" s="9" t="str">
        <f t="shared" si="27"/>
        <v>n/a</v>
      </c>
      <c r="BE15" s="14">
        <f t="shared" si="5"/>
        <v>0</v>
      </c>
      <c r="BF15" s="11">
        <f>[1]FabricVent!EZ15</f>
        <v>0</v>
      </c>
      <c r="BG15" s="11">
        <f>[1]FabricVent!EO15</f>
        <v>0</v>
      </c>
      <c r="BH15" s="11">
        <v>0</v>
      </c>
      <c r="BI15" s="13">
        <f>((BF15*'[1]prices source'!$C$58)+(BG15*'[1]prices source'!$C$60)+(BH15*'[1]prices source'!$C$61))/1000</f>
        <v>0</v>
      </c>
      <c r="BJ15" s="14">
        <f>((BF15*'[1]prices source'!$G$58)+(BG15*'[1]prices source'!$G$60)+(BH15*'[1]prices source'!$G$61))</f>
        <v>0</v>
      </c>
      <c r="BK15" s="14">
        <f>[1]FabricVent!ED15</f>
        <v>0</v>
      </c>
      <c r="BL15" s="9" t="str">
        <f t="shared" si="28"/>
        <v>n/a</v>
      </c>
      <c r="BM15" s="14">
        <f t="shared" si="6"/>
        <v>0</v>
      </c>
      <c r="BN15" s="11">
        <f>[1]FabricVent!EY15</f>
        <v>0</v>
      </c>
      <c r="BO15" s="11">
        <f>[1]FabricVent!EN15</f>
        <v>0</v>
      </c>
      <c r="BP15" s="11">
        <v>0</v>
      </c>
      <c r="BQ15" s="13">
        <f>((BN15*'[1]prices source'!$C$58)+(BO15*'[1]prices source'!$C$60)+(BP15*'[1]prices source'!$C$61))/1000</f>
        <v>0</v>
      </c>
      <c r="BR15" s="14">
        <f>((BN15*'[1]prices source'!$G$58)+(BO15*'[1]prices source'!$G$60)+(BP15*'[1]prices source'!$G$61))</f>
        <v>0</v>
      </c>
      <c r="BS15" s="14">
        <f>[1]FabricVent!EC15</f>
        <v>0</v>
      </c>
      <c r="BT15" s="9" t="str">
        <f t="shared" si="29"/>
        <v>n/a</v>
      </c>
      <c r="BU15" s="14">
        <f t="shared" si="7"/>
        <v>0</v>
      </c>
      <c r="BV15" s="11">
        <f>[1]FabricVent!FA15</f>
        <v>4574.5993572642938</v>
      </c>
      <c r="BW15" s="11">
        <f>[1]FabricVent!EP15</f>
        <v>5246.6457655476315</v>
      </c>
      <c r="BX15" s="11">
        <v>0</v>
      </c>
      <c r="BY15" s="13">
        <f>((BV15*'[1]prices source'!$C$58)+(BW15*'[1]prices source'!$C$60)+(BX15*'[1]prices source'!$C$61))/1000</f>
        <v>2.1596497697361068</v>
      </c>
      <c r="BZ15" s="14">
        <f>((BV15*'[1]prices source'!$G$58)+(BW15*'[1]prices source'!$G$60)+(BX15*'[1]prices source'!$G$61))</f>
        <v>669.37753595073264</v>
      </c>
      <c r="CA15" s="14">
        <f>[1]FabricVent!EE15</f>
        <v>282693.05204000004</v>
      </c>
      <c r="CB15" s="9">
        <f t="shared" si="30"/>
        <v>422.32228728513343</v>
      </c>
      <c r="CC15" s="14">
        <f t="shared" si="8"/>
        <v>-263183.83891683153</v>
      </c>
      <c r="CD15" s="11">
        <f>[1]FabricVent!FB15</f>
        <v>8397.2097790878797</v>
      </c>
      <c r="CE15" s="11">
        <f>[1]FabricVent!EQ15</f>
        <v>9630.8292134709918</v>
      </c>
      <c r="CF15" s="11">
        <v>0</v>
      </c>
      <c r="CG15" s="13">
        <f>((CD15*'[1]prices source'!$C$58)+(CE15*'[1]prices source'!$C$60)+(CF15*'[1]prices source'!$C$61))/1000</f>
        <v>3.9642886184197024</v>
      </c>
      <c r="CH15" s="14">
        <f>((CD15*'[1]prices source'!$G$58)+(CE15*'[1]prices source'!$G$60)+(CF15*'[1]prices source'!$G$61))</f>
        <v>1228.7204084575089</v>
      </c>
      <c r="CI15" s="14">
        <f>[1]FabricVent!EF15</f>
        <v>312925.41504000005</v>
      </c>
      <c r="CJ15" s="9">
        <f t="shared" si="31"/>
        <v>254.67585049135408</v>
      </c>
      <c r="CK15" s="14">
        <f t="shared" si="9"/>
        <v>-277113.98273171822</v>
      </c>
      <c r="CL15" s="11">
        <v>0</v>
      </c>
      <c r="CM15" s="11">
        <f>[1]HeatFuel!CE15</f>
        <v>14646.188381363507</v>
      </c>
      <c r="CN15" s="11">
        <v>0</v>
      </c>
      <c r="CO15" s="13">
        <f>((CL15*'[1]prices source'!$C$58)+(CM15*'[1]prices source'!$C$60)+(CN15*'[1]prices source'!$C$61))/1000</f>
        <v>2.701489446942499</v>
      </c>
      <c r="CP15" s="14">
        <f>((CL15*'[1]prices source'!$G$58)+(CM15*'[1]prices source'!$G$60)+(CN15*'[1]prices source'!$G$61))</f>
        <v>293.64301231927158</v>
      </c>
      <c r="CQ15" s="14">
        <f>[1]HeatFuel!CF15</f>
        <v>29755.726800000004</v>
      </c>
      <c r="CR15" s="9">
        <f t="shared" si="32"/>
        <v>101.33299806789633</v>
      </c>
      <c r="CS15" s="14">
        <f t="shared" si="10"/>
        <v>-24985.054200397339</v>
      </c>
      <c r="CT15" s="11">
        <f>[1]HeatFuel!BA15</f>
        <v>68314.5</v>
      </c>
      <c r="CU15" s="11">
        <v>0</v>
      </c>
      <c r="CV15" s="11">
        <v>0</v>
      </c>
      <c r="CW15" s="13">
        <f>((CT15*'[1]prices source'!$C$58)+(CU15*'[1]prices source'!$C$60)+(CV15*'[1]prices source'!$C$61))/1000</f>
        <v>17.799254804178172</v>
      </c>
      <c r="CX15" s="14">
        <f>((CT15*'[1]prices source'!$G$58)+(CU15*'[1]prices source'!$G$60)+(CV15*'[1]prices source'!$G$61))</f>
        <v>8425.2516227014294</v>
      </c>
      <c r="CY15" s="14">
        <f>'[1]CAPEX Assumptions'!$D$11*[1]HeatFuel!BB15</f>
        <v>10149.582857142859</v>
      </c>
      <c r="CZ15" s="9">
        <f t="shared" si="33"/>
        <v>1.2046622832955283</v>
      </c>
      <c r="DA15" s="14">
        <f t="shared" si="11"/>
        <v>135089.50818960596</v>
      </c>
      <c r="DB15" s="11">
        <f>[1]HotWaterpiv!AQ124</f>
        <v>2028.6971299208874</v>
      </c>
      <c r="DC15" s="11">
        <f>[1]HotWaterpiv!AP124</f>
        <v>267151.80619102751</v>
      </c>
      <c r="DD15" s="11">
        <v>0</v>
      </c>
      <c r="DE15" s="13">
        <f>((DB15*'[1]prices source'!$C$58)+(DC15*'[1]prices source'!$C$60)+(DD15*'[1]prices source'!$C$61))/1000</f>
        <v>49.804725070776804</v>
      </c>
      <c r="DF15" s="14">
        <f>((DB15*'[1]prices source'!$G$58)+(DC15*'[1]prices source'!$G$60)+(DD15*'[1]prices source'!$G$61))</f>
        <v>5606.3553485299417</v>
      </c>
      <c r="DG15" s="14">
        <f>[1]HotWaterpiv!AW124</f>
        <v>3968.6128862760247</v>
      </c>
      <c r="DH15" s="9">
        <f t="shared" si="34"/>
        <v>0.70787751392116915</v>
      </c>
      <c r="DI15" s="14">
        <f t="shared" si="12"/>
        <v>87067.284312331161</v>
      </c>
      <c r="DJ15" s="11">
        <f>[1]HeatFuel!CN15</f>
        <v>-23905.331067454637</v>
      </c>
      <c r="DK15" s="11">
        <f>[1]HeatFuel!CO15</f>
        <v>159931.05097529999</v>
      </c>
      <c r="DL15" s="11">
        <v>0</v>
      </c>
      <c r="DM15" s="13">
        <f>((DJ15*'[1]prices source'!$C$58)+(DK15*'[1]prices source'!$C$60)+(DL15*'[1]prices source'!$C$61))/1000</f>
        <v>23.270779196433612</v>
      </c>
      <c r="DN15" s="14">
        <f>((DJ15*'[1]prices source'!$G$58)+(DK15*'[1]prices source'!$G$60)+(DL15*'[1]prices source'!$G$61))</f>
        <v>258.22191293163087</v>
      </c>
      <c r="DO15" s="14">
        <f>[1]HeatFuel!CM15</f>
        <v>7885.39</v>
      </c>
      <c r="DP15" s="9">
        <f t="shared" si="35"/>
        <v>30.537261189323644</v>
      </c>
      <c r="DQ15" s="14">
        <f t="shared" si="13"/>
        <v>-4694.7673375863706</v>
      </c>
      <c r="DR15" s="11">
        <v>0</v>
      </c>
      <c r="DS15" s="11"/>
      <c r="DT15" s="11">
        <v>0</v>
      </c>
      <c r="DU15" s="13">
        <f>((DR15*'[1]prices source'!$C$58)+(DS15*'[1]prices source'!$C$60)+(DT15*'[1]prices source'!$C$61))/1000</f>
        <v>0</v>
      </c>
      <c r="DV15" s="14">
        <f>((DR15*'[1]prices source'!$G$58)+(DS15*'[1]prices source'!$G$60)+(DT15*'[1]prices source'!$G$61))</f>
        <v>0</v>
      </c>
      <c r="DW15" s="14"/>
      <c r="DX15" s="9" t="str">
        <f t="shared" si="36"/>
        <v>n/a</v>
      </c>
      <c r="DY15" s="14">
        <f t="shared" si="14"/>
        <v>0</v>
      </c>
      <c r="DZ15" s="11">
        <f>'[1]ENERGY APPORTION'!BA15*'[1]benchmarks general'!$I$192*(6-0)/24</f>
        <v>0</v>
      </c>
      <c r="EA15" s="11">
        <v>0</v>
      </c>
      <c r="EB15" s="11">
        <v>0</v>
      </c>
      <c r="EC15" s="13">
        <f>((DZ15*'[1]prices source'!$C$58)+(EA15*'[1]prices source'!$C$60)+(EB15*'[1]prices source'!$C$61))/1000</f>
        <v>0</v>
      </c>
      <c r="ED15" s="14">
        <f>((DZ15*'[1]prices source'!$G$58)+(EA15*'[1]prices source'!$G$60)+(EB15*'[1]prices source'!$G$61))</f>
        <v>0</v>
      </c>
      <c r="EE15" s="14">
        <f>IF(DZ15&gt;0,'[1]benchmarks general'!$I$197,0)</f>
        <v>0</v>
      </c>
      <c r="EF15" s="9" t="str">
        <f t="shared" si="37"/>
        <v>n/a</v>
      </c>
      <c r="EG15" s="14">
        <f t="shared" si="15"/>
        <v>0</v>
      </c>
      <c r="EH15" s="11">
        <f>[1]FabricVent!GG15</f>
        <v>0</v>
      </c>
      <c r="EI15" s="11">
        <f>[1]FabricVent!GD15</f>
        <v>0</v>
      </c>
      <c r="EJ15" s="11">
        <v>0</v>
      </c>
      <c r="EK15" s="13">
        <f>((EH15*'[1]prices source'!$C$58)+(EI15*'[1]prices source'!$C$60)+(EJ15*'[1]prices source'!$C$61))/1000</f>
        <v>0</v>
      </c>
      <c r="EL15" s="14">
        <f>((EH15*'[1]prices source'!$G$58)+(EI15*'[1]prices source'!$G$60)+(EJ15*'[1]prices source'!$G$61))</f>
        <v>0</v>
      </c>
      <c r="EM15" s="14">
        <v>0</v>
      </c>
      <c r="EN15" s="9" t="str">
        <f t="shared" si="38"/>
        <v>n/a</v>
      </c>
      <c r="EO15" s="14">
        <f t="shared" si="16"/>
        <v>0</v>
      </c>
      <c r="EP15" s="11">
        <f>[1]FabricVent!GK15</f>
        <v>703056.39196651545</v>
      </c>
      <c r="EQ15" s="11">
        <f>[1]FabricVent!GH15</f>
        <v>80932.7239827632</v>
      </c>
      <c r="ER15" s="11">
        <v>0</v>
      </c>
      <c r="ES15" s="13">
        <f>((EP15*'[1]prices source'!$C$58)+(EQ15*'[1]prices source'!$C$60)+(ER15*'[1]prices source'!$C$61))/1000</f>
        <v>198.10847645843234</v>
      </c>
      <c r="ET15" s="14">
        <f>((EP15*'[1]prices source'!$G$58)+(EQ15*'[1]prices source'!$G$60)+(ER15*'[1]prices source'!$G$61))</f>
        <v>88330.824213928121</v>
      </c>
      <c r="EU15" s="14">
        <v>20000</v>
      </c>
      <c r="EV15" s="9">
        <f t="shared" si="39"/>
        <v>0.22642152587144515</v>
      </c>
      <c r="EW15" s="14">
        <f t="shared" si="17"/>
        <v>665359.80509167886</v>
      </c>
      <c r="EX15" s="11">
        <f>[1]FabricVent!GR15</f>
        <v>0</v>
      </c>
      <c r="EY15" s="11">
        <f>[1]FabricVent!GO15</f>
        <v>0</v>
      </c>
      <c r="EZ15" s="11">
        <v>0</v>
      </c>
      <c r="FA15" s="13">
        <f>((EX15*'[1]prices source'!$C$58)+(EY15*'[1]prices source'!$C$60)+(EZ15*'[1]prices source'!$C$61))/1000</f>
        <v>0</v>
      </c>
      <c r="FB15" s="14">
        <f>((EX15*'[1]prices source'!$G$58)+(EY15*'[1]prices source'!$G$60)+(EZ15*'[1]prices source'!$G$61))</f>
        <v>0</v>
      </c>
      <c r="FC15" s="14"/>
      <c r="FD15" s="9" t="str">
        <f t="shared" si="40"/>
        <v>n/a</v>
      </c>
      <c r="FE15" s="14">
        <f t="shared" si="18"/>
        <v>0</v>
      </c>
      <c r="FF15" s="11">
        <v>0</v>
      </c>
      <c r="FG15" s="11">
        <f>[1]HeatFuel!CR15</f>
        <v>0</v>
      </c>
      <c r="FH15" s="11">
        <f>[1]HeatFuel!CQ15</f>
        <v>0</v>
      </c>
      <c r="FI15" s="13">
        <f>((FF15*'[1]prices source'!$C$58)+(FG15*'[1]prices source'!$C$60)+(FH15*'[1]prices source'!$C$61))/1000</f>
        <v>0</v>
      </c>
      <c r="FJ15" s="14">
        <f>((FF15*'[1]prices source'!$G$58)+(FG15*'[1]prices source'!$G$60)+(FH15*'[1]prices source'!$G$61))</f>
        <v>0</v>
      </c>
      <c r="FK15" s="14">
        <f>[1]HeatFuel!CP15</f>
        <v>0</v>
      </c>
      <c r="FL15" s="9" t="str">
        <f t="shared" si="41"/>
        <v>n/a</v>
      </c>
      <c r="FM15" s="14">
        <f t="shared" si="19"/>
        <v>0</v>
      </c>
      <c r="FN15" s="11">
        <f t="shared" si="20"/>
        <v>0</v>
      </c>
      <c r="FO15" s="11">
        <f t="shared" si="20"/>
        <v>0</v>
      </c>
      <c r="FP15" s="11">
        <f t="shared" si="20"/>
        <v>0</v>
      </c>
      <c r="FQ15" s="13">
        <f>((FN15*'[1]prices source'!$C$58)+(FO15*'[1]prices source'!$C$60)+(FP15*'[1]prices source'!$C$61))/1000</f>
        <v>0</v>
      </c>
      <c r="FR15" s="14">
        <f>((FN15*'[1]prices source'!$G$58)+(FO15*'[1]prices source'!$G$60)+(FP15*'[1]prices source'!$G$61))</f>
        <v>0</v>
      </c>
      <c r="FS15" s="14">
        <f>'[1]CAPEX Assumptions'!$D$30</f>
        <v>0</v>
      </c>
      <c r="FT15" s="9" t="str">
        <f t="shared" si="42"/>
        <v>n/a</v>
      </c>
      <c r="FU15" s="14">
        <f t="shared" si="21"/>
        <v>0</v>
      </c>
      <c r="FV15" s="15">
        <v>302.80000000000007</v>
      </c>
      <c r="FW15" s="13">
        <f>(FV15*'[1]prices source'!$C$58)/1000</f>
        <v>7.8894149188022344E-2</v>
      </c>
      <c r="FX15" s="14">
        <f>(FV15*'[1]prices source'!$G$58)</f>
        <v>37.344431875428988</v>
      </c>
      <c r="FY15" s="16">
        <v>400</v>
      </c>
      <c r="FZ15" s="9">
        <f t="shared" si="43"/>
        <v>10.711101492567694</v>
      </c>
      <c r="GA15" s="14">
        <f t="shared" si="44"/>
        <v>22.868475533703361</v>
      </c>
      <c r="GB15" s="11">
        <f>'[1]ENERGY APPORTION'!BB15*'[1]cooling opps'!$C$35</f>
        <v>28728</v>
      </c>
      <c r="GC15" s="13">
        <f>(GB15*'[1]prices source'!$C$58)/1000</f>
        <v>7.4850433219072174</v>
      </c>
      <c r="GD15" s="14">
        <f>(GB15*'[1]prices source'!$G$58)</f>
        <v>3543.0344746278852</v>
      </c>
      <c r="GE15" s="14">
        <v>0</v>
      </c>
      <c r="GF15" s="9">
        <f t="shared" si="45"/>
        <v>0</v>
      </c>
      <c r="GG15" s="14">
        <f t="shared" si="46"/>
        <v>11023.770565034301</v>
      </c>
      <c r="GH15" s="11">
        <v>59850</v>
      </c>
      <c r="GI15" s="13">
        <f>(GH15*'[1]prices source'!$C$58)/1000</f>
        <v>15.593840253973369</v>
      </c>
      <c r="GJ15" s="14">
        <f>(GH15*'[1]prices source'!$G$58)</f>
        <v>7381.3218221414281</v>
      </c>
      <c r="GK15" s="17">
        <v>36776.649746192888</v>
      </c>
      <c r="GL15" s="9">
        <f t="shared" si="47"/>
        <v>4.982393483491748</v>
      </c>
      <c r="GM15" s="14">
        <f t="shared" si="48"/>
        <v>29467.392453601184</v>
      </c>
      <c r="GN15" s="11">
        <f>[1]HeatFuel!BE15</f>
        <v>69680.789999999994</v>
      </c>
      <c r="GO15" s="13">
        <f>(GN15*'[1]prices source'!$C$58)/1000</f>
        <v>18.155239900261734</v>
      </c>
      <c r="GP15" s="14">
        <f>(GN15*'[1]prices source'!$G$58)</f>
        <v>8593.7566551554573</v>
      </c>
      <c r="GQ15" s="14">
        <v>45000</v>
      </c>
      <c r="GR15" s="9">
        <f t="shared" si="49"/>
        <v>5.2363595812320529</v>
      </c>
      <c r="GS15" s="14">
        <f t="shared" si="50"/>
        <v>103143.87286768376</v>
      </c>
      <c r="GT15" s="11">
        <v>0</v>
      </c>
      <c r="GU15" s="13">
        <f>(GT15*'[1]prices source'!$C$58)/1000</f>
        <v>0</v>
      </c>
      <c r="GV15" s="14">
        <f>(GT15*'[1]prices source'!$G$58)</f>
        <v>0</v>
      </c>
      <c r="GW15" s="14">
        <v>0</v>
      </c>
      <c r="GX15" s="9" t="str">
        <f t="shared" si="51"/>
        <v>n/a</v>
      </c>
      <c r="GY15" s="14">
        <f t="shared" si="52"/>
        <v>0</v>
      </c>
      <c r="GZ15" s="18">
        <v>0</v>
      </c>
      <c r="HA15" s="13">
        <f>(GZ15*'[1]prices source'!$C$58)/1000</f>
        <v>0</v>
      </c>
      <c r="HB15" s="14">
        <f>(GZ15*'[1]prices source'!$G$58)</f>
        <v>0</v>
      </c>
      <c r="HC15" s="19"/>
      <c r="HD15" s="9" t="str">
        <f t="shared" si="53"/>
        <v>n/a</v>
      </c>
      <c r="HE15" s="14">
        <f t="shared" si="54"/>
        <v>0</v>
      </c>
      <c r="HF15" s="18">
        <v>85639.23270505527</v>
      </c>
      <c r="HG15" s="13">
        <f>(HF15*'[1]prices source'!$C$58)/1000</f>
        <v>22.313191550133393</v>
      </c>
      <c r="HH15" s="14">
        <f>(HF15*'[1]prices source'!$G$58)</f>
        <v>10561.917079319504</v>
      </c>
      <c r="HI15" s="19">
        <v>486984.24005960603</v>
      </c>
      <c r="HJ15" s="9">
        <f t="shared" si="55"/>
        <v>46.107561383258087</v>
      </c>
      <c r="HK15" s="14">
        <f t="shared" si="56"/>
        <v>-179963.00505192712</v>
      </c>
      <c r="HL15" s="11">
        <v>0</v>
      </c>
      <c r="HM15" s="13">
        <f>(HL15*'[1]prices source'!$C$58)/1000</f>
        <v>0</v>
      </c>
      <c r="HN15" s="14">
        <f>(HL15*'[1]prices source'!$G$58)</f>
        <v>0</v>
      </c>
      <c r="HO15" s="14">
        <v>0</v>
      </c>
      <c r="HP15" s="9" t="str">
        <f t="shared" si="57"/>
        <v>n/a</v>
      </c>
      <c r="HQ15" s="14">
        <f t="shared" si="58"/>
        <v>0</v>
      </c>
      <c r="HR15" s="11">
        <v>0</v>
      </c>
      <c r="HS15" s="13">
        <f>(HR15*'[1]prices source'!$C$58)/1000</f>
        <v>0</v>
      </c>
      <c r="HT15" s="14">
        <f>(HR15*'[1]prices source'!$G$58)</f>
        <v>0</v>
      </c>
      <c r="HU15" s="14">
        <v>0</v>
      </c>
      <c r="HV15" s="9" t="str">
        <f t="shared" si="59"/>
        <v>n/a</v>
      </c>
      <c r="HW15" s="14">
        <f t="shared" si="60"/>
        <v>0</v>
      </c>
      <c r="HX15" s="11">
        <f>[1]ICT!AC85</f>
        <v>0</v>
      </c>
      <c r="HY15" s="13">
        <f>(HX15*'[1]prices source'!$C$58)/1000</f>
        <v>0</v>
      </c>
      <c r="HZ15" s="14">
        <f>(HX15*'[1]prices source'!$G$58)</f>
        <v>0</v>
      </c>
      <c r="IA15" s="14">
        <f>'[1]CAPEX Assumptions'!$D$25*[1]ICT!H85</f>
        <v>0</v>
      </c>
      <c r="IB15" s="9" t="str">
        <f t="shared" si="61"/>
        <v>n/a</v>
      </c>
      <c r="IC15" s="14">
        <f t="shared" si="62"/>
        <v>0</v>
      </c>
      <c r="ID15" s="11">
        <f>[1]ICT!Z85</f>
        <v>0</v>
      </c>
      <c r="IE15" s="13">
        <f>(ID15*'[1]prices source'!$C$58)/1000</f>
        <v>0</v>
      </c>
      <c r="IF15" s="14">
        <f>(ID15*'[1]prices source'!$G$58)</f>
        <v>0</v>
      </c>
      <c r="IG15" s="14">
        <f>'[1]CAPEX Assumptions'!$D$26</f>
        <v>0</v>
      </c>
      <c r="IH15" s="9" t="str">
        <f t="shared" si="63"/>
        <v>n/a</v>
      </c>
      <c r="II15" s="14">
        <f t="shared" si="64"/>
        <v>0</v>
      </c>
      <c r="IJ15" s="11">
        <f>[1]ICT!AF85</f>
        <v>17557.133430927832</v>
      </c>
      <c r="IK15" s="13">
        <f>(IJ15*'[1]prices source'!$C$58)/1000</f>
        <v>4.5744884551308944</v>
      </c>
      <c r="IL15" s="14">
        <f>(IJ15*'[1]prices source'!$G$58)</f>
        <v>2165.327520934944</v>
      </c>
      <c r="IM15" s="14">
        <v>0</v>
      </c>
      <c r="IN15" s="9">
        <f t="shared" si="65"/>
        <v>0</v>
      </c>
      <c r="IO15" s="14">
        <f t="shared" si="66"/>
        <v>6737.1836091005953</v>
      </c>
      <c r="IP15" s="11">
        <f>[1]vending!G15</f>
        <v>367.92000000000007</v>
      </c>
      <c r="IQ15" s="13">
        <f>(IP15*'[1]prices source'!$C$58)/1000</f>
        <v>9.5861081140215257E-2</v>
      </c>
      <c r="IR15" s="14">
        <f>(IP15*'[1]prices source'!$G$58)</f>
        <v>45.375704675058891</v>
      </c>
      <c r="IS15" s="14">
        <v>0</v>
      </c>
      <c r="IT15" s="9">
        <f t="shared" si="67"/>
        <v>0</v>
      </c>
      <c r="IU15" s="14">
        <f t="shared" si="68"/>
        <v>141.18162302587791</v>
      </c>
      <c r="IV15" s="11">
        <f>'[1]halls power'!S46</f>
        <v>0</v>
      </c>
      <c r="IW15" s="13">
        <f>(IV15*'[1]prices source'!$C$58)/1000</f>
        <v>0</v>
      </c>
      <c r="IX15" s="14">
        <f>(IV15*'[1]prices source'!$G$58)</f>
        <v>0</v>
      </c>
      <c r="IY15" s="14">
        <f>'[1]halls power'!T46</f>
        <v>0</v>
      </c>
      <c r="IZ15" s="9" t="str">
        <f t="shared" si="69"/>
        <v>n/a</v>
      </c>
      <c r="JA15" s="14">
        <f t="shared" si="70"/>
        <v>0</v>
      </c>
      <c r="JB15" s="11">
        <f>'[1]halls power'!U46</f>
        <v>0</v>
      </c>
      <c r="JC15" s="13">
        <f>(JB15*'[1]prices source'!$C$58)/1000</f>
        <v>0</v>
      </c>
      <c r="JD15" s="14">
        <f>(JB15*'[1]prices source'!$G$58)</f>
        <v>0</v>
      </c>
      <c r="JE15" s="14">
        <f>'[1]halls power'!V46</f>
        <v>0</v>
      </c>
      <c r="JF15" s="9" t="str">
        <f t="shared" si="71"/>
        <v>n/a</v>
      </c>
      <c r="JG15" s="14">
        <f t="shared" si="72"/>
        <v>0</v>
      </c>
      <c r="JH15" s="11">
        <f>'[1]renewable energy'!W178</f>
        <v>34344.539344721365</v>
      </c>
      <c r="JI15" s="13">
        <f>(JH15*'[1]prices source'!$C$58)/1000</f>
        <v>8.9484253991292935</v>
      </c>
      <c r="JJ15" s="14">
        <f>(JH15*'[1]prices source'!$G$58)+'[1]renewable energy'!Z178</f>
        <v>4458.1624847525545</v>
      </c>
      <c r="JK15" s="14">
        <f>'[1]renewable energy'!Y178</f>
        <v>38245.589470736493</v>
      </c>
      <c r="JL15" s="9">
        <f t="shared" si="73"/>
        <v>8.5787787236425217</v>
      </c>
      <c r="JM15" s="14">
        <f t="shared" si="74"/>
        <v>59826.781548242667</v>
      </c>
      <c r="JN15" s="11">
        <v>0</v>
      </c>
      <c r="JO15" s="13">
        <f>(JN15*'[1]prices source'!$C$58)/1000</f>
        <v>0</v>
      </c>
      <c r="JP15" s="14">
        <v>0</v>
      </c>
      <c r="JQ15" s="14">
        <v>0</v>
      </c>
      <c r="JR15" s="9" t="str">
        <f t="shared" si="75"/>
        <v>n/a</v>
      </c>
      <c r="JS15" s="14">
        <f t="shared" si="76"/>
        <v>0</v>
      </c>
      <c r="JT15" s="11">
        <v>0</v>
      </c>
      <c r="JU15" s="13">
        <f>(JT15*'[1]prices source'!$C$58)/1000</f>
        <v>0</v>
      </c>
      <c r="JV15" s="14">
        <f>(JT15*'[1]prices source'!$G$58)</f>
        <v>0</v>
      </c>
      <c r="JW15" s="16">
        <v>0</v>
      </c>
      <c r="JX15" s="9" t="str">
        <f t="shared" si="77"/>
        <v>n/a</v>
      </c>
      <c r="JY15" s="14">
        <f t="shared" si="78"/>
        <v>0</v>
      </c>
    </row>
    <row r="16" spans="1:285" x14ac:dyDescent="0.25">
      <c r="A16" s="9">
        <f>'[1]ENERGY APPORTION'!A16</f>
        <v>13</v>
      </c>
      <c r="B16" t="s">
        <v>63</v>
      </c>
      <c r="C16" s="9" t="str">
        <f>'[1]ENERGY APPORTION'!E16</f>
        <v>uni</v>
      </c>
      <c r="D16" s="10">
        <f>[1]FabricVent!M16</f>
        <v>7602.1700000000037</v>
      </c>
      <c r="E16" s="11">
        <f>'[1]ENERGY APPORTION'!G16</f>
        <v>3881239.25</v>
      </c>
      <c r="F16" s="11">
        <f>'[1]ENERGY APPORTION'!H16</f>
        <v>2449516.2509952616</v>
      </c>
      <c r="G16" s="11">
        <f>'[1]ENERGY APPORTION'!I16</f>
        <v>89612.464057374978</v>
      </c>
      <c r="H16" s="10">
        <f>((E16*'[1]prices source'!$C$58)+(F16*'[1]prices source'!$C$60)+(G16*'[1]prices source'!$C$61))/1000</f>
        <v>1487.3510236058526</v>
      </c>
      <c r="I16" s="12">
        <f>(E16*'[1]prices source'!$G$58)+(F16*'[1]prices source'!$G$60)+(G16*'[1]prices source'!$G$61)</f>
        <v>531949.06024694</v>
      </c>
      <c r="J16" s="11">
        <f>[1]FabricVent!EU16</f>
        <v>2824.094207268497</v>
      </c>
      <c r="K16" s="11">
        <f>[1]FabricVent!EJ16*(F16/(F16+G16))</f>
        <v>76305.512921845526</v>
      </c>
      <c r="L16" s="11">
        <f>[1]FabricVent!EJ16*(G16/(F16+G16))</f>
        <v>2791.540995619087</v>
      </c>
      <c r="M16" s="13">
        <f>((J16*'[1]prices source'!$C$58)+(K16*'[1]prices source'!$C$60)+(L16*'[1]prices source'!$C$61))/1000</f>
        <v>15.566901484414306</v>
      </c>
      <c r="N16" s="14">
        <f>((J16*'[1]prices source'!$G$58)+(K16*'[1]prices source'!$G$60)+(L16*'[1]prices source'!$G$61))</f>
        <v>2007.8623999485885</v>
      </c>
      <c r="O16" s="14">
        <f>[1]FabricVent!DY16</f>
        <v>45720.415000000001</v>
      </c>
      <c r="P16" s="9">
        <f t="shared" si="22"/>
        <v>22.770691358715954</v>
      </c>
      <c r="Q16" s="14">
        <f t="shared" si="0"/>
        <v>25902.328126929096</v>
      </c>
      <c r="R16" s="11">
        <f>[1]FabricVent!EV16</f>
        <v>0</v>
      </c>
      <c r="S16" s="11">
        <f>[1]FabricVent!EK16*(F16/(F16+G16))</f>
        <v>0</v>
      </c>
      <c r="T16" s="11">
        <f>[1]FabricVent!EK16*(G16/(F16+G16))</f>
        <v>0</v>
      </c>
      <c r="U16" s="13">
        <f>((R16*'[1]prices source'!$C$58)+(S16*'[1]prices source'!$C$60)+(T16*'[1]prices source'!$C$61))/1000</f>
        <v>0</v>
      </c>
      <c r="V16" s="14">
        <f>((R16*'[1]prices source'!$G$58)+(S16*'[1]prices source'!$G$60)+(T16*'[1]prices source'!$G$61))</f>
        <v>0</v>
      </c>
      <c r="W16" s="14">
        <f>[1]FabricVent!DZ16</f>
        <v>0</v>
      </c>
      <c r="X16" s="9" t="str">
        <f t="shared" si="23"/>
        <v>n/a</v>
      </c>
      <c r="Y16" s="14">
        <f t="shared" si="1"/>
        <v>0</v>
      </c>
      <c r="Z16" s="11">
        <f>[1]FabricVent!EW16</f>
        <v>0</v>
      </c>
      <c r="AA16" s="11">
        <f>[1]FabricVent!EL16*(F16/(F16+G16))</f>
        <v>0</v>
      </c>
      <c r="AB16" s="11">
        <f>[1]FabricVent!EL16*(G16/(F16+G16))</f>
        <v>0</v>
      </c>
      <c r="AC16" s="13">
        <f>((Z16*'[1]prices source'!$C$58)+(AA16*'[1]prices source'!$C$60)+(AB16*'[1]prices source'!$C$61))/1000</f>
        <v>0</v>
      </c>
      <c r="AD16" s="14">
        <f>((Z16*'[1]prices source'!$G$58)+(AA16*'[1]prices source'!$G$60)+(AB16*'[1]prices source'!$G$61))</f>
        <v>0</v>
      </c>
      <c r="AE16" s="14">
        <f>[1]FabricVent!EA16</f>
        <v>0</v>
      </c>
      <c r="AF16" s="9" t="str">
        <f t="shared" si="24"/>
        <v>n/a</v>
      </c>
      <c r="AG16" s="14">
        <f t="shared" si="2"/>
        <v>0</v>
      </c>
      <c r="AH16" s="11">
        <f>[1]FabricVent!EX16</f>
        <v>6723.6767142767521</v>
      </c>
      <c r="AI16" s="11">
        <f>[1]FabricVent!EM16*(F16/(F16+G16))</f>
        <v>181670.14368114484</v>
      </c>
      <c r="AJ16" s="11">
        <f>[1]FabricVent!EM16*(G16/(F16+G16))</f>
        <v>6646.173183913379</v>
      </c>
      <c r="AK16" s="13">
        <f>((AH16*'[1]prices source'!$C$58)+(AI16*'[1]prices source'!$C$60)+(AJ16*'[1]prices source'!$C$61))/1000</f>
        <v>37.062082686480863</v>
      </c>
      <c r="AL16" s="14">
        <f>((AH16*'[1]prices source'!$G$58)+(AI16*'[1]prices source'!$G$60)+(AJ16*'[1]prices source'!$G$61))</f>
        <v>4780.3708634294308</v>
      </c>
      <c r="AM16" s="14">
        <f>[1]FabricVent!EB16</f>
        <v>284078.5808692713</v>
      </c>
      <c r="AN16" s="9">
        <f t="shared" si="25"/>
        <v>59.426054794726483</v>
      </c>
      <c r="AO16" s="14">
        <f t="shared" si="3"/>
        <v>-113557.29693485965</v>
      </c>
      <c r="AP16" s="11">
        <f>[1]FabricVent!FD16</f>
        <v>0</v>
      </c>
      <c r="AQ16" s="11">
        <f>[1]FabricVent!ES16*(F16/(F16+G16))</f>
        <v>0</v>
      </c>
      <c r="AR16" s="11">
        <f>[1]FabricVent!ES16*(G16/(F16+G16))</f>
        <v>0</v>
      </c>
      <c r="AS16" s="13">
        <f>((AP16*'[1]prices source'!$C$58)+(AQ16*'[1]prices source'!$C$60)+(AR16*'[1]prices source'!$C$61))/1000</f>
        <v>0</v>
      </c>
      <c r="AT16" s="14">
        <f>((AP16*'[1]prices source'!$G$58)+(AQ16*'[1]prices source'!$G$60)+(AR16*'[1]prices source'!$G$61))</f>
        <v>0</v>
      </c>
      <c r="AU16" s="14">
        <f>[1]FabricVent!EH16</f>
        <v>0</v>
      </c>
      <c r="AV16" s="9" t="str">
        <f t="shared" si="26"/>
        <v>n/a</v>
      </c>
      <c r="AW16" s="14">
        <f t="shared" si="4"/>
        <v>0</v>
      </c>
      <c r="AX16" s="11">
        <f>[1]FabricVent!FC16</f>
        <v>6916.1107002404542</v>
      </c>
      <c r="AY16" s="11">
        <f>[1]FabricVent!ER16*(F16/(F16+G16))</f>
        <v>186869.60691603381</v>
      </c>
      <c r="AZ16" s="11">
        <f>[1]FabricVent!ER16*(G16/(F16+G16))</f>
        <v>6836.3889916528933</v>
      </c>
      <c r="BA16" s="13">
        <f>((AX16*'[1]prices source'!$C$58)+(AY16*'[1]prices source'!$C$60)+(AZ16*'[1]prices source'!$C$61))/1000</f>
        <v>38.12281249288754</v>
      </c>
      <c r="BB16" s="14">
        <f>((AX16*'[1]prices source'!$G$58)+(AY16*'[1]prices source'!$G$60)+(AZ16*'[1]prices source'!$G$61))</f>
        <v>4917.1867543066919</v>
      </c>
      <c r="BC16" s="14">
        <f>[1]FabricVent!EG16</f>
        <v>149356.0394366197</v>
      </c>
      <c r="BD16" s="9">
        <f t="shared" si="27"/>
        <v>30.374286538091521</v>
      </c>
      <c r="BE16" s="14">
        <f t="shared" si="5"/>
        <v>26045.623456148314</v>
      </c>
      <c r="BF16" s="11">
        <f>[1]FabricVent!EZ16</f>
        <v>0</v>
      </c>
      <c r="BG16" s="11">
        <f>[1]FabricVent!EO16*(F16/(F16+G16))</f>
        <v>0</v>
      </c>
      <c r="BH16" s="11">
        <f>[1]FabricVent!EO16*(G16/(F16+G16))</f>
        <v>0</v>
      </c>
      <c r="BI16" s="13">
        <f>((BF16*'[1]prices source'!$C$58)+(BG16*'[1]prices source'!$C$60)+(BH16*'[1]prices source'!$C$61))/1000</f>
        <v>0</v>
      </c>
      <c r="BJ16" s="14">
        <f>((BF16*'[1]prices source'!$G$58)+(BG16*'[1]prices source'!$G$60)+(BH16*'[1]prices source'!$G$61))</f>
        <v>0</v>
      </c>
      <c r="BK16" s="14">
        <f>[1]FabricVent!ED16</f>
        <v>0</v>
      </c>
      <c r="BL16" s="9" t="str">
        <f t="shared" si="28"/>
        <v>n/a</v>
      </c>
      <c r="BM16" s="14">
        <f t="shared" si="6"/>
        <v>0</v>
      </c>
      <c r="BN16" s="11">
        <f>[1]FabricVent!EY16</f>
        <v>0</v>
      </c>
      <c r="BO16" s="11">
        <f>[1]FabricVent!EN16*(F16/(F16+G16))</f>
        <v>0</v>
      </c>
      <c r="BP16" s="11">
        <f>[1]FabricVent!EN16*(G16/(F16+G16))</f>
        <v>0</v>
      </c>
      <c r="BQ16" s="13">
        <f>((BN16*'[1]prices source'!$C$58)+(BO16*'[1]prices source'!$C$60)+(BP16*'[1]prices source'!$C$61))/1000</f>
        <v>0</v>
      </c>
      <c r="BR16" s="14">
        <f>((BN16*'[1]prices source'!$G$58)+(BO16*'[1]prices source'!$G$60)+(BP16*'[1]prices source'!$G$61))</f>
        <v>0</v>
      </c>
      <c r="BS16" s="14">
        <f>[1]FabricVent!EC16</f>
        <v>0</v>
      </c>
      <c r="BT16" s="9" t="str">
        <f t="shared" si="29"/>
        <v>n/a</v>
      </c>
      <c r="BU16" s="14">
        <f t="shared" si="7"/>
        <v>0</v>
      </c>
      <c r="BV16" s="11">
        <f>[1]FabricVent!FA16</f>
        <v>1063.9340009478979</v>
      </c>
      <c r="BW16" s="11">
        <f>[1]FabricVent!EP16*(F16/(F16+G16))</f>
        <v>28746.926872472483</v>
      </c>
      <c r="BX16" s="11">
        <f>[1]FabricVent!EP16*(G16/(F16+G16))</f>
        <v>1051.6700797852395</v>
      </c>
      <c r="BY16" s="13">
        <f>((BV16*'[1]prices source'!$C$58)+(BW16*'[1]prices source'!$C$60)+(BX16*'[1]prices source'!$C$61))/1000</f>
        <v>5.8645904007196084</v>
      </c>
      <c r="BZ16" s="14">
        <f>((BV16*'[1]prices source'!$G$58)+(BW16*'[1]prices source'!$G$60)+(BX16*'[1]prices source'!$G$61))</f>
        <v>756.43123768039754</v>
      </c>
      <c r="CA16" s="14">
        <f>[1]FabricVent!EE16</f>
        <v>209921.58180400004</v>
      </c>
      <c r="CB16" s="9">
        <f t="shared" si="30"/>
        <v>277.51574941263169</v>
      </c>
      <c r="CC16" s="14">
        <f t="shared" si="8"/>
        <v>-187521.8215898301</v>
      </c>
      <c r="CD16" s="11">
        <f>[1]FabricVent!FB16</f>
        <v>1952.9747414660037</v>
      </c>
      <c r="CE16" s="11">
        <f>[1]FabricVent!EQ16*(F16/(F16+G16))</f>
        <v>52768.331519333049</v>
      </c>
      <c r="CF16" s="11">
        <f>[1]FabricVent!EQ16*(G16/(F16+G16))</f>
        <v>1930.4628861811245</v>
      </c>
      <c r="CG16" s="13">
        <f>((CD16*'[1]prices source'!$C$58)+(CE16*'[1]prices source'!$C$60)+(CF16*'[1]prices source'!$C$61))/1000</f>
        <v>10.76513854378668</v>
      </c>
      <c r="CH16" s="14">
        <f>((CD16*'[1]prices source'!$G$58)+(CE16*'[1]prices source'!$G$60)+(CF16*'[1]prices source'!$G$61))</f>
        <v>1388.5176143722363</v>
      </c>
      <c r="CI16" s="14">
        <f>[1]FabricVent!EF16</f>
        <v>232371.46310400005</v>
      </c>
      <c r="CJ16" s="9">
        <f t="shared" si="31"/>
        <v>167.35218962926709</v>
      </c>
      <c r="CK16" s="14">
        <f t="shared" si="9"/>
        <v>-191254.09503963328</v>
      </c>
      <c r="CL16" s="11">
        <v>0</v>
      </c>
      <c r="CM16" s="11">
        <f>[1]HeatFuel!CE16</f>
        <v>0</v>
      </c>
      <c r="CN16" s="11">
        <v>0</v>
      </c>
      <c r="CO16" s="13">
        <f>((CL16*'[1]prices source'!$C$58)+(CM16*'[1]prices source'!$C$60)+(CN16*'[1]prices source'!$C$61))/1000</f>
        <v>0</v>
      </c>
      <c r="CP16" s="14">
        <f>((CL16*'[1]prices source'!$G$58)+(CM16*'[1]prices source'!$G$60)+(CN16*'[1]prices source'!$G$61))</f>
        <v>0</v>
      </c>
      <c r="CQ16" s="14">
        <v>0</v>
      </c>
      <c r="CR16" s="9" t="str">
        <f t="shared" si="32"/>
        <v>n/a</v>
      </c>
      <c r="CS16" s="14">
        <f t="shared" si="10"/>
        <v>0</v>
      </c>
      <c r="CT16" s="11">
        <f>[1]HeatFuel!BA16</f>
        <v>281437.4393350748</v>
      </c>
      <c r="CU16" s="11">
        <v>0</v>
      </c>
      <c r="CV16" s="11">
        <v>0</v>
      </c>
      <c r="CW16" s="13">
        <f>((CT16*'[1]prices source'!$C$58)+(CU16*'[1]prices source'!$C$60)+(CV16*'[1]prices source'!$C$61))/1000</f>
        <v>73.328161578587768</v>
      </c>
      <c r="CX16" s="14">
        <f>((CT16*'[1]prices source'!$G$58)+(CU16*'[1]prices source'!$G$60)+(CV16*'[1]prices source'!$G$61))</f>
        <v>34709.779658004874</v>
      </c>
      <c r="CY16" s="14">
        <f>'[1]CAPEX Assumptions'!$D$11*[1]HeatFuel!BB16</f>
        <v>10596.728285175204</v>
      </c>
      <c r="CZ16" s="9">
        <f t="shared" si="33"/>
        <v>0.30529517587217975</v>
      </c>
      <c r="DA16" s="14">
        <f t="shared" si="11"/>
        <v>587749.4189537093</v>
      </c>
      <c r="DB16" s="11">
        <f>[1]HotWaterpiv!AQ125</f>
        <v>0</v>
      </c>
      <c r="DC16" s="11">
        <f>[1]HotWaterpiv!AP125</f>
        <v>3.3760416684458522E-12</v>
      </c>
      <c r="DD16" s="11">
        <v>0</v>
      </c>
      <c r="DE16" s="13">
        <f>((DB16*'[1]prices source'!$C$58)+(DC16*'[1]prices source'!$C$60)+(DD16*'[1]prices source'!$C$61))/1000</f>
        <v>6.2271088574483739E-16</v>
      </c>
      <c r="DF16" s="14">
        <f>((DB16*'[1]prices source'!$G$58)+(DC16*'[1]prices source'!$G$60)+(DD16*'[1]prices source'!$G$61))</f>
        <v>6.7686623947788403E-14</v>
      </c>
      <c r="DG16" s="14">
        <f>[1]HotWaterpiv!AW125</f>
        <v>0</v>
      </c>
      <c r="DH16" s="9">
        <f t="shared" si="34"/>
        <v>0</v>
      </c>
      <c r="DI16" s="14">
        <f t="shared" si="12"/>
        <v>1.0996710586670798E-12</v>
      </c>
      <c r="DJ16" s="11">
        <f>[1]HeatFuel!CN16</f>
        <v>-29866.86236092764</v>
      </c>
      <c r="DK16" s="11">
        <f>[1]HeatFuel!CO16</f>
        <v>126177.86620460382</v>
      </c>
      <c r="DL16" s="11">
        <v>0</v>
      </c>
      <c r="DM16" s="13">
        <f>((DJ16*'[1]prices source'!$C$58)+(DK16*'[1]prices source'!$C$60)+(DL16*'[1]prices source'!$C$61))/1000</f>
        <v>15.491734981276844</v>
      </c>
      <c r="DN16" s="14">
        <f>((DJ16*'[1]prices source'!$G$58)+(DK16*'[1]prices source'!$G$60)+(DL16*'[1]prices source'!$G$61))</f>
        <v>-1153.7371114035609</v>
      </c>
      <c r="DO16" s="14">
        <f>[1]HeatFuel!CM16</f>
        <v>4078.6500000000005</v>
      </c>
      <c r="DP16" s="9" t="str">
        <f t="shared" si="35"/>
        <v>n/a</v>
      </c>
      <c r="DQ16" s="14">
        <f t="shared" si="13"/>
        <v>-16932.577147621145</v>
      </c>
      <c r="DR16" s="11">
        <v>0</v>
      </c>
      <c r="DS16" s="11"/>
      <c r="DT16" s="11">
        <v>0</v>
      </c>
      <c r="DU16" s="13">
        <f>((DR16*'[1]prices source'!$C$58)+(DS16*'[1]prices source'!$C$60)+(DT16*'[1]prices source'!$C$61))/1000</f>
        <v>0</v>
      </c>
      <c r="DV16" s="14">
        <f>((DR16*'[1]prices source'!$G$58)+(DS16*'[1]prices source'!$G$60)+(DT16*'[1]prices source'!$G$61))</f>
        <v>0</v>
      </c>
      <c r="DW16" s="14"/>
      <c r="DX16" s="9" t="str">
        <f t="shared" si="36"/>
        <v>n/a</v>
      </c>
      <c r="DY16" s="14">
        <f t="shared" si="14"/>
        <v>0</v>
      </c>
      <c r="DZ16" s="11">
        <f>'[1]ENERGY APPORTION'!BA16*'[1]benchmarks general'!$I$192*(6-0)/24</f>
        <v>0</v>
      </c>
      <c r="EA16" s="11">
        <v>0</v>
      </c>
      <c r="EB16" s="11">
        <v>0</v>
      </c>
      <c r="EC16" s="13">
        <f>((DZ16*'[1]prices source'!$C$58)+(EA16*'[1]prices source'!$C$60)+(EB16*'[1]prices source'!$C$61))/1000</f>
        <v>0</v>
      </c>
      <c r="ED16" s="14">
        <f>((DZ16*'[1]prices source'!$G$58)+(EA16*'[1]prices source'!$G$60)+(EB16*'[1]prices source'!$G$61))</f>
        <v>0</v>
      </c>
      <c r="EE16" s="14">
        <f>IF(DZ16&gt;0,'[1]benchmarks general'!$I$197,0)</f>
        <v>0</v>
      </c>
      <c r="EF16" s="9" t="str">
        <f t="shared" si="37"/>
        <v>n/a</v>
      </c>
      <c r="EG16" s="14">
        <f t="shared" si="15"/>
        <v>0</v>
      </c>
      <c r="EH16" s="11">
        <f>[1]FabricVent!GG16</f>
        <v>125301.76017354085</v>
      </c>
      <c r="EI16" s="11">
        <f>[1]FabricVent!GD16</f>
        <v>204195.38114176397</v>
      </c>
      <c r="EJ16" s="11">
        <v>0</v>
      </c>
      <c r="EK16" s="13">
        <f>((EH16*'[1]prices source'!$C$58)+(EI16*'[1]prices source'!$C$60)+(EJ16*'[1]prices source'!$C$61))/1000</f>
        <v>70.311049942791001</v>
      </c>
      <c r="EL16" s="14">
        <f>((EH16*'[1]prices source'!$G$58)+(EI16*'[1]prices source'!$G$60)+(EJ16*'[1]prices source'!$G$61))</f>
        <v>19547.445967219865</v>
      </c>
      <c r="EM16" s="14">
        <v>18783.736489963969</v>
      </c>
      <c r="EN16" s="9">
        <f t="shared" si="38"/>
        <v>0.96093047252635455</v>
      </c>
      <c r="EO16" s="14">
        <f t="shared" si="16"/>
        <v>295842.71783024259</v>
      </c>
      <c r="EP16" s="11">
        <f>[1]FabricVent!GK16</f>
        <v>321760.6911092028</v>
      </c>
      <c r="EQ16" s="11">
        <f>[1]FabricVent!GH16</f>
        <v>242585.9265229688</v>
      </c>
      <c r="ER16" s="11">
        <v>0</v>
      </c>
      <c r="ES16" s="13">
        <f>((EP16*'[1]prices source'!$C$58)+(EQ16*'[1]prices source'!$C$60)+(ER16*'[1]prices source'!$C$61))/1000</f>
        <v>128.57930693187302</v>
      </c>
      <c r="ET16" s="14">
        <f>((EP16*'[1]prices source'!$G$58)+(EQ16*'[1]prices source'!$G$60)+(ER16*'[1]prices source'!$G$61))</f>
        <v>44546.492099579009</v>
      </c>
      <c r="EU16" s="14">
        <v>20000</v>
      </c>
      <c r="EV16" s="9">
        <f t="shared" si="39"/>
        <v>0.44896913443357334</v>
      </c>
      <c r="EW16" s="14">
        <f t="shared" si="17"/>
        <v>325716.82860841451</v>
      </c>
      <c r="EX16" s="11">
        <f>[1]FabricVent!GR16</f>
        <v>63173.353346153497</v>
      </c>
      <c r="EY16" s="11">
        <f>[1]FabricVent!GO16</f>
        <v>185439.92515060751</v>
      </c>
      <c r="EZ16" s="11">
        <v>0</v>
      </c>
      <c r="FA16" s="13">
        <f>((EX16*'[1]prices source'!$C$58)+(EY16*'[1]prices source'!$C$60)+(EZ16*'[1]prices source'!$C$61))/1000</f>
        <v>50.664129873022567</v>
      </c>
      <c r="FB16" s="14">
        <f>((EX16*'[1]prices source'!$G$58)+(EY16*'[1]prices source'!$G$60)+(EZ16*'[1]prices source'!$G$61))</f>
        <v>11509.097257015124</v>
      </c>
      <c r="FC16" s="14">
        <v>20000</v>
      </c>
      <c r="FD16" s="9">
        <f t="shared" si="40"/>
        <v>1.7377557555879917</v>
      </c>
      <c r="FE16" s="14">
        <f t="shared" si="18"/>
        <v>15819.171999345803</v>
      </c>
      <c r="FF16" s="11">
        <v>0</v>
      </c>
      <c r="FG16" s="11">
        <f>[1]HeatFuel!CR16</f>
        <v>0</v>
      </c>
      <c r="FH16" s="11">
        <f>[1]HeatFuel!CQ16</f>
        <v>0</v>
      </c>
      <c r="FI16" s="13">
        <f>((FF16*'[1]prices source'!$C$58)+(FG16*'[1]prices source'!$C$60)+(FH16*'[1]prices source'!$C$61))/1000</f>
        <v>0</v>
      </c>
      <c r="FJ16" s="14">
        <f>((FF16*'[1]prices source'!$G$58)+(FG16*'[1]prices source'!$G$60)+(FH16*'[1]prices source'!$G$61))</f>
        <v>0</v>
      </c>
      <c r="FK16" s="14">
        <f>[1]HeatFuel!CP16</f>
        <v>0</v>
      </c>
      <c r="FL16" s="9" t="str">
        <f t="shared" si="41"/>
        <v>n/a</v>
      </c>
      <c r="FM16" s="14">
        <f t="shared" si="19"/>
        <v>0</v>
      </c>
      <c r="FN16" s="11">
        <f t="shared" si="20"/>
        <v>0</v>
      </c>
      <c r="FO16" s="11">
        <f t="shared" si="20"/>
        <v>0</v>
      </c>
      <c r="FP16" s="11">
        <f t="shared" si="20"/>
        <v>0</v>
      </c>
      <c r="FQ16" s="13">
        <f>((FN16*'[1]prices source'!$C$58)+(FO16*'[1]prices source'!$C$60)+(FP16*'[1]prices source'!$C$61))/1000</f>
        <v>0</v>
      </c>
      <c r="FR16" s="14">
        <f>((FN16*'[1]prices source'!$G$58)+(FO16*'[1]prices source'!$G$60)+(FP16*'[1]prices source'!$G$61))</f>
        <v>0</v>
      </c>
      <c r="FS16" s="14">
        <f>'[1]CAPEX Assumptions'!$D$30</f>
        <v>0</v>
      </c>
      <c r="FT16" s="9" t="str">
        <f t="shared" si="42"/>
        <v>n/a</v>
      </c>
      <c r="FU16" s="14">
        <f t="shared" si="21"/>
        <v>0</v>
      </c>
      <c r="FV16" s="15">
        <v>0</v>
      </c>
      <c r="FW16" s="13">
        <f>(FV16*'[1]prices source'!$C$58)/1000</f>
        <v>0</v>
      </c>
      <c r="FX16" s="14">
        <f>(FV16*'[1]prices source'!$G$58)</f>
        <v>0</v>
      </c>
      <c r="FY16" s="16">
        <v>0</v>
      </c>
      <c r="FZ16" s="9" t="str">
        <f t="shared" si="43"/>
        <v>n/a</v>
      </c>
      <c r="GA16" s="14">
        <f t="shared" si="44"/>
        <v>0</v>
      </c>
      <c r="GB16" s="11">
        <f>'[1]ENERGY APPORTION'!BB16*'[1]cooling opps'!$C$35</f>
        <v>16828</v>
      </c>
      <c r="GC16" s="13">
        <f>(GB16*'[1]prices source'!$C$58)/1000</f>
        <v>4.3845136807663128</v>
      </c>
      <c r="GD16" s="14">
        <f>(GB16*'[1]prices source'!$G$58)</f>
        <v>2075.4032351377768</v>
      </c>
      <c r="GE16" s="14">
        <v>0</v>
      </c>
      <c r="GF16" s="9">
        <f t="shared" si="45"/>
        <v>0</v>
      </c>
      <c r="GG16" s="14">
        <f t="shared" si="46"/>
        <v>6457.3938689918268</v>
      </c>
      <c r="GH16" s="11">
        <v>35058.333333333343</v>
      </c>
      <c r="GI16" s="13">
        <f>(GH16*'[1]prices source'!$C$58)/1000</f>
        <v>9.1344035015964895</v>
      </c>
      <c r="GJ16" s="14">
        <f>(GH16*'[1]prices source'!$G$58)</f>
        <v>4323.7567398703695</v>
      </c>
      <c r="GK16" s="17">
        <v>213204.33172588845</v>
      </c>
      <c r="GL16" s="9">
        <f t="shared" si="47"/>
        <v>49.309973838232288</v>
      </c>
      <c r="GM16" s="14">
        <f t="shared" si="48"/>
        <v>-174400.56041782192</v>
      </c>
      <c r="GN16" s="11">
        <f>[1]HeatFuel!BE16</f>
        <v>34893.960300000013</v>
      </c>
      <c r="GO16" s="13">
        <f>(GN16*'[1]prices source'!$C$58)/1000</f>
        <v>9.0915763199112583</v>
      </c>
      <c r="GP16" s="14">
        <f>(GN16*'[1]prices source'!$G$58)</f>
        <v>4303.484555109887</v>
      </c>
      <c r="GQ16" s="14">
        <v>30000</v>
      </c>
      <c r="GR16" s="9">
        <f t="shared" si="49"/>
        <v>6.9710950779127332</v>
      </c>
      <c r="GS16" s="14">
        <f t="shared" si="50"/>
        <v>44185.818193697385</v>
      </c>
      <c r="GT16" s="11">
        <f>'[1]compressed air'!F5</f>
        <v>37428.19312280466</v>
      </c>
      <c r="GU16" s="13">
        <f>(GT16*'[1]prices source'!$C$58)/1000</f>
        <v>9.7518674110589885</v>
      </c>
      <c r="GV16" s="14">
        <f>(GT16*'[1]prices source'!$G$58)</f>
        <v>4616.0323919913408</v>
      </c>
      <c r="GW16" s="14">
        <f>'[1]compressed air'!G5</f>
        <v>9225.7401660655869</v>
      </c>
      <c r="GX16" s="9">
        <f t="shared" si="51"/>
        <v>1.9986298584195232</v>
      </c>
      <c r="GY16" s="14">
        <f t="shared" si="52"/>
        <v>64887.109621984113</v>
      </c>
      <c r="GZ16" s="18">
        <v>308517.27757591486</v>
      </c>
      <c r="HA16" s="13">
        <f>(GZ16*'[1]prices source'!$C$58)/1000</f>
        <v>80.383778481363009</v>
      </c>
      <c r="HB16" s="14">
        <f>(GZ16*'[1]prices source'!$G$58)</f>
        <v>38049.545755701998</v>
      </c>
      <c r="HC16" s="19">
        <v>148922.61739402055</v>
      </c>
      <c r="HD16" s="9">
        <f t="shared" si="53"/>
        <v>3.9139131476149993</v>
      </c>
      <c r="HE16" s="14">
        <f t="shared" si="54"/>
        <v>732062.2928560829</v>
      </c>
      <c r="HF16" s="18">
        <v>320346.63560052635</v>
      </c>
      <c r="HG16" s="13">
        <f>(HF16*'[1]prices source'!$C$58)/1000</f>
        <v>83.465902446991251</v>
      </c>
      <c r="HH16" s="14">
        <f>(HF16*'[1]prices source'!$G$58)</f>
        <v>39508.464695200557</v>
      </c>
      <c r="HI16" s="19">
        <v>256362.94040273601</v>
      </c>
      <c r="HJ16" s="9">
        <f t="shared" si="55"/>
        <v>6.4888104961942163</v>
      </c>
      <c r="HK16" s="14">
        <f t="shared" si="56"/>
        <v>892096.90196134313</v>
      </c>
      <c r="HL16" s="11">
        <v>0</v>
      </c>
      <c r="HM16" s="13">
        <f>(HL16*'[1]prices source'!$C$58)/1000</f>
        <v>0</v>
      </c>
      <c r="HN16" s="14">
        <f>(HL16*'[1]prices source'!$G$58)</f>
        <v>0</v>
      </c>
      <c r="HO16" s="14">
        <v>0</v>
      </c>
      <c r="HP16" s="9" t="str">
        <f t="shared" si="57"/>
        <v>n/a</v>
      </c>
      <c r="HQ16" s="14">
        <f t="shared" si="58"/>
        <v>0</v>
      </c>
      <c r="HR16" s="11">
        <v>0</v>
      </c>
      <c r="HS16" s="13">
        <f>(HR16*'[1]prices source'!$C$58)/1000</f>
        <v>0</v>
      </c>
      <c r="HT16" s="14">
        <f>(HR16*'[1]prices source'!$G$58)</f>
        <v>0</v>
      </c>
      <c r="HU16" s="14">
        <v>0</v>
      </c>
      <c r="HV16" s="9" t="str">
        <f t="shared" si="59"/>
        <v>n/a</v>
      </c>
      <c r="HW16" s="14">
        <f t="shared" si="60"/>
        <v>0</v>
      </c>
      <c r="HX16" s="11">
        <f>[1]ICT!AC86</f>
        <v>14541.120000000004</v>
      </c>
      <c r="HY16" s="13">
        <f>(HX16*'[1]prices source'!$C$58)/1000</f>
        <v>3.7886700483518347</v>
      </c>
      <c r="HZ16" s="14">
        <f>(HX16*'[1]prices source'!$G$58)</f>
        <v>1793.3615100146565</v>
      </c>
      <c r="IA16" s="14">
        <f>'[1]CAPEX Assumptions'!$D$25*[1]ICT!H86</f>
        <v>0</v>
      </c>
      <c r="IB16" s="9">
        <f t="shared" si="61"/>
        <v>0</v>
      </c>
      <c r="IC16" s="14">
        <f t="shared" si="62"/>
        <v>5579.8513867527017</v>
      </c>
      <c r="ID16" s="11">
        <f>[1]ICT!Z86</f>
        <v>2700</v>
      </c>
      <c r="IE16" s="13">
        <f>(ID16*'[1]prices source'!$C$58)/1000</f>
        <v>0.70348151521684377</v>
      </c>
      <c r="IF16" s="14">
        <f>(ID16*'[1]prices source'!$G$58)</f>
        <v>332.99196190111707</v>
      </c>
      <c r="IG16" s="14">
        <f>'[1]CAPEX Assumptions'!$D$26</f>
        <v>0</v>
      </c>
      <c r="IH16" s="9">
        <f t="shared" si="63"/>
        <v>0</v>
      </c>
      <c r="II16" s="14">
        <f t="shared" si="64"/>
        <v>1036.0686621272839</v>
      </c>
      <c r="IJ16" s="11">
        <f>[1]ICT!AF86</f>
        <v>730.57192886598023</v>
      </c>
      <c r="IK16" s="13">
        <f>(IJ16*'[1]prices source'!$C$58)/1000</f>
        <v>0.19034957314575257</v>
      </c>
      <c r="IL16" s="14">
        <f>(IJ16*'[1]prices source'!$G$58)</f>
        <v>90.101696260357812</v>
      </c>
      <c r="IM16" s="14">
        <v>0</v>
      </c>
      <c r="IN16" s="9">
        <f t="shared" si="65"/>
        <v>0</v>
      </c>
      <c r="IO16" s="14">
        <f t="shared" si="66"/>
        <v>280.34173367700936</v>
      </c>
      <c r="IP16" s="11">
        <f>[1]vending!G16</f>
        <v>122.63999999999987</v>
      </c>
      <c r="IQ16" s="13">
        <f>(IP16*'[1]prices source'!$C$58)/1000</f>
        <v>3.1953693713405042E-2</v>
      </c>
      <c r="IR16" s="14">
        <f>(IP16*'[1]prices source'!$G$58)</f>
        <v>15.125234891686279</v>
      </c>
      <c r="IS16" s="14">
        <v>0</v>
      </c>
      <c r="IT16" s="9">
        <f t="shared" si="67"/>
        <v>0</v>
      </c>
      <c r="IU16" s="14">
        <f t="shared" si="68"/>
        <v>47.060541008625911</v>
      </c>
      <c r="IV16" s="11">
        <f>'[1]halls power'!S47</f>
        <v>0</v>
      </c>
      <c r="IW16" s="13">
        <f>(IV16*'[1]prices source'!$C$58)/1000</f>
        <v>0</v>
      </c>
      <c r="IX16" s="14">
        <f>(IV16*'[1]prices source'!$G$58)</f>
        <v>0</v>
      </c>
      <c r="IY16" s="14">
        <f>'[1]halls power'!T47</f>
        <v>0</v>
      </c>
      <c r="IZ16" s="9" t="str">
        <f t="shared" si="69"/>
        <v>n/a</v>
      </c>
      <c r="JA16" s="14">
        <f t="shared" si="70"/>
        <v>0</v>
      </c>
      <c r="JB16" s="11">
        <f>'[1]halls power'!U47</f>
        <v>0</v>
      </c>
      <c r="JC16" s="13">
        <f>(JB16*'[1]prices source'!$C$58)/1000</f>
        <v>0</v>
      </c>
      <c r="JD16" s="14">
        <f>(JB16*'[1]prices source'!$G$58)</f>
        <v>0</v>
      </c>
      <c r="JE16" s="14">
        <f>'[1]halls power'!V47</f>
        <v>0</v>
      </c>
      <c r="JF16" s="9" t="str">
        <f t="shared" si="71"/>
        <v>n/a</v>
      </c>
      <c r="JG16" s="14">
        <f t="shared" si="72"/>
        <v>0</v>
      </c>
      <c r="JH16" s="11">
        <f>'[1]renewable energy'!W179</f>
        <v>11274.635956314758</v>
      </c>
      <c r="JI16" s="13">
        <f>(JH16*'[1]prices source'!$C$58)/1000</f>
        <v>2.9375918466913387</v>
      </c>
      <c r="JJ16" s="14">
        <f>(JH16*'[1]prices source'!$G$58)+'[1]renewable energy'!Z179</f>
        <v>1463.5269538827029</v>
      </c>
      <c r="JK16" s="14">
        <f>'[1]renewable energy'!Y179</f>
        <v>13357.602912349481</v>
      </c>
      <c r="JL16" s="9">
        <f t="shared" si="73"/>
        <v>9.126994809977413</v>
      </c>
      <c r="JM16" s="14">
        <f t="shared" si="74"/>
        <v>18837.625258080778</v>
      </c>
      <c r="JN16" s="11">
        <v>0</v>
      </c>
      <c r="JO16" s="13">
        <f>(JN16*'[1]prices source'!$C$58)/1000</f>
        <v>0</v>
      </c>
      <c r="JP16" s="14">
        <v>0</v>
      </c>
      <c r="JQ16" s="14">
        <v>0</v>
      </c>
      <c r="JR16" s="9" t="str">
        <f t="shared" si="75"/>
        <v>n/a</v>
      </c>
      <c r="JS16" s="14">
        <f t="shared" si="76"/>
        <v>0</v>
      </c>
      <c r="JT16" s="11">
        <v>55811.711999999992</v>
      </c>
      <c r="JU16" s="13">
        <f>(JT16*'[1]prices source'!$C$58)/1000</f>
        <v>14.541669527631885</v>
      </c>
      <c r="JV16" s="14">
        <f>(JT16*'[1]prices source'!$G$58)</f>
        <v>6883.2783244222646</v>
      </c>
      <c r="JW16" s="16">
        <v>45000</v>
      </c>
      <c r="JX16" s="9">
        <f t="shared" si="77"/>
        <v>6.5375825121493971</v>
      </c>
      <c r="JY16" s="14">
        <f t="shared" si="78"/>
        <v>98.178855275131355</v>
      </c>
    </row>
    <row r="17" spans="1:285" x14ac:dyDescent="0.25">
      <c r="A17" s="9">
        <f>'[1]ENERGY APPORTION'!A17</f>
        <v>14</v>
      </c>
      <c r="B17" t="s">
        <v>64</v>
      </c>
      <c r="C17" s="9" t="str">
        <f>'[1]ENERGY APPORTION'!E17</f>
        <v>ent</v>
      </c>
      <c r="D17" s="10">
        <f>[1]FabricVent!M17</f>
        <v>3150.9199999999996</v>
      </c>
      <c r="E17" s="11">
        <f>'[1]ENERGY APPORTION'!G17</f>
        <v>205427</v>
      </c>
      <c r="F17" s="11">
        <f>'[1]ENERGY APPORTION'!H17</f>
        <v>908600.2780575006</v>
      </c>
      <c r="G17" s="11">
        <f>'[1]ENERGY APPORTION'!I17</f>
        <v>0</v>
      </c>
      <c r="H17" s="10">
        <f>((E17*'[1]prices source'!$C$58)+(F17*'[1]prices source'!$C$60)+(G17*'[1]prices source'!$C$61))/1000</f>
        <v>221.11506100120619</v>
      </c>
      <c r="I17" s="12">
        <f>(E17*'[1]prices source'!$G$58)+(F17*'[1]prices source'!$G$60)+(G17*'[1]prices source'!$G$61)</f>
        <v>43552.010178672819</v>
      </c>
      <c r="J17" s="11">
        <f>[1]FabricVent!EU17</f>
        <v>0</v>
      </c>
      <c r="K17" s="11">
        <f>[1]FabricVent!EJ17</f>
        <v>0</v>
      </c>
      <c r="L17" s="11">
        <v>0</v>
      </c>
      <c r="M17" s="13">
        <f>((J17*'[1]prices source'!$C$58)+(K17*'[1]prices source'!$C$60)+(L17*'[1]prices source'!$C$61))/1000</f>
        <v>0</v>
      </c>
      <c r="N17" s="14">
        <f>((J17*'[1]prices source'!$G$58)+(K17*'[1]prices source'!$G$60)+(L17*'[1]prices source'!$G$61))</f>
        <v>0</v>
      </c>
      <c r="O17" s="14">
        <f>[1]FabricVent!DY17</f>
        <v>0</v>
      </c>
      <c r="P17" s="9" t="str">
        <f t="shared" si="22"/>
        <v>n/a</v>
      </c>
      <c r="Q17" s="14">
        <f t="shared" si="0"/>
        <v>0</v>
      </c>
      <c r="R17" s="11">
        <f>[1]FabricVent!EV17</f>
        <v>0</v>
      </c>
      <c r="S17" s="11">
        <v>0</v>
      </c>
      <c r="T17" s="11">
        <f>[1]FabricVent!EK17</f>
        <v>0</v>
      </c>
      <c r="U17" s="13">
        <f>((R17*'[1]prices source'!$C$58)+(S17*'[1]prices source'!$C$60)+(T17*'[1]prices source'!$C$61))/1000</f>
        <v>0</v>
      </c>
      <c r="V17" s="14">
        <f>((R17*'[1]prices source'!$G$58)+(S17*'[1]prices source'!$G$60)+(T17*'[1]prices source'!$G$61))</f>
        <v>0</v>
      </c>
      <c r="W17" s="14">
        <f>[1]FabricVent!DZ17</f>
        <v>0</v>
      </c>
      <c r="X17" s="9" t="str">
        <f t="shared" si="23"/>
        <v>n/a</v>
      </c>
      <c r="Y17" s="14">
        <f t="shared" si="1"/>
        <v>0</v>
      </c>
      <c r="Z17" s="11">
        <f>[1]FabricVent!EW17</f>
        <v>0</v>
      </c>
      <c r="AA17" s="11">
        <f>[1]FabricVent!EL17</f>
        <v>154460.11693465299</v>
      </c>
      <c r="AB17" s="11">
        <v>0</v>
      </c>
      <c r="AC17" s="13">
        <f>((Z17*'[1]prices source'!$C$58)+(AA17*'[1]prices source'!$C$60)+(AB17*'[1]prices source'!$C$61))/1000</f>
        <v>28.490168568596747</v>
      </c>
      <c r="AD17" s="14">
        <f>((Z17*'[1]prices source'!$G$58)+(AA17*'[1]prices source'!$G$60)+(AB17*'[1]prices source'!$G$61))</f>
        <v>3096.7875626665909</v>
      </c>
      <c r="AE17" s="14">
        <f>[1]FabricVent!EA17</f>
        <v>109943.99559125582</v>
      </c>
      <c r="AF17" s="9">
        <f t="shared" si="24"/>
        <v>35.502595307695216</v>
      </c>
      <c r="AG17" s="14">
        <f t="shared" si="2"/>
        <v>320.2422500448738</v>
      </c>
      <c r="AH17" s="11">
        <f>[1]FabricVent!EX17</f>
        <v>0</v>
      </c>
      <c r="AI17" s="11">
        <f>[1]FabricVent!EM17</f>
        <v>0</v>
      </c>
      <c r="AJ17" s="11">
        <v>0</v>
      </c>
      <c r="AK17" s="13">
        <f>((AH17*'[1]prices source'!$C$58)+(AI17*'[1]prices source'!$C$60)+(AJ17*'[1]prices source'!$C$61))/1000</f>
        <v>0</v>
      </c>
      <c r="AL17" s="14">
        <f>((AH17*'[1]prices source'!$G$58)+(AI17*'[1]prices source'!$G$60)+(AJ17*'[1]prices source'!$G$61))</f>
        <v>0</v>
      </c>
      <c r="AM17" s="14">
        <f>[1]FabricVent!EB17</f>
        <v>0</v>
      </c>
      <c r="AN17" s="9" t="str">
        <f t="shared" si="25"/>
        <v>n/a</v>
      </c>
      <c r="AO17" s="14">
        <f t="shared" si="3"/>
        <v>0</v>
      </c>
      <c r="AP17" s="11">
        <f>[1]FabricVent!FD17</f>
        <v>0</v>
      </c>
      <c r="AQ17" s="11">
        <f>[1]FabricVent!ES17</f>
        <v>0</v>
      </c>
      <c r="AR17" s="11">
        <v>0</v>
      </c>
      <c r="AS17" s="13">
        <f>((AP17*'[1]prices source'!$C$58)+(AQ17*'[1]prices source'!$C$60)+(AR17*'[1]prices source'!$C$61))/1000</f>
        <v>0</v>
      </c>
      <c r="AT17" s="14">
        <f>((AP17*'[1]prices source'!$G$58)+(AQ17*'[1]prices source'!$G$60)+(AR17*'[1]prices source'!$G$61))</f>
        <v>0</v>
      </c>
      <c r="AU17" s="14">
        <f>[1]FabricVent!EH17</f>
        <v>0</v>
      </c>
      <c r="AV17" s="9" t="str">
        <f t="shared" si="26"/>
        <v>n/a</v>
      </c>
      <c r="AW17" s="14">
        <f t="shared" si="4"/>
        <v>0</v>
      </c>
      <c r="AX17" s="11">
        <f>[1]FabricVent!FC17</f>
        <v>0</v>
      </c>
      <c r="AY17" s="11">
        <f>[1]FabricVent!ER17</f>
        <v>180103.82544478323</v>
      </c>
      <c r="AZ17" s="11">
        <v>0</v>
      </c>
      <c r="BA17" s="13">
        <f>((AX17*'[1]prices source'!$C$58)+(AY17*'[1]prices source'!$C$60)+(AZ17*'[1]prices source'!$C$61))/1000</f>
        <v>33.220150603290271</v>
      </c>
      <c r="BB17" s="14">
        <f>((AX17*'[1]prices source'!$G$58)+(AY17*'[1]prices source'!$G$60)+(AZ17*'[1]prices source'!$G$61))</f>
        <v>3610.9210435341197</v>
      </c>
      <c r="BC17" s="14">
        <f>[1]FabricVent!EG17</f>
        <v>100969.15774647887</v>
      </c>
      <c r="BD17" s="9">
        <f t="shared" si="27"/>
        <v>27.962161600647253</v>
      </c>
      <c r="BE17" s="14">
        <f t="shared" si="5"/>
        <v>27601.320115928669</v>
      </c>
      <c r="BF17" s="11">
        <f>[1]FabricVent!EZ17</f>
        <v>0</v>
      </c>
      <c r="BG17" s="11">
        <f>[1]FabricVent!EO17</f>
        <v>133693.48431607024</v>
      </c>
      <c r="BH17" s="11">
        <v>0</v>
      </c>
      <c r="BI17" s="13">
        <f>((BF17*'[1]prices source'!$C$58)+(BG17*'[1]prices source'!$C$60)+(BH17*'[1]prices source'!$C$61))/1000</f>
        <v>24.659763182099155</v>
      </c>
      <c r="BJ17" s="14">
        <f>((BF17*'[1]prices source'!$G$58)+(BG17*'[1]prices source'!$G$60)+(BH17*'[1]prices source'!$G$61))</f>
        <v>2680.4351029639947</v>
      </c>
      <c r="BK17" s="14">
        <f>[1]FabricVent!ED17</f>
        <v>109733.950236</v>
      </c>
      <c r="BL17" s="9">
        <f t="shared" si="28"/>
        <v>40.938857320088609</v>
      </c>
      <c r="BM17" s="14">
        <f t="shared" si="6"/>
        <v>-82407.1012089305</v>
      </c>
      <c r="BN17" s="11">
        <f>[1]FabricVent!EY17</f>
        <v>0</v>
      </c>
      <c r="BO17" s="11">
        <f>[1]FabricVent!EN17</f>
        <v>0</v>
      </c>
      <c r="BP17" s="11">
        <v>0</v>
      </c>
      <c r="BQ17" s="13">
        <f>((BN17*'[1]prices source'!$C$58)+(BO17*'[1]prices source'!$C$60)+(BP17*'[1]prices source'!$C$61))/1000</f>
        <v>0</v>
      </c>
      <c r="BR17" s="14">
        <f>((BN17*'[1]prices source'!$G$58)+(BO17*'[1]prices source'!$G$60)+(BP17*'[1]prices source'!$G$61))</f>
        <v>0</v>
      </c>
      <c r="BS17" s="14">
        <f>[1]FabricVent!EC17</f>
        <v>0</v>
      </c>
      <c r="BT17" s="9" t="str">
        <f t="shared" si="29"/>
        <v>n/a</v>
      </c>
      <c r="BU17" s="14">
        <f t="shared" si="7"/>
        <v>0</v>
      </c>
      <c r="BV17" s="11">
        <f>[1]FabricVent!FA17</f>
        <v>0</v>
      </c>
      <c r="BW17" s="11">
        <f>[1]FabricVent!EP17</f>
        <v>0</v>
      </c>
      <c r="BX17" s="11">
        <v>0</v>
      </c>
      <c r="BY17" s="13">
        <f>((BV17*'[1]prices source'!$C$58)+(BW17*'[1]prices source'!$C$60)+(BX17*'[1]prices source'!$C$61))/1000</f>
        <v>0</v>
      </c>
      <c r="BZ17" s="14">
        <f>((BV17*'[1]prices source'!$G$58)+(BW17*'[1]prices source'!$G$60)+(BX17*'[1]prices source'!$G$61))</f>
        <v>0</v>
      </c>
      <c r="CA17" s="14">
        <f>[1]FabricVent!EE17</f>
        <v>0</v>
      </c>
      <c r="CB17" s="9" t="str">
        <f t="shared" si="30"/>
        <v>n/a</v>
      </c>
      <c r="CC17" s="14">
        <f t="shared" si="8"/>
        <v>0</v>
      </c>
      <c r="CD17" s="11">
        <f>[1]FabricVent!FB17</f>
        <v>0</v>
      </c>
      <c r="CE17" s="11">
        <f>[1]FabricVent!EQ17</f>
        <v>0</v>
      </c>
      <c r="CF17" s="11">
        <v>0</v>
      </c>
      <c r="CG17" s="13">
        <f>((CD17*'[1]prices source'!$C$58)+(CE17*'[1]prices source'!$C$60)+(CF17*'[1]prices source'!$C$61))/1000</f>
        <v>0</v>
      </c>
      <c r="CH17" s="14">
        <f>((CD17*'[1]prices source'!$G$58)+(CE17*'[1]prices source'!$G$60)+(CF17*'[1]prices source'!$G$61))</f>
        <v>0</v>
      </c>
      <c r="CI17" s="14">
        <f>[1]FabricVent!EF17</f>
        <v>0</v>
      </c>
      <c r="CJ17" s="9" t="str">
        <f t="shared" si="31"/>
        <v>n/a</v>
      </c>
      <c r="CK17" s="14">
        <f t="shared" si="9"/>
        <v>0</v>
      </c>
      <c r="CL17" s="11">
        <v>0</v>
      </c>
      <c r="CM17" s="11">
        <f>[1]HeatFuel!CE17</f>
        <v>48378.381237338159</v>
      </c>
      <c r="CN17" s="11">
        <v>0</v>
      </c>
      <c r="CO17" s="13">
        <f>((CL17*'[1]prices source'!$C$58)+(CM17*'[1]prices source'!$C$60)+(CN17*'[1]prices source'!$C$61))/1000</f>
        <v>8.9233924192270244</v>
      </c>
      <c r="CP17" s="14">
        <f>((CL17*'[1]prices source'!$G$58)+(CM17*'[1]prices source'!$G$60)+(CN17*'[1]prices source'!$G$61))</f>
        <v>969.9433892123393</v>
      </c>
      <c r="CQ17" s="14">
        <f>[1]HeatFuel!CF17</f>
        <v>20095.624792192659</v>
      </c>
      <c r="CR17" s="9">
        <f t="shared" si="32"/>
        <v>20.71834811773055</v>
      </c>
      <c r="CS17" s="14">
        <f t="shared" si="10"/>
        <v>-4337.4348951011925</v>
      </c>
      <c r="CT17" s="11">
        <f>[1]HeatFuel!BA17</f>
        <v>11674.158599999997</v>
      </c>
      <c r="CU17" s="11">
        <v>0</v>
      </c>
      <c r="CV17" s="11">
        <v>0</v>
      </c>
      <c r="CW17" s="13">
        <f>((CT17*'[1]prices source'!$C$58)+(CU17*'[1]prices source'!$C$60)+(CV17*'[1]prices source'!$C$61))/1000</f>
        <v>3.0416869558554613</v>
      </c>
      <c r="CX17" s="14">
        <f>((CT17*'[1]prices source'!$G$58)+(CU17*'[1]prices source'!$G$60)+(CV17*'[1]prices source'!$G$61))</f>
        <v>1439.7781391699248</v>
      </c>
      <c r="CY17" s="14">
        <f>'[1]CAPEX Assumptions'!$D$11*[1]HeatFuel!BB17</f>
        <v>1976.5771174603171</v>
      </c>
      <c r="CZ17" s="9">
        <f t="shared" si="33"/>
        <v>1.3728345108780948</v>
      </c>
      <c r="DA17" s="14">
        <f t="shared" si="11"/>
        <v>22843.105143254248</v>
      </c>
      <c r="DB17" s="11">
        <f>[1]HotWaterpiv!AQ126</f>
        <v>0</v>
      </c>
      <c r="DC17" s="11">
        <f>[1]HotWaterpiv!AP126</f>
        <v>0</v>
      </c>
      <c r="DD17" s="11">
        <v>0</v>
      </c>
      <c r="DE17" s="13">
        <f>((DB17*'[1]prices source'!$C$58)+(DC17*'[1]prices source'!$C$60)+(DD17*'[1]prices source'!$C$61))/1000</f>
        <v>0</v>
      </c>
      <c r="DF17" s="14">
        <f>((DB17*'[1]prices source'!$G$58)+(DC17*'[1]prices source'!$G$60)+(DD17*'[1]prices source'!$G$61))</f>
        <v>0</v>
      </c>
      <c r="DG17" s="14">
        <f>[1]HotWaterpiv!AW126</f>
        <v>0</v>
      </c>
      <c r="DH17" s="9" t="str">
        <f t="shared" si="34"/>
        <v>n/a</v>
      </c>
      <c r="DI17" s="14">
        <f t="shared" si="12"/>
        <v>0</v>
      </c>
      <c r="DJ17" s="11">
        <f>[1]HeatFuel!CN17</f>
        <v>0</v>
      </c>
      <c r="DK17" s="11">
        <f>[1]HeatFuel!CO17</f>
        <v>0</v>
      </c>
      <c r="DL17" s="11">
        <v>0</v>
      </c>
      <c r="DM17" s="13">
        <f>((DJ17*'[1]prices source'!$C$58)+(DK17*'[1]prices source'!$C$60)+(DL17*'[1]prices source'!$C$61))/1000</f>
        <v>0</v>
      </c>
      <c r="DN17" s="14">
        <f>((DJ17*'[1]prices source'!$G$58)+(DK17*'[1]prices source'!$G$60)+(DL17*'[1]prices source'!$G$61))</f>
        <v>0</v>
      </c>
      <c r="DO17" s="14">
        <f>[1]HeatFuel!CM17</f>
        <v>0</v>
      </c>
      <c r="DP17" s="9" t="str">
        <f t="shared" si="35"/>
        <v>n/a</v>
      </c>
      <c r="DQ17" s="14">
        <f t="shared" si="13"/>
        <v>0</v>
      </c>
      <c r="DR17" s="11">
        <v>0</v>
      </c>
      <c r="DS17" s="11"/>
      <c r="DT17" s="11">
        <v>0</v>
      </c>
      <c r="DU17" s="13">
        <f>((DR17*'[1]prices source'!$C$58)+(DS17*'[1]prices source'!$C$60)+(DT17*'[1]prices source'!$C$61))/1000</f>
        <v>0</v>
      </c>
      <c r="DV17" s="14">
        <f>((DR17*'[1]prices source'!$G$58)+(DS17*'[1]prices source'!$G$60)+(DT17*'[1]prices source'!$G$61))</f>
        <v>0</v>
      </c>
      <c r="DW17" s="14"/>
      <c r="DX17" s="9" t="str">
        <f t="shared" si="36"/>
        <v>n/a</v>
      </c>
      <c r="DY17" s="14">
        <f t="shared" si="14"/>
        <v>0</v>
      </c>
      <c r="DZ17" s="11">
        <f>'[1]ENERGY APPORTION'!BA17*'[1]benchmarks general'!$I$192*(6-0)/24</f>
        <v>0</v>
      </c>
      <c r="EA17" s="11">
        <v>0</v>
      </c>
      <c r="EB17" s="11">
        <v>0</v>
      </c>
      <c r="EC17" s="13">
        <f>((DZ17*'[1]prices source'!$C$58)+(EA17*'[1]prices source'!$C$60)+(EB17*'[1]prices source'!$C$61))/1000</f>
        <v>0</v>
      </c>
      <c r="ED17" s="14">
        <f>((DZ17*'[1]prices source'!$G$58)+(EA17*'[1]prices source'!$G$60)+(EB17*'[1]prices source'!$G$61))</f>
        <v>0</v>
      </c>
      <c r="EE17" s="14">
        <f>IF(DZ17&gt;0,'[1]benchmarks general'!$I$197,0)</f>
        <v>0</v>
      </c>
      <c r="EF17" s="9" t="str">
        <f t="shared" si="37"/>
        <v>n/a</v>
      </c>
      <c r="EG17" s="14">
        <f t="shared" si="15"/>
        <v>0</v>
      </c>
      <c r="EH17" s="11">
        <f>[1]FabricVent!GG17</f>
        <v>9041.8080921180845</v>
      </c>
      <c r="EI17" s="11">
        <f>[1]FabricVent!GD17</f>
        <v>18858.51690252855</v>
      </c>
      <c r="EJ17" s="11">
        <v>0</v>
      </c>
      <c r="EK17" s="13">
        <f>((EH17*'[1]prices source'!$C$58)+(EI17*'[1]prices source'!$C$60)+(EJ17*'[1]prices source'!$C$61))/1000</f>
        <v>5.8342848711688537</v>
      </c>
      <c r="EL17" s="14">
        <f>((EH17*'[1]prices source'!$G$58)+(EI17*'[1]prices source'!$G$60)+(EJ17*'[1]prices source'!$G$61))</f>
        <v>1493.2258549100513</v>
      </c>
      <c r="EM17" s="14">
        <v>10511.635940807804</v>
      </c>
      <c r="EN17" s="9">
        <f t="shared" si="38"/>
        <v>7.0395485761536065</v>
      </c>
      <c r="EO17" s="14">
        <f t="shared" si="16"/>
        <v>13535.104231634481</v>
      </c>
      <c r="EP17" s="11">
        <f>[1]FabricVent!GK17</f>
        <v>12368.954677636324</v>
      </c>
      <c r="EQ17" s="11">
        <f>[1]FabricVent!GH17</f>
        <v>6771.9626816416012</v>
      </c>
      <c r="ER17" s="11">
        <v>0</v>
      </c>
      <c r="ES17" s="13">
        <f>((EP17*'[1]prices source'!$C$58)+(EQ17*'[1]prices source'!$C$60)+(ER17*'[1]prices source'!$C$61))/1000</f>
        <v>4.4718036937665966</v>
      </c>
      <c r="ET17" s="14">
        <f>((EP17*'[1]prices source'!$G$58)+(EQ17*'[1]prices source'!$G$60)+(ER17*'[1]prices source'!$G$61))</f>
        <v>1661.2393979776291</v>
      </c>
      <c r="EU17" s="14">
        <v>10000</v>
      </c>
      <c r="EV17" s="9">
        <f t="shared" si="39"/>
        <v>6.019601998468052</v>
      </c>
      <c r="EW17" s="14">
        <f t="shared" si="17"/>
        <v>2891.6588692580772</v>
      </c>
      <c r="EX17" s="11">
        <f>[1]FabricVent!GR17</f>
        <v>0</v>
      </c>
      <c r="EY17" s="11">
        <f>[1]FabricVent!GO17</f>
        <v>0</v>
      </c>
      <c r="EZ17" s="11">
        <v>0</v>
      </c>
      <c r="FA17" s="13">
        <f>((EX17*'[1]prices source'!$C$58)+(EY17*'[1]prices source'!$C$60)+(EZ17*'[1]prices source'!$C$61))/1000</f>
        <v>0</v>
      </c>
      <c r="FB17" s="14">
        <f>((EX17*'[1]prices source'!$G$58)+(EY17*'[1]prices source'!$G$60)+(EZ17*'[1]prices source'!$G$61))</f>
        <v>0</v>
      </c>
      <c r="FC17" s="14"/>
      <c r="FD17" s="9" t="str">
        <f t="shared" si="40"/>
        <v>n/a</v>
      </c>
      <c r="FE17" s="14">
        <f t="shared" si="18"/>
        <v>0</v>
      </c>
      <c r="FF17" s="11">
        <v>0</v>
      </c>
      <c r="FG17" s="11">
        <f>[1]HeatFuel!CR17</f>
        <v>0</v>
      </c>
      <c r="FH17" s="11">
        <f>[1]HeatFuel!CQ17</f>
        <v>0</v>
      </c>
      <c r="FI17" s="13">
        <f>((FF17*'[1]prices source'!$C$58)+(FG17*'[1]prices source'!$C$60)+(FH17*'[1]prices source'!$C$61))/1000</f>
        <v>0</v>
      </c>
      <c r="FJ17" s="14">
        <f>((FF17*'[1]prices source'!$G$58)+(FG17*'[1]prices source'!$G$60)+(FH17*'[1]prices source'!$G$61))</f>
        <v>0</v>
      </c>
      <c r="FK17" s="14">
        <f>[1]HeatFuel!CP17</f>
        <v>0</v>
      </c>
      <c r="FL17" s="9" t="str">
        <f t="shared" si="41"/>
        <v>n/a</v>
      </c>
      <c r="FM17" s="14">
        <f t="shared" si="19"/>
        <v>0</v>
      </c>
      <c r="FN17" s="11">
        <f t="shared" si="20"/>
        <v>0</v>
      </c>
      <c r="FO17" s="11">
        <f t="shared" si="20"/>
        <v>0</v>
      </c>
      <c r="FP17" s="11">
        <f t="shared" si="20"/>
        <v>0</v>
      </c>
      <c r="FQ17" s="13">
        <f>((FN17*'[1]prices source'!$C$58)+(FO17*'[1]prices source'!$C$60)+(FP17*'[1]prices source'!$C$61))/1000</f>
        <v>0</v>
      </c>
      <c r="FR17" s="14">
        <f>((FN17*'[1]prices source'!$G$58)+(FO17*'[1]prices source'!$G$60)+(FP17*'[1]prices source'!$G$61))</f>
        <v>0</v>
      </c>
      <c r="FS17" s="14">
        <f>'[1]CAPEX Assumptions'!$D$30</f>
        <v>0</v>
      </c>
      <c r="FT17" s="9" t="str">
        <f t="shared" si="42"/>
        <v>n/a</v>
      </c>
      <c r="FU17" s="14">
        <f t="shared" si="21"/>
        <v>0</v>
      </c>
      <c r="FV17" s="15">
        <v>0</v>
      </c>
      <c r="FW17" s="13">
        <f>(FV17*'[1]prices source'!$C$58)/1000</f>
        <v>0</v>
      </c>
      <c r="FX17" s="14">
        <f>(FV17*'[1]prices source'!$G$58)</f>
        <v>0</v>
      </c>
      <c r="FY17" s="16">
        <v>0</v>
      </c>
      <c r="FZ17" s="9" t="str">
        <f t="shared" si="43"/>
        <v>n/a</v>
      </c>
      <c r="GA17" s="14">
        <f t="shared" si="44"/>
        <v>0</v>
      </c>
      <c r="GB17" s="11">
        <f>'[1]ENERGY APPORTION'!BB17*'[1]cooling opps'!$C$35</f>
        <v>0</v>
      </c>
      <c r="GC17" s="13">
        <f>(GB17*'[1]prices source'!$C$58)/1000</f>
        <v>0</v>
      </c>
      <c r="GD17" s="14">
        <f>(GB17*'[1]prices source'!$G$58)</f>
        <v>0</v>
      </c>
      <c r="GE17" s="14">
        <v>0</v>
      </c>
      <c r="GF17" s="9" t="str">
        <f t="shared" si="45"/>
        <v>n/a</v>
      </c>
      <c r="GG17" s="14">
        <f t="shared" si="46"/>
        <v>0</v>
      </c>
      <c r="GH17" s="11">
        <v>0</v>
      </c>
      <c r="GI17" s="13">
        <f>(GH17*'[1]prices source'!$C$58)/1000</f>
        <v>0</v>
      </c>
      <c r="GJ17" s="14">
        <f>(GH17*'[1]prices source'!$G$58)</f>
        <v>0</v>
      </c>
      <c r="GK17" s="17">
        <v>0</v>
      </c>
      <c r="GL17" s="9" t="str">
        <f t="shared" si="47"/>
        <v>n/a</v>
      </c>
      <c r="GM17" s="14">
        <f t="shared" si="48"/>
        <v>0</v>
      </c>
      <c r="GN17" s="11">
        <f>[1]HeatFuel!BE17</f>
        <v>0</v>
      </c>
      <c r="GO17" s="13">
        <f>(GN17*'[1]prices source'!$C$58)/1000</f>
        <v>0</v>
      </c>
      <c r="GP17" s="14">
        <f>(GN17*'[1]prices source'!$G$58)</f>
        <v>0</v>
      </c>
      <c r="GQ17" s="14">
        <f>[1]HeatFuel!BF17*'[1]CAPEX Assumptions'!$D$11</f>
        <v>0</v>
      </c>
      <c r="GR17" s="9" t="str">
        <f t="shared" si="49"/>
        <v>n/a</v>
      </c>
      <c r="GS17" s="14">
        <f t="shared" si="50"/>
        <v>0</v>
      </c>
      <c r="GT17" s="11">
        <v>0</v>
      </c>
      <c r="GU17" s="13">
        <f>(GT17*'[1]prices source'!$C$58)/1000</f>
        <v>0</v>
      </c>
      <c r="GV17" s="14">
        <f>(GT17*'[1]prices source'!$G$58)</f>
        <v>0</v>
      </c>
      <c r="GW17" s="14">
        <v>0</v>
      </c>
      <c r="GX17" s="9" t="str">
        <f t="shared" si="51"/>
        <v>n/a</v>
      </c>
      <c r="GY17" s="14">
        <f t="shared" si="52"/>
        <v>0</v>
      </c>
      <c r="GZ17" s="18">
        <v>41099.006544714881</v>
      </c>
      <c r="HA17" s="13">
        <f>(GZ17*'[1]prices source'!$C$58)/1000</f>
        <v>10.708293110364075</v>
      </c>
      <c r="HB17" s="14">
        <f>(GZ17*'[1]prices source'!$G$58)</f>
        <v>5068.7551190783179</v>
      </c>
      <c r="HC17" s="19">
        <v>57290.658667086813</v>
      </c>
      <c r="HD17" s="9">
        <f t="shared" si="53"/>
        <v>11.302707927524484</v>
      </c>
      <c r="HE17" s="14">
        <f t="shared" si="54"/>
        <v>60069.396097608435</v>
      </c>
      <c r="HF17" s="18">
        <v>44360.128533773044</v>
      </c>
      <c r="HG17" s="13">
        <f>(HF17*'[1]prices source'!$C$58)/1000</f>
        <v>11.557974235612077</v>
      </c>
      <c r="HH17" s="14">
        <f>(HF17*'[1]prices source'!$G$58)</f>
        <v>5470.9504557951141</v>
      </c>
      <c r="HI17" s="19">
        <v>101822.13620239866</v>
      </c>
      <c r="HJ17" s="9">
        <f t="shared" si="55"/>
        <v>18.611416247526677</v>
      </c>
      <c r="HK17" s="14">
        <f t="shared" si="56"/>
        <v>57211.299961660057</v>
      </c>
      <c r="HL17" s="11">
        <v>0</v>
      </c>
      <c r="HM17" s="13">
        <f>(HL17*'[1]prices source'!$C$58)/1000</f>
        <v>0</v>
      </c>
      <c r="HN17" s="14">
        <f>(HL17*'[1]prices source'!$G$58)</f>
        <v>0</v>
      </c>
      <c r="HO17" s="14">
        <v>0</v>
      </c>
      <c r="HP17" s="9" t="str">
        <f t="shared" si="57"/>
        <v>n/a</v>
      </c>
      <c r="HQ17" s="14">
        <f t="shared" si="58"/>
        <v>0</v>
      </c>
      <c r="HR17" s="11">
        <v>0</v>
      </c>
      <c r="HS17" s="13">
        <f>(HR17*'[1]prices source'!$C$58)/1000</f>
        <v>0</v>
      </c>
      <c r="HT17" s="14">
        <f>(HR17*'[1]prices source'!$G$58)</f>
        <v>0</v>
      </c>
      <c r="HU17" s="14">
        <v>0</v>
      </c>
      <c r="HV17" s="9" t="str">
        <f t="shared" si="59"/>
        <v>n/a</v>
      </c>
      <c r="HW17" s="14">
        <f t="shared" si="60"/>
        <v>0</v>
      </c>
      <c r="HX17" s="11">
        <f>[1]ICT!AC87</f>
        <v>0</v>
      </c>
      <c r="HY17" s="13">
        <f>(HX17*'[1]prices source'!$C$58)/1000</f>
        <v>0</v>
      </c>
      <c r="HZ17" s="14">
        <f>(HX17*'[1]prices source'!$G$58)</f>
        <v>0</v>
      </c>
      <c r="IA17" s="14">
        <f>'[1]CAPEX Assumptions'!$D$25*[1]ICT!H87</f>
        <v>0</v>
      </c>
      <c r="IB17" s="9" t="str">
        <f t="shared" si="61"/>
        <v>n/a</v>
      </c>
      <c r="IC17" s="14">
        <f t="shared" si="62"/>
        <v>0</v>
      </c>
      <c r="ID17" s="11">
        <f>[1]ICT!Z87</f>
        <v>0</v>
      </c>
      <c r="IE17" s="13">
        <f>(ID17*'[1]prices source'!$C$58)/1000</f>
        <v>0</v>
      </c>
      <c r="IF17" s="14">
        <f>(ID17*'[1]prices source'!$G$58)</f>
        <v>0</v>
      </c>
      <c r="IG17" s="14">
        <f>'[1]CAPEX Assumptions'!$D$26</f>
        <v>0</v>
      </c>
      <c r="IH17" s="9" t="str">
        <f t="shared" si="63"/>
        <v>n/a</v>
      </c>
      <c r="II17" s="14">
        <f t="shared" si="64"/>
        <v>0</v>
      </c>
      <c r="IJ17" s="11">
        <f>[1]ICT!AF87</f>
        <v>730.57192886598023</v>
      </c>
      <c r="IK17" s="13">
        <f>(IJ17*'[1]prices source'!$C$58)/1000</f>
        <v>0.19034957314575257</v>
      </c>
      <c r="IL17" s="14">
        <f>(IJ17*'[1]prices source'!$G$58)</f>
        <v>90.101696260357812</v>
      </c>
      <c r="IM17" s="14">
        <v>0</v>
      </c>
      <c r="IN17" s="9">
        <f t="shared" si="65"/>
        <v>0</v>
      </c>
      <c r="IO17" s="14">
        <f t="shared" si="66"/>
        <v>280.34173367700936</v>
      </c>
      <c r="IP17" s="11">
        <f>[1]vending!G17</f>
        <v>0</v>
      </c>
      <c r="IQ17" s="13">
        <f>(IP17*'[1]prices source'!$C$58)/1000</f>
        <v>0</v>
      </c>
      <c r="IR17" s="14">
        <f>(IP17*'[1]prices source'!$G$58)</f>
        <v>0</v>
      </c>
      <c r="IS17" s="14">
        <v>0</v>
      </c>
      <c r="IT17" s="9" t="str">
        <f t="shared" si="67"/>
        <v>n/a</v>
      </c>
      <c r="IU17" s="14">
        <f t="shared" si="68"/>
        <v>0</v>
      </c>
      <c r="IV17" s="11">
        <f>'[1]halls power'!S48</f>
        <v>0</v>
      </c>
      <c r="IW17" s="13">
        <f>(IV17*'[1]prices source'!$C$58)/1000</f>
        <v>0</v>
      </c>
      <c r="IX17" s="14">
        <f>(IV17*'[1]prices source'!$G$58)</f>
        <v>0</v>
      </c>
      <c r="IY17" s="14">
        <f>'[1]halls power'!T48</f>
        <v>0</v>
      </c>
      <c r="IZ17" s="9" t="str">
        <f t="shared" si="69"/>
        <v>n/a</v>
      </c>
      <c r="JA17" s="14">
        <f t="shared" si="70"/>
        <v>0</v>
      </c>
      <c r="JB17" s="11">
        <f>'[1]halls power'!U48</f>
        <v>0</v>
      </c>
      <c r="JC17" s="13">
        <f>(JB17*'[1]prices source'!$C$58)/1000</f>
        <v>0</v>
      </c>
      <c r="JD17" s="14">
        <f>(JB17*'[1]prices source'!$G$58)</f>
        <v>0</v>
      </c>
      <c r="JE17" s="14">
        <f>'[1]halls power'!V48</f>
        <v>0</v>
      </c>
      <c r="JF17" s="9" t="str">
        <f t="shared" si="71"/>
        <v>n/a</v>
      </c>
      <c r="JG17" s="14">
        <f t="shared" si="72"/>
        <v>0</v>
      </c>
      <c r="JH17" s="11">
        <f>'[1]renewable energy'!W180</f>
        <v>29103.192383085971</v>
      </c>
      <c r="JI17" s="13">
        <f>(JH17*'[1]prices source'!$C$58)/1000</f>
        <v>7.5827992130743054</v>
      </c>
      <c r="JJ17" s="14">
        <f>(JH17*'[1]prices source'!$G$58)+'[1]renewable energy'!Z180</f>
        <v>3777.7988275376824</v>
      </c>
      <c r="JK17" s="14">
        <f>'[1]renewable energy'!Y180</f>
        <v>32553.906468776255</v>
      </c>
      <c r="JL17" s="9">
        <f t="shared" si="73"/>
        <v>8.6171625210637401</v>
      </c>
      <c r="JM17" s="14">
        <f t="shared" si="74"/>
        <v>50551.563445451</v>
      </c>
      <c r="JN17" s="11">
        <v>0</v>
      </c>
      <c r="JO17" s="13">
        <f>(JN17*'[1]prices source'!$C$58)/1000</f>
        <v>0</v>
      </c>
      <c r="JP17" s="14">
        <v>0</v>
      </c>
      <c r="JQ17" s="14">
        <v>0</v>
      </c>
      <c r="JR17" s="9" t="str">
        <f t="shared" si="75"/>
        <v>n/a</v>
      </c>
      <c r="JS17" s="14">
        <f t="shared" si="76"/>
        <v>0</v>
      </c>
      <c r="JT17" s="11">
        <v>0</v>
      </c>
      <c r="JU17" s="13">
        <f>(JT17*'[1]prices source'!$C$58)/1000</f>
        <v>0</v>
      </c>
      <c r="JV17" s="14">
        <f>(JT17*'[1]prices source'!$G$58)</f>
        <v>0</v>
      </c>
      <c r="JW17" s="16">
        <v>0</v>
      </c>
      <c r="JX17" s="9" t="str">
        <f t="shared" si="77"/>
        <v>n/a</v>
      </c>
      <c r="JY17" s="14">
        <f t="shared" si="78"/>
        <v>0</v>
      </c>
    </row>
    <row r="18" spans="1:285" x14ac:dyDescent="0.25">
      <c r="A18" s="9">
        <f>'[1]ENERGY APPORTION'!A18</f>
        <v>15</v>
      </c>
      <c r="B18" t="s">
        <v>65</v>
      </c>
      <c r="C18" s="9" t="str">
        <f>'[1]ENERGY APPORTION'!E18</f>
        <v>uni</v>
      </c>
      <c r="D18" s="10">
        <f>[1]FabricVent!M18</f>
        <v>9832.83</v>
      </c>
      <c r="E18" s="11">
        <f>'[1]ENERGY APPORTION'!G18</f>
        <v>1346664.3333333333</v>
      </c>
      <c r="F18" s="11">
        <f>'[1]ENERGY APPORTION'!H18</f>
        <v>104385</v>
      </c>
      <c r="G18" s="11">
        <f>'[1]ENERGY APPORTION'!I18</f>
        <v>884260.12894798245</v>
      </c>
      <c r="H18" s="10">
        <f>((E18*'[1]prices source'!$C$58)+(F18*'[1]prices source'!$C$60)+(G18*'[1]prices source'!$C$61))/1000</f>
        <v>609.76880475982739</v>
      </c>
      <c r="I18" s="12">
        <f>(E18*'[1]prices source'!$G$58)+(F18*'[1]prices source'!$G$60)+(G18*'[1]prices source'!$G$61)</f>
        <v>209264.38605845493</v>
      </c>
      <c r="J18" s="11">
        <f>[1]FabricVent!EU18</f>
        <v>7490.7756651835998</v>
      </c>
      <c r="K18" s="11">
        <v>0</v>
      </c>
      <c r="L18" s="11">
        <f>[1]FabricVent!EJ18</f>
        <v>66881.618311648606</v>
      </c>
      <c r="M18" s="13">
        <f>((J18*'[1]prices source'!$C$58)+(K18*'[1]prices source'!$C$60)+(L18*'[1]prices source'!$C$61))/1000</f>
        <v>20.077299310155748</v>
      </c>
      <c r="N18" s="14">
        <f>((J18*'[1]prices source'!$G$58)+(K18*'[1]prices source'!$G$60)+(L18*'[1]prices source'!$G$61))</f>
        <v>4031.4808904196179</v>
      </c>
      <c r="O18" s="14">
        <f>[1]FabricVent!DY18</f>
        <v>109052.77499999999</v>
      </c>
      <c r="P18" s="9">
        <f t="shared" si="22"/>
        <v>27.050301852887909</v>
      </c>
      <c r="Q18" s="14">
        <f t="shared" si="0"/>
        <v>42242.968903622852</v>
      </c>
      <c r="R18" s="11">
        <f>[1]FabricVent!EV18</f>
        <v>0</v>
      </c>
      <c r="S18" s="11">
        <f>[1]FabricVent!EK18</f>
        <v>0</v>
      </c>
      <c r="T18" s="11">
        <v>0</v>
      </c>
      <c r="U18" s="13">
        <f>((R18*'[1]prices source'!$C$58)+(S18*'[1]prices source'!$C$60)+(T18*'[1]prices source'!$C$61))/1000</f>
        <v>0</v>
      </c>
      <c r="V18" s="14">
        <f>((R18*'[1]prices source'!$G$58)+(S18*'[1]prices source'!$G$60)+(T18*'[1]prices source'!$G$61))</f>
        <v>0</v>
      </c>
      <c r="W18" s="14">
        <f>[1]FabricVent!DZ18</f>
        <v>0</v>
      </c>
      <c r="X18" s="9" t="str">
        <f t="shared" si="23"/>
        <v>n/a</v>
      </c>
      <c r="Y18" s="14">
        <f t="shared" si="1"/>
        <v>0</v>
      </c>
      <c r="Z18" s="11">
        <f>[1]FabricVent!EW18</f>
        <v>0</v>
      </c>
      <c r="AA18" s="11">
        <v>0</v>
      </c>
      <c r="AB18" s="11">
        <f>[1]FabricVent!EL18</f>
        <v>0</v>
      </c>
      <c r="AC18" s="13">
        <f>((Z18*'[1]prices source'!$C$58)+(AA18*'[1]prices source'!$C$60)+(AB18*'[1]prices source'!$C$61))/1000</f>
        <v>0</v>
      </c>
      <c r="AD18" s="14">
        <f>((Z18*'[1]prices source'!$G$58)+(AA18*'[1]prices source'!$G$60)+(AB18*'[1]prices source'!$G$61))</f>
        <v>0</v>
      </c>
      <c r="AE18" s="14">
        <f>[1]FabricVent!EA18</f>
        <v>0</v>
      </c>
      <c r="AF18" s="9" t="str">
        <f t="shared" si="24"/>
        <v>n/a</v>
      </c>
      <c r="AG18" s="14">
        <f t="shared" si="2"/>
        <v>0</v>
      </c>
      <c r="AH18" s="11">
        <f>[1]FabricVent!EX18</f>
        <v>9504.4250375447828</v>
      </c>
      <c r="AI18" s="11">
        <v>0</v>
      </c>
      <c r="AJ18" s="11">
        <f>[1]FabricVent!EM18</f>
        <v>84860.547965317572</v>
      </c>
      <c r="AK18" s="13">
        <f>((AH18*'[1]prices source'!$C$58)+(AI18*'[1]prices source'!$C$60)+(AJ18*'[1]prices source'!$C$61))/1000</f>
        <v>25.474422780627716</v>
      </c>
      <c r="AL18" s="14">
        <f>((AH18*'[1]prices source'!$G$58)+(AI18*'[1]prices source'!$G$60)+(AJ18*'[1]prices source'!$G$61))</f>
        <v>5115.2123125754288</v>
      </c>
      <c r="AM18" s="14">
        <f>[1]FabricVent!EB18</f>
        <v>363432.77649767441</v>
      </c>
      <c r="AN18" s="9">
        <f t="shared" si="25"/>
        <v>71.04940211459018</v>
      </c>
      <c r="AO18" s="14">
        <f t="shared" si="3"/>
        <v>-171466.13369522826</v>
      </c>
      <c r="AP18" s="11">
        <f>[1]FabricVent!FD18</f>
        <v>0</v>
      </c>
      <c r="AQ18" s="11">
        <v>0</v>
      </c>
      <c r="AR18" s="11">
        <f>[1]FabricVent!ES18</f>
        <v>0</v>
      </c>
      <c r="AS18" s="13">
        <f>((AP18*'[1]prices source'!$C$58)+(AQ18*'[1]prices source'!$C$60)+(AR18*'[1]prices source'!$C$61))/1000</f>
        <v>0</v>
      </c>
      <c r="AT18" s="14">
        <f>((AP18*'[1]prices source'!$G$58)+(AQ18*'[1]prices source'!$G$60)+(AR18*'[1]prices source'!$G$61))</f>
        <v>0</v>
      </c>
      <c r="AU18" s="14">
        <f>[1]FabricVent!EH18</f>
        <v>0</v>
      </c>
      <c r="AV18" s="9" t="str">
        <f t="shared" si="26"/>
        <v>n/a</v>
      </c>
      <c r="AW18" s="14">
        <f t="shared" si="4"/>
        <v>0</v>
      </c>
      <c r="AX18" s="11">
        <f>[1]FabricVent!FC18</f>
        <v>11269.576033594441</v>
      </c>
      <c r="AY18" s="11">
        <v>0</v>
      </c>
      <c r="AZ18" s="11">
        <f>[1]FabricVent!ER18</f>
        <v>100620.75230956635</v>
      </c>
      <c r="BA18" s="13">
        <f>((AX18*'[1]prices source'!$C$58)+(AY18*'[1]prices source'!$C$60)+(AZ18*'[1]prices source'!$C$61))/1000</f>
        <v>30.205503573772774</v>
      </c>
      <c r="BB18" s="14">
        <f>((AX18*'[1]prices source'!$G$58)+(AY18*'[1]prices source'!$G$60)+(AZ18*'[1]prices source'!$G$61))</f>
        <v>6065.2037189867351</v>
      </c>
      <c r="BC18" s="14">
        <f>[1]FabricVent!EG18</f>
        <v>361736.22535211267</v>
      </c>
      <c r="BD18" s="9">
        <f t="shared" si="27"/>
        <v>59.641232531022887</v>
      </c>
      <c r="BE18" s="14">
        <f t="shared" si="5"/>
        <v>-134117.75622534845</v>
      </c>
      <c r="BF18" s="11">
        <f>[1]FabricVent!EZ18</f>
        <v>0</v>
      </c>
      <c r="BG18" s="11">
        <v>0</v>
      </c>
      <c r="BH18" s="11">
        <f>[1]FabricVent!EO18</f>
        <v>0</v>
      </c>
      <c r="BI18" s="13">
        <f>((BF18*'[1]prices source'!$C$58)+(BG18*'[1]prices source'!$C$60)+(BH18*'[1]prices source'!$C$61))/1000</f>
        <v>0</v>
      </c>
      <c r="BJ18" s="14">
        <f>((BF18*'[1]prices source'!$G$58)+(BG18*'[1]prices source'!$G$60)+(BH18*'[1]prices source'!$G$61))</f>
        <v>0</v>
      </c>
      <c r="BK18" s="14">
        <f>[1]FabricVent!ED18</f>
        <v>0</v>
      </c>
      <c r="BL18" s="9" t="str">
        <f t="shared" si="28"/>
        <v>n/a</v>
      </c>
      <c r="BM18" s="14">
        <f t="shared" si="6"/>
        <v>0</v>
      </c>
      <c r="BN18" s="11">
        <f>[1]FabricVent!EY18</f>
        <v>22982.491110441624</v>
      </c>
      <c r="BO18" s="11">
        <v>0</v>
      </c>
      <c r="BP18" s="11">
        <f>[1]FabricVent!EN18</f>
        <v>205199.87074819693</v>
      </c>
      <c r="BQ18" s="13">
        <f>((BN18*'[1]prices source'!$C$58)+(BO18*'[1]prices source'!$C$60)+(BP18*'[1]prices source'!$C$61))/1000</f>
        <v>61.599275367702589</v>
      </c>
      <c r="BR18" s="14">
        <f>((BN18*'[1]prices source'!$G$58)+(BO18*'[1]prices source'!$G$60)+(BP18*'[1]prices source'!$G$61))</f>
        <v>12369.009281192135</v>
      </c>
      <c r="BS18" s="14">
        <f>[1]FabricVent!EC18</f>
        <v>657117.61229999992</v>
      </c>
      <c r="BT18" s="9">
        <f t="shared" si="29"/>
        <v>53.126131395114157</v>
      </c>
      <c r="BU18" s="14">
        <f t="shared" si="7"/>
        <v>-272135.25623901724</v>
      </c>
      <c r="BV18" s="11">
        <f>[1]FabricVent!FA18</f>
        <v>0</v>
      </c>
      <c r="BW18" s="11">
        <v>0</v>
      </c>
      <c r="BX18" s="11">
        <f>[1]FabricVent!EP18</f>
        <v>0</v>
      </c>
      <c r="BY18" s="13">
        <f>((BV18*'[1]prices source'!$C$58)+(BW18*'[1]prices source'!$C$60)+(BX18*'[1]prices source'!$C$61))/1000</f>
        <v>0</v>
      </c>
      <c r="BZ18" s="14">
        <f>((BV18*'[1]prices source'!$G$58)+(BW18*'[1]prices source'!$G$60)+(BX18*'[1]prices source'!$G$61))</f>
        <v>0</v>
      </c>
      <c r="CA18" s="14">
        <f>[1]FabricVent!EE18</f>
        <v>0</v>
      </c>
      <c r="CB18" s="9" t="str">
        <f t="shared" si="30"/>
        <v>n/a</v>
      </c>
      <c r="CC18" s="14">
        <f t="shared" si="8"/>
        <v>0</v>
      </c>
      <c r="CD18" s="11">
        <f>[1]FabricVent!FB18</f>
        <v>26077.263644077251</v>
      </c>
      <c r="CE18" s="11">
        <v>0</v>
      </c>
      <c r="CF18" s="11">
        <f>[1]FabricVent!EQ18</f>
        <v>232831.64142289895</v>
      </c>
      <c r="CG18" s="13">
        <f>((CD18*'[1]prices source'!$C$58)+(CE18*'[1]prices source'!$C$60)+(CF18*'[1]prices source'!$C$61))/1000</f>
        <v>69.894100527591903</v>
      </c>
      <c r="CH18" s="14">
        <f>((CD18*'[1]prices source'!$G$58)+(CE18*'[1]prices source'!$G$60)+(CF18*'[1]prices source'!$G$61))</f>
        <v>14034.593312434343</v>
      </c>
      <c r="CI18" s="14">
        <f>[1]FabricVent!EF18</f>
        <v>727392.48479999998</v>
      </c>
      <c r="CJ18" s="9">
        <f t="shared" si="31"/>
        <v>51.82854027950679</v>
      </c>
      <c r="CK18" s="14">
        <f t="shared" si="9"/>
        <v>-290569.23752550746</v>
      </c>
      <c r="CL18" s="11">
        <v>0</v>
      </c>
      <c r="CM18" s="11">
        <f>[1]HeatFuel!CE18</f>
        <v>0</v>
      </c>
      <c r="CN18" s="11">
        <v>0</v>
      </c>
      <c r="CO18" s="13">
        <f>((CL18*'[1]prices source'!$C$58)+(CM18*'[1]prices source'!$C$60)+(CN18*'[1]prices source'!$C$61))/1000</f>
        <v>0</v>
      </c>
      <c r="CP18" s="14">
        <f>((CL18*'[1]prices source'!$G$58)+(CM18*'[1]prices source'!$G$60)+(CN18*'[1]prices source'!$G$61))</f>
        <v>0</v>
      </c>
      <c r="CQ18" s="14">
        <v>0</v>
      </c>
      <c r="CR18" s="9" t="str">
        <f t="shared" si="32"/>
        <v>n/a</v>
      </c>
      <c r="CS18" s="14">
        <f t="shared" si="10"/>
        <v>0</v>
      </c>
      <c r="CT18" s="11">
        <f>[1]HeatFuel!BA18</f>
        <v>44247.735000000001</v>
      </c>
      <c r="CU18" s="11">
        <v>0</v>
      </c>
      <c r="CV18" s="11">
        <v>0</v>
      </c>
      <c r="CW18" s="13">
        <f>((CT18*'[1]prices source'!$C$58)+(CU18*'[1]prices source'!$C$60)+(CV18*'[1]prices source'!$C$61))/1000</f>
        <v>11.528690245449395</v>
      </c>
      <c r="CX18" s="14">
        <f>((CT18*'[1]prices source'!$G$58)+(CU18*'[1]prices source'!$G$60)+(CV18*'[1]prices source'!$G$61))</f>
        <v>5457.0889212336015</v>
      </c>
      <c r="CY18" s="14">
        <f>'[1]CAPEX Assumptions'!$D$11*[1]HeatFuel!BB18</f>
        <v>6573.9492000000009</v>
      </c>
      <c r="CZ18" s="9">
        <f t="shared" si="33"/>
        <v>1.204662283295528</v>
      </c>
      <c r="DA18" s="14">
        <f t="shared" si="11"/>
        <v>87498.331388709776</v>
      </c>
      <c r="DB18" s="11">
        <f>[1]HotWaterpiv!AQ127</f>
        <v>0</v>
      </c>
      <c r="DC18" s="11">
        <f>[1]HotWaterpiv!AP127</f>
        <v>23382.342050592692</v>
      </c>
      <c r="DD18" s="11">
        <v>0</v>
      </c>
      <c r="DE18" s="13">
        <f>((DB18*'[1]prices source'!$C$58)+(DC18*'[1]prices source'!$C$60)+(DD18*'[1]prices source'!$C$61))/1000</f>
        <v>4.3128729912318224</v>
      </c>
      <c r="DF18" s="14">
        <f>((DB18*'[1]prices source'!$G$58)+(DC18*'[1]prices source'!$G$60)+(DD18*'[1]prices source'!$G$61))</f>
        <v>468.79510054317666</v>
      </c>
      <c r="DG18" s="14">
        <f>[1]HotWaterpiv!AW127</f>
        <v>3667.7176668506804</v>
      </c>
      <c r="DH18" s="9">
        <f t="shared" si="34"/>
        <v>7.8237116015099621</v>
      </c>
      <c r="DI18" s="14">
        <f t="shared" si="12"/>
        <v>3948.564169127922</v>
      </c>
      <c r="DJ18" s="11">
        <f>[1]HeatFuel!CN18</f>
        <v>-38630.519999999997</v>
      </c>
      <c r="DK18" s="11">
        <f>[1]HeatFuel!CO18</f>
        <v>104385</v>
      </c>
      <c r="DL18" s="11">
        <v>0</v>
      </c>
      <c r="DM18" s="13">
        <f>((DJ18*'[1]prices source'!$C$58)+(DK18*'[1]prices source'!$C$60)+(DL18*'[1]prices source'!$C$61))/1000</f>
        <v>9.1886811228834873</v>
      </c>
      <c r="DN18" s="14">
        <f>((DJ18*'[1]prices source'!$G$58)+(DK18*'[1]prices source'!$G$60)+(DL18*'[1]prices source'!$G$61))</f>
        <v>-2671.4896578472049</v>
      </c>
      <c r="DO18" s="14">
        <f>[1]HeatFuel!CM18</f>
        <v>5166.2900000000009</v>
      </c>
      <c r="DP18" s="9" t="str">
        <f t="shared" si="35"/>
        <v>n/a</v>
      </c>
      <c r="DQ18" s="14">
        <f t="shared" si="13"/>
        <v>-35242.774914487556</v>
      </c>
      <c r="DR18" s="11">
        <v>0</v>
      </c>
      <c r="DS18" s="11"/>
      <c r="DT18" s="11">
        <v>0</v>
      </c>
      <c r="DU18" s="13">
        <f>((DR18*'[1]prices source'!$C$58)+(DS18*'[1]prices source'!$C$60)+(DT18*'[1]prices source'!$C$61))/1000</f>
        <v>0</v>
      </c>
      <c r="DV18" s="14">
        <f>((DR18*'[1]prices source'!$G$58)+(DS18*'[1]prices source'!$G$60)+(DT18*'[1]prices source'!$G$61))</f>
        <v>0</v>
      </c>
      <c r="DW18" s="14"/>
      <c r="DX18" s="9" t="str">
        <f t="shared" si="36"/>
        <v>n/a</v>
      </c>
      <c r="DY18" s="14">
        <f t="shared" si="14"/>
        <v>0</v>
      </c>
      <c r="DZ18" s="11">
        <f>'[1]ENERGY APPORTION'!BA18*'[1]benchmarks general'!$I$192*(6-0)/24</f>
        <v>0</v>
      </c>
      <c r="EA18" s="11">
        <v>0</v>
      </c>
      <c r="EB18" s="11">
        <v>0</v>
      </c>
      <c r="EC18" s="13">
        <f>((DZ18*'[1]prices source'!$C$58)+(EA18*'[1]prices source'!$C$60)+(EB18*'[1]prices source'!$C$61))/1000</f>
        <v>0</v>
      </c>
      <c r="ED18" s="14">
        <f>((DZ18*'[1]prices source'!$G$58)+(EA18*'[1]prices source'!$G$60)+(EB18*'[1]prices source'!$G$61))</f>
        <v>0</v>
      </c>
      <c r="EE18" s="14">
        <f>IF(DZ18&gt;0,'[1]benchmarks general'!$I$197,0)</f>
        <v>0</v>
      </c>
      <c r="EF18" s="9" t="str">
        <f t="shared" si="37"/>
        <v>n/a</v>
      </c>
      <c r="EG18" s="14">
        <f t="shared" si="15"/>
        <v>0</v>
      </c>
      <c r="EH18" s="11">
        <f>[1]FabricVent!GG18</f>
        <v>44167.759177079373</v>
      </c>
      <c r="EI18" s="11">
        <v>0</v>
      </c>
      <c r="EJ18" s="11">
        <f>[1]FabricVent!GD18</f>
        <v>24800.593137735064</v>
      </c>
      <c r="EK18" s="13">
        <f>((EH18*'[1]prices source'!$C$58)+(EI18*'[1]prices source'!$C$60)+(EJ18*'[1]prices source'!$C$61))/1000</f>
        <v>18.229061394266633</v>
      </c>
      <c r="EL18" s="14">
        <f>((EH18*'[1]prices source'!$G$58)+(EI18*'[1]prices source'!$G$60)+(EJ18*'[1]prices source'!$G$61))</f>
        <v>6599.58001536144</v>
      </c>
      <c r="EM18" s="14">
        <v>5005.5942263546485</v>
      </c>
      <c r="EN18" s="9">
        <f t="shared" si="38"/>
        <v>0.75847163224075353</v>
      </c>
      <c r="EO18" s="14">
        <f t="shared" si="16"/>
        <v>102421.65876730556</v>
      </c>
      <c r="EP18" s="11">
        <f>[1]FabricVent!GK18</f>
        <v>61431.773366190515</v>
      </c>
      <c r="EQ18" s="11">
        <v>0</v>
      </c>
      <c r="ER18" s="11">
        <f>[1]FabricVent!GH18</f>
        <v>12273.763169184633</v>
      </c>
      <c r="ES18" s="13">
        <f>((EP18*'[1]prices source'!$C$58)+(EQ18*'[1]prices source'!$C$60)+(ER18*'[1]prices source'!$C$61))/1000</f>
        <v>19.332281819482745</v>
      </c>
      <c r="ET18" s="14">
        <f>((EP18*'[1]prices source'!$G$58)+(EQ18*'[1]prices source'!$G$60)+(ER18*'[1]prices source'!$G$61))</f>
        <v>8146.7004165384442</v>
      </c>
      <c r="EU18" s="14">
        <v>20000</v>
      </c>
      <c r="EV18" s="9">
        <f t="shared" si="39"/>
        <v>2.4549816462378344</v>
      </c>
      <c r="EW18" s="14">
        <f t="shared" si="17"/>
        <v>43457.944463587708</v>
      </c>
      <c r="EX18" s="11">
        <f>[1]FabricVent!GR18</f>
        <v>6565.8707013158855</v>
      </c>
      <c r="EY18" s="11">
        <v>0</v>
      </c>
      <c r="EZ18" s="11">
        <f>[1]FabricVent!GO18</f>
        <v>6800.5871077945449</v>
      </c>
      <c r="FA18" s="13">
        <f>((EX18*'[1]prices source'!$C$58)+(EY18*'[1]prices source'!$C$60)+(EZ18*'[1]prices source'!$C$61))/1000</f>
        <v>3.5537562490017627</v>
      </c>
      <c r="FB18" s="14">
        <f>((EX18*'[1]prices source'!$G$58)+(EY18*'[1]prices source'!$G$60)+(EZ18*'[1]prices source'!$G$61))</f>
        <v>1125.7590763706967</v>
      </c>
      <c r="FC18" s="14">
        <v>3500</v>
      </c>
      <c r="FD18" s="9">
        <f t="shared" si="40"/>
        <v>3.1090133523804688</v>
      </c>
      <c r="FE18" s="14">
        <f t="shared" si="18"/>
        <v>24.284095744547813</v>
      </c>
      <c r="FF18" s="11">
        <v>0</v>
      </c>
      <c r="FG18" s="11">
        <f>[1]HeatFuel!CR18</f>
        <v>-760990.96311859111</v>
      </c>
      <c r="FH18" s="11">
        <f>[1]HeatFuel!CQ18</f>
        <v>884260.12894798245</v>
      </c>
      <c r="FI18" s="13">
        <f>((FF18*'[1]prices source'!$C$58)+(FG18*'[1]prices source'!$C$60)+(FH18*'[1]prices source'!$C$61))/1000</f>
        <v>99.278554398968552</v>
      </c>
      <c r="FJ18" s="14">
        <f>((FF18*'[1]prices source'!$G$58)+(FG18*'[1]prices source'!$G$60)+(FH18*'[1]prices source'!$G$61))</f>
        <v>25829.777940414016</v>
      </c>
      <c r="FK18" s="14">
        <v>250000</v>
      </c>
      <c r="FL18" s="9">
        <f t="shared" si="41"/>
        <v>9.6787514231333276</v>
      </c>
      <c r="FM18" s="14">
        <f t="shared" si="19"/>
        <v>214120.24675399845</v>
      </c>
      <c r="FN18" s="11">
        <f t="shared" si="20"/>
        <v>0</v>
      </c>
      <c r="FO18" s="11">
        <f t="shared" si="20"/>
        <v>0</v>
      </c>
      <c r="FP18" s="11">
        <f t="shared" si="20"/>
        <v>0</v>
      </c>
      <c r="FQ18" s="13">
        <f>((FN18*'[1]prices source'!$C$58)+(FO18*'[1]prices source'!$C$60)+(FP18*'[1]prices source'!$C$61))/1000</f>
        <v>0</v>
      </c>
      <c r="FR18" s="14">
        <f>((FN18*'[1]prices source'!$G$58)+(FO18*'[1]prices source'!$G$60)+(FP18*'[1]prices source'!$G$61))</f>
        <v>0</v>
      </c>
      <c r="FS18" s="14">
        <f>'[1]CAPEX Assumptions'!$D$30</f>
        <v>0</v>
      </c>
      <c r="FT18" s="9" t="str">
        <f t="shared" si="42"/>
        <v>n/a</v>
      </c>
      <c r="FU18" s="14">
        <f t="shared" si="21"/>
        <v>0</v>
      </c>
      <c r="FV18" s="15">
        <v>302.80000000000007</v>
      </c>
      <c r="FW18" s="13">
        <f>(FV18*'[1]prices source'!$C$58)/1000</f>
        <v>7.8894149188022344E-2</v>
      </c>
      <c r="FX18" s="14">
        <f>(FV18*'[1]prices source'!$G$58)</f>
        <v>37.344431875428988</v>
      </c>
      <c r="FY18" s="16">
        <v>400</v>
      </c>
      <c r="FZ18" s="9">
        <f t="shared" si="43"/>
        <v>10.711101492567694</v>
      </c>
      <c r="GA18" s="14">
        <f t="shared" si="44"/>
        <v>22.868475533703361</v>
      </c>
      <c r="GB18" s="11">
        <f>'[1]ENERGY APPORTION'!BB18*'[1]cooling opps'!$C$35</f>
        <v>15233.679999999995</v>
      </c>
      <c r="GC18" s="13">
        <f>(GB18*'[1]prices source'!$C$58)/1000</f>
        <v>3.9691156624920461</v>
      </c>
      <c r="GD18" s="14">
        <f>(GB18*'[1]prices source'!$G$58)</f>
        <v>1878.7751815458544</v>
      </c>
      <c r="GE18" s="14">
        <v>0</v>
      </c>
      <c r="GF18" s="9">
        <f t="shared" si="45"/>
        <v>0</v>
      </c>
      <c r="GG18" s="14">
        <f t="shared" si="46"/>
        <v>5845.6068358796874</v>
      </c>
      <c r="GH18" s="11">
        <v>31736.833333333314</v>
      </c>
      <c r="GI18" s="13">
        <f>(GH18*'[1]prices source'!$C$58)/1000</f>
        <v>8.2689909635250931</v>
      </c>
      <c r="GJ18" s="14">
        <f>(GH18*'[1]prices source'!$G$58)</f>
        <v>3914.1149615538625</v>
      </c>
      <c r="GK18" s="17">
        <v>138703.44974619284</v>
      </c>
      <c r="GL18" s="9">
        <f t="shared" si="47"/>
        <v>35.436733746606414</v>
      </c>
      <c r="GM18" s="14">
        <f t="shared" si="48"/>
        <v>-103576.02908418511</v>
      </c>
      <c r="GN18" s="11">
        <f>[1]HeatFuel!BE18</f>
        <v>0</v>
      </c>
      <c r="GO18" s="13">
        <f>(GN18*'[1]prices source'!$C$58)/1000</f>
        <v>0</v>
      </c>
      <c r="GP18" s="14">
        <f>(GN18*'[1]prices source'!$G$58)</f>
        <v>0</v>
      </c>
      <c r="GQ18" s="14">
        <f>[1]HeatFuel!BF18*'[1]CAPEX Assumptions'!$D$11</f>
        <v>0</v>
      </c>
      <c r="GR18" s="9" t="str">
        <f t="shared" si="49"/>
        <v>n/a</v>
      </c>
      <c r="GS18" s="14">
        <f t="shared" si="50"/>
        <v>0</v>
      </c>
      <c r="GT18" s="11">
        <f>'[1]compressed air'!F3</f>
        <v>24341.587199999994</v>
      </c>
      <c r="GU18" s="13">
        <f>(GT18*'[1]prices source'!$C$58)/1000</f>
        <v>6.3421691282366393</v>
      </c>
      <c r="GV18" s="14">
        <f>(GT18*'[1]prices source'!$G$58)</f>
        <v>3002.0566213018951</v>
      </c>
      <c r="GW18" s="14">
        <f>'[1]compressed air'!G3</f>
        <v>6000</v>
      </c>
      <c r="GX18" s="9">
        <f t="shared" si="51"/>
        <v>1.9986298584195237</v>
      </c>
      <c r="GY18" s="14">
        <f t="shared" si="52"/>
        <v>42199.612250507955</v>
      </c>
      <c r="GZ18" s="18">
        <v>171148.44184415304</v>
      </c>
      <c r="HA18" s="13">
        <f>(GZ18*'[1]prices source'!$C$58)/1000</f>
        <v>44.592505627972834</v>
      </c>
      <c r="HB18" s="14">
        <f>(GZ18*'[1]prices source'!$G$58)</f>
        <v>21107.798305927317</v>
      </c>
      <c r="HC18" s="19">
        <v>190977.42762795981</v>
      </c>
      <c r="HD18" s="9">
        <f t="shared" si="53"/>
        <v>9.0477189927634996</v>
      </c>
      <c r="HE18" s="14">
        <f t="shared" si="54"/>
        <v>297744.61692727567</v>
      </c>
      <c r="HF18" s="18">
        <v>184753.77475343848</v>
      </c>
      <c r="HG18" s="13">
        <f>(HF18*'[1]prices source'!$C$58)/1000</f>
        <v>48.137357557622352</v>
      </c>
      <c r="HH18" s="14">
        <f>(HF18*'[1]prices source'!$G$58)</f>
        <v>22785.748860660944</v>
      </c>
      <c r="HI18" s="19">
        <v>329943.3322696329</v>
      </c>
      <c r="HJ18" s="9">
        <f t="shared" si="55"/>
        <v>14.480249663388165</v>
      </c>
      <c r="HK18" s="14">
        <f t="shared" si="56"/>
        <v>332408.84330961941</v>
      </c>
      <c r="HL18" s="11">
        <v>0</v>
      </c>
      <c r="HM18" s="13">
        <f>(HL18*'[1]prices source'!$C$58)/1000</f>
        <v>0</v>
      </c>
      <c r="HN18" s="14">
        <f>(HL18*'[1]prices source'!$G$58)</f>
        <v>0</v>
      </c>
      <c r="HO18" s="14">
        <v>0</v>
      </c>
      <c r="HP18" s="9" t="str">
        <f t="shared" si="57"/>
        <v>n/a</v>
      </c>
      <c r="HQ18" s="14">
        <f t="shared" si="58"/>
        <v>0</v>
      </c>
      <c r="HR18" s="11">
        <v>0</v>
      </c>
      <c r="HS18" s="13">
        <f>(HR18*'[1]prices source'!$C$58)/1000</f>
        <v>0</v>
      </c>
      <c r="HT18" s="14">
        <f>(HR18*'[1]prices source'!$G$58)</f>
        <v>0</v>
      </c>
      <c r="HU18" s="14">
        <v>0</v>
      </c>
      <c r="HV18" s="9" t="str">
        <f t="shared" si="59"/>
        <v>n/a</v>
      </c>
      <c r="HW18" s="14">
        <f t="shared" si="60"/>
        <v>0</v>
      </c>
      <c r="HX18" s="11">
        <f>[1]ICT!AC88</f>
        <v>7690.636800000002</v>
      </c>
      <c r="HY18" s="13">
        <f>(HX18*'[1]prices source'!$C$58)/1000</f>
        <v>2.0037854922394147</v>
      </c>
      <c r="HZ18" s="14">
        <f>(HX18*'[1]prices source'!$G$58)</f>
        <v>948.48897640775158</v>
      </c>
      <c r="IA18" s="14">
        <f>'[1]CAPEX Assumptions'!$D$25*[1]ICT!H88</f>
        <v>0</v>
      </c>
      <c r="IB18" s="9">
        <f t="shared" si="61"/>
        <v>0</v>
      </c>
      <c r="IC18" s="14">
        <f t="shared" si="62"/>
        <v>2951.121400104762</v>
      </c>
      <c r="ID18" s="11">
        <f>[1]ICT!Z88</f>
        <v>2925</v>
      </c>
      <c r="IE18" s="13">
        <f>(ID18*'[1]prices source'!$C$58)/1000</f>
        <v>0.76210497481824735</v>
      </c>
      <c r="IF18" s="14">
        <f>(ID18*'[1]prices source'!$G$58)</f>
        <v>360.74129205954347</v>
      </c>
      <c r="IG18" s="14">
        <f>'[1]CAPEX Assumptions'!$D$26</f>
        <v>0</v>
      </c>
      <c r="IH18" s="9">
        <f t="shared" si="63"/>
        <v>0</v>
      </c>
      <c r="II18" s="14">
        <f t="shared" si="64"/>
        <v>1122.4077173045575</v>
      </c>
      <c r="IJ18" s="11">
        <f>[1]ICT!AF88</f>
        <v>16049.665159793829</v>
      </c>
      <c r="IK18" s="13">
        <f>(IJ18*'[1]prices source'!$C$58)/1000</f>
        <v>4.1817195427165732</v>
      </c>
      <c r="IL18" s="14">
        <f>(IJ18*'[1]prices source'!$G$58)</f>
        <v>1979.4109220058342</v>
      </c>
      <c r="IM18" s="14">
        <v>0</v>
      </c>
      <c r="IN18" s="9">
        <f t="shared" si="65"/>
        <v>0</v>
      </c>
      <c r="IO18" s="14">
        <f t="shared" si="66"/>
        <v>6158.7241147031373</v>
      </c>
      <c r="IP18" s="11">
        <f>[1]vending!G18</f>
        <v>367.92000000000007</v>
      </c>
      <c r="IQ18" s="13">
        <f>(IP18*'[1]prices source'!$C$58)/1000</f>
        <v>9.5861081140215257E-2</v>
      </c>
      <c r="IR18" s="14">
        <f>(IP18*'[1]prices source'!$G$58)</f>
        <v>45.375704675058891</v>
      </c>
      <c r="IS18" s="14">
        <v>0</v>
      </c>
      <c r="IT18" s="9">
        <f t="shared" si="67"/>
        <v>0</v>
      </c>
      <c r="IU18" s="14">
        <f t="shared" si="68"/>
        <v>141.18162302587791</v>
      </c>
      <c r="IV18" s="11">
        <f>'[1]halls power'!S49</f>
        <v>0</v>
      </c>
      <c r="IW18" s="13">
        <f>(IV18*'[1]prices source'!$C$58)/1000</f>
        <v>0</v>
      </c>
      <c r="IX18" s="14">
        <f>(IV18*'[1]prices source'!$G$58)</f>
        <v>0</v>
      </c>
      <c r="IY18" s="14">
        <f>'[1]halls power'!T49</f>
        <v>0</v>
      </c>
      <c r="IZ18" s="9" t="str">
        <f t="shared" si="69"/>
        <v>n/a</v>
      </c>
      <c r="JA18" s="14">
        <f t="shared" si="70"/>
        <v>0</v>
      </c>
      <c r="JB18" s="11">
        <f>'[1]halls power'!U49</f>
        <v>0</v>
      </c>
      <c r="JC18" s="13">
        <f>(JB18*'[1]prices source'!$C$58)/1000</f>
        <v>0</v>
      </c>
      <c r="JD18" s="14">
        <f>(JB18*'[1]prices source'!$G$58)</f>
        <v>0</v>
      </c>
      <c r="JE18" s="14">
        <f>'[1]halls power'!V49</f>
        <v>0</v>
      </c>
      <c r="JF18" s="9" t="str">
        <f t="shared" si="71"/>
        <v>n/a</v>
      </c>
      <c r="JG18" s="14">
        <f t="shared" si="72"/>
        <v>0</v>
      </c>
      <c r="JH18" s="11">
        <f>'[1]renewable energy'!W181</f>
        <v>81904.916269952402</v>
      </c>
      <c r="JI18" s="13">
        <f>(JH18*'[1]prices source'!$C$58)/1000</f>
        <v>21.340220222701788</v>
      </c>
      <c r="JJ18" s="14">
        <f>(JH18*'[1]prices source'!$G$58)+'[1]renewable energy'!Z181</f>
        <v>10631.833531569044</v>
      </c>
      <c r="JK18" s="14">
        <f>'[1]renewable energy'!Y181</f>
        <v>91339.120694483339</v>
      </c>
      <c r="JL18" s="9">
        <f t="shared" si="73"/>
        <v>8.5910977089013478</v>
      </c>
      <c r="JM18" s="14">
        <f t="shared" si="74"/>
        <v>142544.03773372187</v>
      </c>
      <c r="JN18" s="11">
        <v>0</v>
      </c>
      <c r="JO18" s="13">
        <f>(JN18*'[1]prices source'!$C$58)/1000</f>
        <v>0</v>
      </c>
      <c r="JP18" s="14">
        <v>0</v>
      </c>
      <c r="JQ18" s="14">
        <v>0</v>
      </c>
      <c r="JR18" s="9" t="str">
        <f t="shared" si="75"/>
        <v>n/a</v>
      </c>
      <c r="JS18" s="14">
        <f t="shared" si="76"/>
        <v>0</v>
      </c>
      <c r="JT18" s="11">
        <v>0</v>
      </c>
      <c r="JU18" s="13">
        <f>(JT18*'[1]prices source'!$C$58)/1000</f>
        <v>0</v>
      </c>
      <c r="JV18" s="14">
        <f>(JT18*'[1]prices source'!$G$58)</f>
        <v>0</v>
      </c>
      <c r="JW18" s="16">
        <v>0</v>
      </c>
      <c r="JX18" s="9" t="str">
        <f t="shared" si="77"/>
        <v>n/a</v>
      </c>
      <c r="JY18" s="14">
        <f t="shared" si="78"/>
        <v>0</v>
      </c>
    </row>
    <row r="19" spans="1:285" x14ac:dyDescent="0.25">
      <c r="A19" s="9">
        <f>'[1]ENERGY APPORTION'!A19</f>
        <v>16</v>
      </c>
      <c r="B19" t="s">
        <v>66</v>
      </c>
      <c r="C19" s="9" t="str">
        <f>'[1]ENERGY APPORTION'!E19</f>
        <v>lab</v>
      </c>
      <c r="D19" s="10">
        <f>[1]FabricVent!M19</f>
        <v>3477.23</v>
      </c>
      <c r="E19" s="11">
        <f>'[1]ENERGY APPORTION'!G19</f>
        <v>885223.84745442716</v>
      </c>
      <c r="F19" s="11">
        <f>'[1]ENERGY APPORTION'!H19</f>
        <v>967280.81726185023</v>
      </c>
      <c r="G19" s="11">
        <f>'[1]ENERGY APPORTION'!I19</f>
        <v>0</v>
      </c>
      <c r="H19" s="10">
        <f>((E19*'[1]prices source'!$C$58)+(F19*'[1]prices source'!$C$60)+(G19*'[1]prices source'!$C$61))/1000</f>
        <v>409.0588776748092</v>
      </c>
      <c r="I19" s="12">
        <f>(E19*'[1]prices source'!$G$58)+(F19*'[1]prices source'!$G$60)+(G19*'[1]prices source'!$G$61)</f>
        <v>128568.09002612586</v>
      </c>
      <c r="J19" s="11">
        <f>[1]FabricVent!EU19</f>
        <v>0</v>
      </c>
      <c r="K19" s="11">
        <f>[1]FabricVent!EJ19</f>
        <v>0</v>
      </c>
      <c r="L19" s="11">
        <v>0</v>
      </c>
      <c r="M19" s="13">
        <f>((J19*'[1]prices source'!$C$58)+(K19*'[1]prices source'!$C$60)+(L19*'[1]prices source'!$C$61))/1000</f>
        <v>0</v>
      </c>
      <c r="N19" s="14">
        <f>((J19*'[1]prices source'!$G$58)+(K19*'[1]prices source'!$G$60)+(L19*'[1]prices source'!$G$61))</f>
        <v>0</v>
      </c>
      <c r="O19" s="14">
        <f>[1]FabricVent!DY19</f>
        <v>0</v>
      </c>
      <c r="P19" s="9" t="str">
        <f t="shared" si="22"/>
        <v>n/a</v>
      </c>
      <c r="Q19" s="14">
        <f t="shared" si="0"/>
        <v>0</v>
      </c>
      <c r="R19" s="11">
        <f>[1]FabricVent!EV19</f>
        <v>0</v>
      </c>
      <c r="S19" s="11">
        <f>[1]FabricVent!EK19</f>
        <v>0</v>
      </c>
      <c r="T19" s="11">
        <v>0</v>
      </c>
      <c r="U19" s="13">
        <f>((R19*'[1]prices source'!$C$58)+(S19*'[1]prices source'!$C$60)+(T19*'[1]prices source'!$C$61))/1000</f>
        <v>0</v>
      </c>
      <c r="V19" s="14">
        <f>((R19*'[1]prices source'!$G$58)+(S19*'[1]prices source'!$G$60)+(T19*'[1]prices source'!$G$61))</f>
        <v>0</v>
      </c>
      <c r="W19" s="14">
        <f>[1]FabricVent!DZ19</f>
        <v>0</v>
      </c>
      <c r="X19" s="9" t="str">
        <f t="shared" si="23"/>
        <v>n/a</v>
      </c>
      <c r="Y19" s="14">
        <f t="shared" si="1"/>
        <v>0</v>
      </c>
      <c r="Z19" s="11">
        <f>[1]FabricVent!EW19</f>
        <v>3333.0469622917458</v>
      </c>
      <c r="AA19" s="11">
        <f>[1]FabricVent!EL19</f>
        <v>94176.709145590648</v>
      </c>
      <c r="AB19" s="11">
        <v>0</v>
      </c>
      <c r="AC19" s="13">
        <f>((Z19*'[1]prices source'!$C$58)+(AA19*'[1]prices source'!$C$60)+(AB19*'[1]prices source'!$C$61))/1000</f>
        <v>18.239315086097488</v>
      </c>
      <c r="AD19" s="14">
        <f>((Z19*'[1]prices source'!$G$58)+(AA19*'[1]prices source'!$G$60)+(AB19*'[1]prices source'!$G$61))</f>
        <v>2299.2248799313516</v>
      </c>
      <c r="AE19" s="14">
        <f>[1]FabricVent!EA19</f>
        <v>267989.75377927133</v>
      </c>
      <c r="AF19" s="9">
        <f t="shared" si="24"/>
        <v>116.55656483121945</v>
      </c>
      <c r="AG19" s="14">
        <f t="shared" si="2"/>
        <v>-186379.31319936999</v>
      </c>
      <c r="AH19" s="11">
        <f>[1]FabricVent!EX19</f>
        <v>0</v>
      </c>
      <c r="AI19" s="11">
        <f>[1]FabricVent!EM19</f>
        <v>0</v>
      </c>
      <c r="AJ19" s="11">
        <v>0</v>
      </c>
      <c r="AK19" s="13">
        <f>((AH19*'[1]prices source'!$C$58)+(AI19*'[1]prices source'!$C$60)+(AJ19*'[1]prices source'!$C$61))/1000</f>
        <v>0</v>
      </c>
      <c r="AL19" s="14">
        <f>((AH19*'[1]prices source'!$G$58)+(AI19*'[1]prices source'!$G$60)+(AJ19*'[1]prices source'!$G$61))</f>
        <v>0</v>
      </c>
      <c r="AM19" s="14">
        <f>[1]FabricVent!EB19</f>
        <v>0</v>
      </c>
      <c r="AN19" s="9" t="str">
        <f t="shared" si="25"/>
        <v>n/a</v>
      </c>
      <c r="AO19" s="14">
        <f t="shared" si="3"/>
        <v>0</v>
      </c>
      <c r="AP19" s="11">
        <f>[1]FabricVent!FD19</f>
        <v>0</v>
      </c>
      <c r="AQ19" s="11">
        <f>[1]FabricVent!ES19</f>
        <v>0</v>
      </c>
      <c r="AR19" s="11">
        <v>0</v>
      </c>
      <c r="AS19" s="13">
        <f>((AP19*'[1]prices source'!$C$58)+(AQ19*'[1]prices source'!$C$60)+(AR19*'[1]prices source'!$C$61))/1000</f>
        <v>0</v>
      </c>
      <c r="AT19" s="14">
        <f>((AP19*'[1]prices source'!$G$58)+(AQ19*'[1]prices source'!$G$60)+(AR19*'[1]prices source'!$G$61))</f>
        <v>0</v>
      </c>
      <c r="AU19" s="14">
        <f>[1]FabricVent!EH19</f>
        <v>0</v>
      </c>
      <c r="AV19" s="9" t="str">
        <f t="shared" si="26"/>
        <v>n/a</v>
      </c>
      <c r="AW19" s="14">
        <f t="shared" si="4"/>
        <v>0</v>
      </c>
      <c r="AX19" s="11">
        <f>[1]FabricVent!FC19</f>
        <v>2723.6080502617583</v>
      </c>
      <c r="AY19" s="11">
        <f>[1]FabricVent!ER19</f>
        <v>76956.74440774323</v>
      </c>
      <c r="AZ19" s="11">
        <v>0</v>
      </c>
      <c r="BA19" s="13">
        <f>((AX19*'[1]prices source'!$C$58)+(AY19*'[1]prices source'!$C$60)+(AZ19*'[1]prices source'!$C$61))/1000</f>
        <v>14.904304068250807</v>
      </c>
      <c r="BB19" s="14">
        <f>((AX19*'[1]prices source'!$G$58)+(AY19*'[1]prices source'!$G$60)+(AZ19*'[1]prices source'!$G$61))</f>
        <v>1878.8176293913907</v>
      </c>
      <c r="BC19" s="14">
        <f>[1]FabricVent!EG19</f>
        <v>172477.32394366196</v>
      </c>
      <c r="BD19" s="9">
        <f t="shared" si="27"/>
        <v>91.800992946576145</v>
      </c>
      <c r="BE19" s="14">
        <f t="shared" si="5"/>
        <v>-105789.13878950026</v>
      </c>
      <c r="BF19" s="11">
        <f>[1]FabricVent!EZ19</f>
        <v>0</v>
      </c>
      <c r="BG19" s="11">
        <f>[1]FabricVent!EO19</f>
        <v>0</v>
      </c>
      <c r="BH19" s="11">
        <v>0</v>
      </c>
      <c r="BI19" s="13">
        <f>((BF19*'[1]prices source'!$C$58)+(BG19*'[1]prices source'!$C$60)+(BH19*'[1]prices source'!$C$61))/1000</f>
        <v>0</v>
      </c>
      <c r="BJ19" s="14">
        <f>((BF19*'[1]prices source'!$G$58)+(BG19*'[1]prices source'!$G$60)+(BH19*'[1]prices source'!$G$61))</f>
        <v>0</v>
      </c>
      <c r="BK19" s="14">
        <f>[1]FabricVent!ED19</f>
        <v>0</v>
      </c>
      <c r="BL19" s="9" t="str">
        <f t="shared" si="28"/>
        <v>n/a</v>
      </c>
      <c r="BM19" s="14">
        <f t="shared" si="6"/>
        <v>0</v>
      </c>
      <c r="BN19" s="11">
        <f>[1]FabricVent!EY19</f>
        <v>2550.0460440783654</v>
      </c>
      <c r="BO19" s="11">
        <f>[1]FabricVent!EN19</f>
        <v>72052.673520059208</v>
      </c>
      <c r="BP19" s="11">
        <v>0</v>
      </c>
      <c r="BQ19" s="13">
        <f>((BN19*'[1]prices source'!$C$58)+(BO19*'[1]prices source'!$C$60)+(BP19*'[1]prices source'!$C$61))/1000</f>
        <v>13.954526836316019</v>
      </c>
      <c r="BR19" s="14">
        <f>((BN19*'[1]prices source'!$G$58)+(BO19*'[1]prices source'!$G$60)+(BP19*'[1]prices source'!$G$61))</f>
        <v>1759.089918578318</v>
      </c>
      <c r="BS19" s="14">
        <f>[1]FabricVent!EC19</f>
        <v>237761.551389</v>
      </c>
      <c r="BT19" s="9">
        <f t="shared" si="29"/>
        <v>135.16168154789776</v>
      </c>
      <c r="BU19" s="14">
        <f t="shared" si="7"/>
        <v>-185922.90935432186</v>
      </c>
      <c r="BV19" s="11">
        <f>[1]FabricVent!FA19</f>
        <v>0</v>
      </c>
      <c r="BW19" s="11">
        <f>[1]FabricVent!EP19</f>
        <v>0</v>
      </c>
      <c r="BX19" s="11">
        <v>0</v>
      </c>
      <c r="BY19" s="13">
        <f>((BV19*'[1]prices source'!$C$58)+(BW19*'[1]prices source'!$C$60)+(BX19*'[1]prices source'!$C$61))/1000</f>
        <v>0</v>
      </c>
      <c r="BZ19" s="14">
        <f>((BV19*'[1]prices source'!$G$58)+(BW19*'[1]prices source'!$G$60)+(BX19*'[1]prices source'!$G$61))</f>
        <v>0</v>
      </c>
      <c r="CA19" s="14">
        <f>[1]FabricVent!EE19</f>
        <v>0</v>
      </c>
      <c r="CB19" s="9" t="str">
        <f t="shared" si="30"/>
        <v>n/a</v>
      </c>
      <c r="CC19" s="14">
        <f t="shared" si="8"/>
        <v>0</v>
      </c>
      <c r="CD19" s="11">
        <f>[1]FabricVent!FB19</f>
        <v>2893.4297277180567</v>
      </c>
      <c r="CE19" s="11">
        <f>[1]FabricVent!EQ19</f>
        <v>81755.130660729425</v>
      </c>
      <c r="CF19" s="11">
        <v>0</v>
      </c>
      <c r="CG19" s="13">
        <f>((CD19*'[1]prices source'!$C$58)+(CE19*'[1]prices source'!$C$60)+(CF19*'[1]prices source'!$C$61))/1000</f>
        <v>15.83361323149323</v>
      </c>
      <c r="CH19" s="14">
        <f>((CD19*'[1]prices source'!$G$58)+(CE19*'[1]prices source'!$G$60)+(CF19*'[1]prices source'!$G$61))</f>
        <v>1995.965161477385</v>
      </c>
      <c r="CI19" s="14">
        <f>[1]FabricVent!EF19</f>
        <v>263188.75406400004</v>
      </c>
      <c r="CJ19" s="9">
        <f t="shared" si="31"/>
        <v>131.86039473213623</v>
      </c>
      <c r="CK19" s="14">
        <f t="shared" si="9"/>
        <v>-204369.63263833878</v>
      </c>
      <c r="CL19" s="11">
        <v>0</v>
      </c>
      <c r="CM19" s="11">
        <f>[1]HeatFuel!CE19</f>
        <v>20567.058850621943</v>
      </c>
      <c r="CN19" s="11">
        <v>0</v>
      </c>
      <c r="CO19" s="13">
        <f>((CL19*'[1]prices source'!$C$58)+(CM19*'[1]prices source'!$C$60)+(CN19*'[1]prices source'!$C$61))/1000</f>
        <v>3.7935940049972174</v>
      </c>
      <c r="CP19" s="14">
        <f>((CL19*'[1]prices source'!$G$58)+(CM19*'[1]prices source'!$G$60)+(CN19*'[1]prices source'!$G$61))</f>
        <v>412.35118367923917</v>
      </c>
      <c r="CQ19" s="14">
        <f>[1]HeatFuel!CF19</f>
        <v>29921.094959999999</v>
      </c>
      <c r="CR19" s="9">
        <f t="shared" si="32"/>
        <v>72.56216580494916</v>
      </c>
      <c r="CS19" s="14">
        <f t="shared" si="10"/>
        <v>-23221.829488450527</v>
      </c>
      <c r="CT19" s="11">
        <f>[1]HeatFuel!BA19</f>
        <v>15647.535</v>
      </c>
      <c r="CU19" s="11">
        <v>0</v>
      </c>
      <c r="CV19" s="11">
        <v>0</v>
      </c>
      <c r="CW19" s="13">
        <f>((CT19*'[1]prices source'!$C$58)+(CU19*'[1]prices source'!$C$60)+(CV19*'[1]prices source'!$C$61))/1000</f>
        <v>4.0769450485957757</v>
      </c>
      <c r="CX19" s="14">
        <f>((CT19*'[1]prices source'!$G$58)+(CU19*'[1]prices source'!$G$60)+(CV19*'[1]prices source'!$G$61))</f>
        <v>1929.8160661357019</v>
      </c>
      <c r="CY19" s="14">
        <f>'[1]CAPEX Assumptions'!$D$11*[1]HeatFuel!BB19</f>
        <v>2324.7766285714288</v>
      </c>
      <c r="CZ19" s="9">
        <f t="shared" si="33"/>
        <v>1.2046622832955283</v>
      </c>
      <c r="DA19" s="14">
        <f t="shared" si="11"/>
        <v>30942.447174899116</v>
      </c>
      <c r="DB19" s="11">
        <f>[1]HotWaterpiv!AQ128</f>
        <v>464.67601087377693</v>
      </c>
      <c r="DC19" s="11">
        <f>[1]HotWaterpiv!AP128</f>
        <v>166907.85757048271</v>
      </c>
      <c r="DD19" s="11">
        <v>0</v>
      </c>
      <c r="DE19" s="13">
        <f>((DB19*'[1]prices source'!$C$58)+(DC19*'[1]prices source'!$C$60)+(DD19*'[1]prices source'!$C$61))/1000</f>
        <v>30.907225063769758</v>
      </c>
      <c r="DF19" s="14">
        <f>((DB19*'[1]prices source'!$G$58)+(DC19*'[1]prices source'!$G$60)+(DD19*'[1]prices source'!$G$61))</f>
        <v>3403.6623167187736</v>
      </c>
      <c r="DG19" s="14">
        <f>[1]HotWaterpiv!AW128</f>
        <v>5778.2033557450286</v>
      </c>
      <c r="DH19" s="9">
        <f t="shared" si="34"/>
        <v>1.697642955754606</v>
      </c>
      <c r="DI19" s="14">
        <f t="shared" si="12"/>
        <v>49508.468232515173</v>
      </c>
      <c r="DJ19" s="11">
        <f>[1]HeatFuel!CN19</f>
        <v>-13196.416783326875</v>
      </c>
      <c r="DK19" s="11">
        <f>[1]HeatFuel!CO19</f>
        <v>331572</v>
      </c>
      <c r="DL19" s="11">
        <v>0</v>
      </c>
      <c r="DM19" s="13">
        <f>((DJ19*'[1]prices source'!$C$58)+(DK19*'[1]prices source'!$C$60)+(DL19*'[1]prices source'!$C$61))/1000</f>
        <v>57.720146039197118</v>
      </c>
      <c r="DN19" s="14">
        <f>((DJ19*'[1]prices source'!$G$58)+(DK19*'[1]prices source'!$G$60)+(DL19*'[1]prices source'!$G$61))</f>
        <v>5020.2040471335922</v>
      </c>
      <c r="DO19" s="14">
        <f>[1]HeatFuel!CM19</f>
        <v>1903.3700000000001</v>
      </c>
      <c r="DP19" s="9">
        <f t="shared" si="35"/>
        <v>0.3791419595956016</v>
      </c>
      <c r="DQ19" s="14">
        <f t="shared" si="13"/>
        <v>55495.583678735704</v>
      </c>
      <c r="DR19" s="11">
        <v>0</v>
      </c>
      <c r="DS19" s="11"/>
      <c r="DT19" s="11">
        <v>0</v>
      </c>
      <c r="DU19" s="13">
        <f>((DR19*'[1]prices source'!$C$58)+(DS19*'[1]prices source'!$C$60)+(DT19*'[1]prices source'!$C$61))/1000</f>
        <v>0</v>
      </c>
      <c r="DV19" s="14">
        <f>((DR19*'[1]prices source'!$G$58)+(DS19*'[1]prices source'!$G$60)+(DT19*'[1]prices source'!$G$61))</f>
        <v>0</v>
      </c>
      <c r="DW19" s="14"/>
      <c r="DX19" s="9" t="str">
        <f t="shared" si="36"/>
        <v>n/a</v>
      </c>
      <c r="DY19" s="14">
        <f t="shared" si="14"/>
        <v>0</v>
      </c>
      <c r="DZ19" s="11">
        <f>'[1]ENERGY APPORTION'!BA19*'[1]benchmarks general'!$I$192*(6-0)/24</f>
        <v>0</v>
      </c>
      <c r="EA19" s="11">
        <v>0</v>
      </c>
      <c r="EB19" s="11">
        <v>0</v>
      </c>
      <c r="EC19" s="13">
        <f>((DZ19*'[1]prices source'!$C$58)+(EA19*'[1]prices source'!$C$60)+(EB19*'[1]prices source'!$C$61))/1000</f>
        <v>0</v>
      </c>
      <c r="ED19" s="14">
        <f>((DZ19*'[1]prices source'!$G$58)+(EA19*'[1]prices source'!$G$60)+(EB19*'[1]prices source'!$G$61))</f>
        <v>0</v>
      </c>
      <c r="EE19" s="14">
        <f>IF(DZ19&gt;0,'[1]benchmarks general'!$I$197,0)</f>
        <v>0</v>
      </c>
      <c r="EF19" s="9" t="str">
        <f t="shared" si="37"/>
        <v>n/a</v>
      </c>
      <c r="EG19" s="14">
        <f t="shared" si="15"/>
        <v>0</v>
      </c>
      <c r="EH19" s="11">
        <f>[1]FabricVent!GG19</f>
        <v>231905.46046602988</v>
      </c>
      <c r="EI19" s="11">
        <f>[1]FabricVent!GD19</f>
        <v>92220.569084099261</v>
      </c>
      <c r="EJ19" s="11">
        <v>0</v>
      </c>
      <c r="EK19" s="13">
        <f>((EH19*'[1]prices source'!$C$58)+(EI19*'[1]prices source'!$C$60)+(EJ19*'[1]prices source'!$C$61))/1000</f>
        <v>77.432752380785274</v>
      </c>
      <c r="EL19" s="14">
        <f>((EH19*'[1]prices source'!$G$58)+(EI19*'[1]prices source'!$G$60)+(EJ19*'[1]prices source'!$G$61))</f>
        <v>30449.923205168376</v>
      </c>
      <c r="EM19" s="14">
        <v>28020.906859396327</v>
      </c>
      <c r="EN19" s="9">
        <f t="shared" si="38"/>
        <v>0.92022914706859549</v>
      </c>
      <c r="EO19" s="14">
        <f t="shared" si="16"/>
        <v>461221.86963307066</v>
      </c>
      <c r="EP19" s="11">
        <f>[1]FabricVent!GK19</f>
        <v>61755.60459291617</v>
      </c>
      <c r="EQ19" s="11">
        <f>[1]FabricVent!GH19</f>
        <v>8441.064987635631</v>
      </c>
      <c r="ER19" s="11">
        <v>0</v>
      </c>
      <c r="ES19" s="13">
        <f>((EP19*'[1]prices source'!$C$58)+(EQ19*'[1]prices source'!$C$60)+(ER19*'[1]prices source'!$C$61))/1000</f>
        <v>17.647297508138632</v>
      </c>
      <c r="ET19" s="14">
        <f>((EP19*'[1]prices source'!$G$58)+(EQ19*'[1]prices source'!$G$60)+(ER19*'[1]prices source'!$G$61))</f>
        <v>7785.5765388594955</v>
      </c>
      <c r="EU19" s="14">
        <v>20000</v>
      </c>
      <c r="EV19" s="9">
        <f t="shared" si="39"/>
        <v>2.5688527882521837</v>
      </c>
      <c r="EW19" s="14">
        <f t="shared" si="17"/>
        <v>40408.890448758902</v>
      </c>
      <c r="EX19" s="11">
        <f>[1]FabricVent!GR19</f>
        <v>36009.577817267105</v>
      </c>
      <c r="EY19" s="11">
        <f>[1]FabricVent!GO19</f>
        <v>37398.016868632185</v>
      </c>
      <c r="EZ19" s="11">
        <v>0</v>
      </c>
      <c r="FA19" s="13">
        <f>((EX19*'[1]prices source'!$C$58)+(EY19*'[1]prices source'!$C$60)+(EZ19*'[1]prices source'!$C$61))/1000</f>
        <v>16.280313235571025</v>
      </c>
      <c r="FB19" s="14">
        <f>((EX19*'[1]prices source'!$G$58)+(EY19*'[1]prices source'!$G$60)+(EZ19*'[1]prices source'!$G$61))</f>
        <v>5190.8709393139488</v>
      </c>
      <c r="FC19" s="14">
        <v>15000</v>
      </c>
      <c r="FD19" s="9">
        <f t="shared" si="40"/>
        <v>2.8896884887649459</v>
      </c>
      <c r="FE19" s="14">
        <f t="shared" si="18"/>
        <v>1152.8237400996622</v>
      </c>
      <c r="FF19" s="11">
        <v>0</v>
      </c>
      <c r="FG19" s="11">
        <f>[1]HeatFuel!CR19</f>
        <v>0</v>
      </c>
      <c r="FH19" s="11">
        <f>[1]HeatFuel!CQ19</f>
        <v>0</v>
      </c>
      <c r="FI19" s="13">
        <f>((FF19*'[1]prices source'!$C$58)+(FG19*'[1]prices source'!$C$60)+(FH19*'[1]prices source'!$C$61))/1000</f>
        <v>0</v>
      </c>
      <c r="FJ19" s="14">
        <f>((FF19*'[1]prices source'!$G$58)+(FG19*'[1]prices source'!$G$60)+(FH19*'[1]prices source'!$G$61))</f>
        <v>0</v>
      </c>
      <c r="FK19" s="14">
        <f>[1]HeatFuel!CP19</f>
        <v>0</v>
      </c>
      <c r="FL19" s="9" t="str">
        <f t="shared" si="41"/>
        <v>n/a</v>
      </c>
      <c r="FM19" s="14">
        <f t="shared" si="19"/>
        <v>0</v>
      </c>
      <c r="FN19" s="11">
        <f t="shared" si="20"/>
        <v>0</v>
      </c>
      <c r="FO19" s="11">
        <f t="shared" si="20"/>
        <v>0</v>
      </c>
      <c r="FP19" s="11">
        <f t="shared" si="20"/>
        <v>0</v>
      </c>
      <c r="FQ19" s="13">
        <f>((FN19*'[1]prices source'!$C$58)+(FO19*'[1]prices source'!$C$60)+(FP19*'[1]prices source'!$C$61))/1000</f>
        <v>0</v>
      </c>
      <c r="FR19" s="14">
        <f>((FN19*'[1]prices source'!$G$58)+(FO19*'[1]prices source'!$G$60)+(FP19*'[1]prices source'!$G$61))</f>
        <v>0</v>
      </c>
      <c r="FS19" s="14">
        <f>'[1]CAPEX Assumptions'!$D$30</f>
        <v>0</v>
      </c>
      <c r="FT19" s="9" t="str">
        <f t="shared" si="42"/>
        <v>n/a</v>
      </c>
      <c r="FU19" s="14">
        <f t="shared" si="21"/>
        <v>0</v>
      </c>
      <c r="FV19" s="15">
        <v>0</v>
      </c>
      <c r="FW19" s="13">
        <f>(FV19*'[1]prices source'!$C$58)/1000</f>
        <v>0</v>
      </c>
      <c r="FX19" s="14">
        <f>(FV19*'[1]prices source'!$G$58)</f>
        <v>0</v>
      </c>
      <c r="FY19" s="16">
        <v>0</v>
      </c>
      <c r="FZ19" s="9" t="str">
        <f t="shared" si="43"/>
        <v>n/a</v>
      </c>
      <c r="GA19" s="14">
        <f t="shared" si="44"/>
        <v>0</v>
      </c>
      <c r="GB19" s="11">
        <f>'[1]ENERGY APPORTION'!BB19*'[1]cooling opps'!$C$35</f>
        <v>15769.600000000002</v>
      </c>
      <c r="GC19" s="13">
        <f>(GB19*'[1]prices source'!$C$58)/1000</f>
        <v>4.1087489268013115</v>
      </c>
      <c r="GD19" s="14">
        <f>(GB19*'[1]prices source'!$G$58)</f>
        <v>1944.8703860725393</v>
      </c>
      <c r="GE19" s="14">
        <v>0</v>
      </c>
      <c r="GF19" s="9">
        <f t="shared" si="45"/>
        <v>0</v>
      </c>
      <c r="GG19" s="14">
        <f t="shared" si="46"/>
        <v>6051.2549534379323</v>
      </c>
      <c r="GH19" s="11">
        <v>32853.333333333343</v>
      </c>
      <c r="GI19" s="13">
        <f>(GH19*'[1]prices source'!$C$58)/1000</f>
        <v>8.5598935975027324</v>
      </c>
      <c r="GJ19" s="14">
        <f>(GH19*'[1]prices source'!$G$58)</f>
        <v>4051.8133043177909</v>
      </c>
      <c r="GK19" s="17">
        <v>17874.45</v>
      </c>
      <c r="GL19" s="9">
        <f t="shared" si="47"/>
        <v>4.4114692996718778</v>
      </c>
      <c r="GM19" s="14">
        <f t="shared" si="48"/>
        <v>18488.751332284632</v>
      </c>
      <c r="GN19" s="11">
        <f>[1]HeatFuel!BE19</f>
        <v>15960.485699999999</v>
      </c>
      <c r="GO19" s="13">
        <f>(GN19*'[1]prices source'!$C$58)/1000</f>
        <v>4.1584839495676915</v>
      </c>
      <c r="GP19" s="14">
        <f>(GN19*'[1]prices source'!$G$58)</f>
        <v>1968.4123874584159</v>
      </c>
      <c r="GQ19" s="14">
        <v>30000</v>
      </c>
      <c r="GR19" s="9">
        <f t="shared" si="49"/>
        <v>15.240708802252328</v>
      </c>
      <c r="GS19" s="14">
        <f t="shared" si="50"/>
        <v>3932.5682795399625</v>
      </c>
      <c r="GT19" s="11">
        <v>0</v>
      </c>
      <c r="GU19" s="13">
        <f>(GT19*'[1]prices source'!$C$58)/1000</f>
        <v>0</v>
      </c>
      <c r="GV19" s="14">
        <f>(GT19*'[1]prices source'!$G$58)</f>
        <v>0</v>
      </c>
      <c r="GW19" s="14">
        <v>0</v>
      </c>
      <c r="GX19" s="9" t="str">
        <f t="shared" si="51"/>
        <v>n/a</v>
      </c>
      <c r="GY19" s="14">
        <f t="shared" si="52"/>
        <v>0</v>
      </c>
      <c r="GZ19" s="18">
        <v>89949.065150714552</v>
      </c>
      <c r="HA19" s="13">
        <f>(GZ19*'[1]prices source'!$C$58)/1000</f>
        <v>23.436112831319729</v>
      </c>
      <c r="HB19" s="14">
        <f>(GZ19*'[1]prices source'!$G$58)</f>
        <v>11093.450250262162</v>
      </c>
      <c r="HC19" s="19">
        <v>67747.640066061431</v>
      </c>
      <c r="HD19" s="9">
        <f t="shared" si="53"/>
        <v>6.1069945362093643</v>
      </c>
      <c r="HE19" s="14">
        <f t="shared" si="54"/>
        <v>189105.9459357273</v>
      </c>
      <c r="HF19" s="18">
        <v>96835.494650833178</v>
      </c>
      <c r="HG19" s="13">
        <f>(HF19*'[1]prices source'!$C$58)/1000</f>
        <v>25.230363149533591</v>
      </c>
      <c r="HH19" s="14">
        <f>(HF19*'[1]prices source'!$G$58)</f>
        <v>11942.756053868912</v>
      </c>
      <c r="HI19" s="19">
        <v>116890.80765841933</v>
      </c>
      <c r="HJ19" s="9">
        <f t="shared" si="55"/>
        <v>9.7875906642631296</v>
      </c>
      <c r="HK19" s="14">
        <f t="shared" si="56"/>
        <v>230269.62595582646</v>
      </c>
      <c r="HL19" s="11">
        <v>0</v>
      </c>
      <c r="HM19" s="13">
        <f>(HL19*'[1]prices source'!$C$58)/1000</f>
        <v>0</v>
      </c>
      <c r="HN19" s="14">
        <f>(HL19*'[1]prices source'!$G$58)</f>
        <v>0</v>
      </c>
      <c r="HO19" s="14">
        <v>0</v>
      </c>
      <c r="HP19" s="9" t="str">
        <f t="shared" si="57"/>
        <v>n/a</v>
      </c>
      <c r="HQ19" s="14">
        <f t="shared" si="58"/>
        <v>0</v>
      </c>
      <c r="HR19" s="11">
        <v>0</v>
      </c>
      <c r="HS19" s="13">
        <f>(HR19*'[1]prices source'!$C$58)/1000</f>
        <v>0</v>
      </c>
      <c r="HT19" s="14">
        <f>(HR19*'[1]prices source'!$G$58)</f>
        <v>0</v>
      </c>
      <c r="HU19" s="14">
        <v>0</v>
      </c>
      <c r="HV19" s="9" t="str">
        <f t="shared" si="59"/>
        <v>n/a</v>
      </c>
      <c r="HW19" s="14">
        <f t="shared" si="60"/>
        <v>0</v>
      </c>
      <c r="HX19" s="11">
        <f>[1]ICT!AC89</f>
        <v>1971.1296000000004</v>
      </c>
      <c r="HY19" s="13">
        <f>(HX19*'[1]prices source'!$C$58)/1000</f>
        <v>0.51357527322102647</v>
      </c>
      <c r="HZ19" s="14">
        <f>(HX19*'[1]prices source'!$G$58)</f>
        <v>243.10011580198676</v>
      </c>
      <c r="IA19" s="14">
        <f>'[1]CAPEX Assumptions'!$D$25*[1]ICT!H89</f>
        <v>0</v>
      </c>
      <c r="IB19" s="9">
        <f t="shared" si="61"/>
        <v>0</v>
      </c>
      <c r="IC19" s="14">
        <f t="shared" si="62"/>
        <v>756.37985464869951</v>
      </c>
      <c r="ID19" s="11">
        <f>[1]ICT!Z89</f>
        <v>1125</v>
      </c>
      <c r="IE19" s="13">
        <f>(ID19*'[1]prices source'!$C$58)/1000</f>
        <v>0.29311729800701825</v>
      </c>
      <c r="IF19" s="14">
        <f>(ID19*'[1]prices source'!$G$58)</f>
        <v>138.7466507921321</v>
      </c>
      <c r="IG19" s="14">
        <f>'[1]CAPEX Assumptions'!$D$26</f>
        <v>0</v>
      </c>
      <c r="IH19" s="9">
        <f t="shared" si="63"/>
        <v>0</v>
      </c>
      <c r="II19" s="14">
        <f t="shared" si="64"/>
        <v>431.69527588636828</v>
      </c>
      <c r="IJ19" s="11">
        <f>[1]ICT!AF89</f>
        <v>2070.4756577319604</v>
      </c>
      <c r="IK19" s="13">
        <f>(IJ19*'[1]prices source'!$C$58)/1000</f>
        <v>0.53945976034106324</v>
      </c>
      <c r="IL19" s="14">
        <f>(IJ19*'[1]prices source'!$G$58)</f>
        <v>255.3525004950634</v>
      </c>
      <c r="IM19" s="14">
        <v>0</v>
      </c>
      <c r="IN19" s="9">
        <f t="shared" si="65"/>
        <v>0</v>
      </c>
      <c r="IO19" s="14">
        <f t="shared" si="66"/>
        <v>794.50183136054079</v>
      </c>
      <c r="IP19" s="11">
        <f>[1]vending!G19</f>
        <v>0</v>
      </c>
      <c r="IQ19" s="13">
        <f>(IP19*'[1]prices source'!$C$58)/1000</f>
        <v>0</v>
      </c>
      <c r="IR19" s="14">
        <f>(IP19*'[1]prices source'!$G$58)</f>
        <v>0</v>
      </c>
      <c r="IS19" s="14">
        <v>0</v>
      </c>
      <c r="IT19" s="9" t="str">
        <f t="shared" si="67"/>
        <v>n/a</v>
      </c>
      <c r="IU19" s="14">
        <f t="shared" si="68"/>
        <v>0</v>
      </c>
      <c r="IV19" s="11">
        <f>'[1]halls power'!S50</f>
        <v>0</v>
      </c>
      <c r="IW19" s="13">
        <f>(IV19*'[1]prices source'!$C$58)/1000</f>
        <v>0</v>
      </c>
      <c r="IX19" s="14">
        <f>(IV19*'[1]prices source'!$G$58)</f>
        <v>0</v>
      </c>
      <c r="IY19" s="14">
        <f>'[1]halls power'!T50</f>
        <v>0</v>
      </c>
      <c r="IZ19" s="9" t="str">
        <f t="shared" si="69"/>
        <v>n/a</v>
      </c>
      <c r="JA19" s="14">
        <f t="shared" si="70"/>
        <v>0</v>
      </c>
      <c r="JB19" s="11">
        <f>'[1]halls power'!U50</f>
        <v>0</v>
      </c>
      <c r="JC19" s="13">
        <f>(JB19*'[1]prices source'!$C$58)/1000</f>
        <v>0</v>
      </c>
      <c r="JD19" s="14">
        <f>(JB19*'[1]prices source'!$G$58)</f>
        <v>0</v>
      </c>
      <c r="JE19" s="14">
        <f>'[1]halls power'!V50</f>
        <v>0</v>
      </c>
      <c r="JF19" s="9" t="str">
        <f t="shared" si="71"/>
        <v>n/a</v>
      </c>
      <c r="JG19" s="14">
        <f t="shared" si="72"/>
        <v>0</v>
      </c>
      <c r="JH19" s="11">
        <f>'[1]renewable energy'!W182</f>
        <v>25598.151344161302</v>
      </c>
      <c r="JI19" s="13">
        <f>(JH19*'[1]prices source'!$C$58)/1000</f>
        <v>6.6695652942002503</v>
      </c>
      <c r="JJ19" s="14">
        <f>(JH19*'[1]prices source'!$G$58)+'[1]renewable energy'!Z182</f>
        <v>3322.8198770148319</v>
      </c>
      <c r="JK19" s="14">
        <f>'[1]renewable energy'!Y182</f>
        <v>29917.068048165776</v>
      </c>
      <c r="JL19" s="9">
        <f t="shared" si="73"/>
        <v>9.0035178419128723</v>
      </c>
      <c r="JM19" s="14">
        <f t="shared" si="74"/>
        <v>43179.60012451181</v>
      </c>
      <c r="JN19" s="11">
        <v>0</v>
      </c>
      <c r="JO19" s="13">
        <f>(JN19*'[1]prices source'!$C$58)/1000</f>
        <v>0</v>
      </c>
      <c r="JP19" s="14">
        <v>0</v>
      </c>
      <c r="JQ19" s="14">
        <v>0</v>
      </c>
      <c r="JR19" s="9" t="str">
        <f t="shared" si="75"/>
        <v>n/a</v>
      </c>
      <c r="JS19" s="14">
        <f t="shared" si="76"/>
        <v>0</v>
      </c>
      <c r="JT19" s="11">
        <v>5073.7919999999995</v>
      </c>
      <c r="JU19" s="13">
        <f>(JT19*'[1]prices source'!$C$58)/1000</f>
        <v>1.3219699570574444</v>
      </c>
      <c r="JV19" s="14">
        <f>(JT19*'[1]prices source'!$G$58)</f>
        <v>625.75257494747859</v>
      </c>
      <c r="JW19" s="16">
        <v>4000</v>
      </c>
      <c r="JX19" s="9">
        <f t="shared" si="77"/>
        <v>6.392302900768299</v>
      </c>
      <c r="JY19" s="14">
        <f t="shared" si="78"/>
        <v>99.834441388647974</v>
      </c>
    </row>
    <row r="20" spans="1:285" x14ac:dyDescent="0.25">
      <c r="A20" s="9">
        <f>'[1]ENERGY APPORTION'!A20</f>
        <v>17</v>
      </c>
      <c r="B20" t="s">
        <v>67</v>
      </c>
      <c r="C20" s="9" t="str">
        <f>'[1]ENERGY APPORTION'!E20</f>
        <v>acc</v>
      </c>
      <c r="D20" s="10">
        <f>[1]FabricVent!M20</f>
        <v>10909.530000000008</v>
      </c>
      <c r="E20" s="11">
        <f>'[1]ENERGY APPORTION'!G20</f>
        <v>1266665.75</v>
      </c>
      <c r="F20" s="11">
        <f>'[1]ENERGY APPORTION'!H20</f>
        <v>1459816.8485894722</v>
      </c>
      <c r="G20" s="11">
        <f>'[1]ENERGY APPORTION'!I20</f>
        <v>0</v>
      </c>
      <c r="H20" s="10">
        <f>((E20*'[1]prices source'!$C$58)+(F20*'[1]prices source'!$C$60)+(G20*'[1]prices source'!$C$61))/1000</f>
        <v>599.29134404946888</v>
      </c>
      <c r="I20" s="12">
        <f>(E20*'[1]prices source'!$G$58)+(F20*'[1]prices source'!$G$60)+(G20*'[1]prices source'!$G$61)</f>
        <v>185486.36383441999</v>
      </c>
      <c r="J20" s="11">
        <f>[1]FabricVent!EU20</f>
        <v>0</v>
      </c>
      <c r="K20" s="11">
        <f>[1]FabricVent!EJ20</f>
        <v>0</v>
      </c>
      <c r="L20" s="11">
        <v>0</v>
      </c>
      <c r="M20" s="13">
        <f>((J20*'[1]prices source'!$C$58)+(K20*'[1]prices source'!$C$60)+(L20*'[1]prices source'!$C$61))/1000</f>
        <v>0</v>
      </c>
      <c r="N20" s="14">
        <f>((J20*'[1]prices source'!$G$58)+(K20*'[1]prices source'!$G$60)+(L20*'[1]prices source'!$G$61))</f>
        <v>0</v>
      </c>
      <c r="O20" s="14">
        <f>[1]FabricVent!DY20</f>
        <v>0</v>
      </c>
      <c r="P20" s="9" t="str">
        <f t="shared" si="22"/>
        <v>n/a</v>
      </c>
      <c r="Q20" s="14">
        <f t="shared" si="0"/>
        <v>0</v>
      </c>
      <c r="R20" s="11">
        <f>[1]FabricVent!EV20</f>
        <v>0</v>
      </c>
      <c r="S20" s="11">
        <f>[1]FabricVent!EK20</f>
        <v>0</v>
      </c>
      <c r="T20" s="11">
        <v>0</v>
      </c>
      <c r="U20" s="13">
        <f>((R20*'[1]prices source'!$C$58)+(S20*'[1]prices source'!$C$60)+(T20*'[1]prices source'!$C$61))/1000</f>
        <v>0</v>
      </c>
      <c r="V20" s="14">
        <f>((R20*'[1]prices source'!$G$58)+(S20*'[1]prices source'!$G$60)+(T20*'[1]prices source'!$G$61))</f>
        <v>0</v>
      </c>
      <c r="W20" s="14">
        <f>[1]FabricVent!DZ20</f>
        <v>0</v>
      </c>
      <c r="X20" s="9" t="str">
        <f t="shared" si="23"/>
        <v>n/a</v>
      </c>
      <c r="Y20" s="14">
        <f t="shared" si="1"/>
        <v>0</v>
      </c>
      <c r="Z20" s="11">
        <f>[1]FabricVent!EW20</f>
        <v>0</v>
      </c>
      <c r="AA20" s="11">
        <f>[1]FabricVent!EL20</f>
        <v>0</v>
      </c>
      <c r="AB20" s="11">
        <v>0</v>
      </c>
      <c r="AC20" s="13">
        <f>((Z20*'[1]prices source'!$C$58)+(AA20*'[1]prices source'!$C$60)+(AB20*'[1]prices source'!$C$61))/1000</f>
        <v>0</v>
      </c>
      <c r="AD20" s="14">
        <f>((Z20*'[1]prices source'!$G$58)+(AA20*'[1]prices source'!$G$60)+(AB20*'[1]prices source'!$G$61))</f>
        <v>0</v>
      </c>
      <c r="AE20" s="14">
        <f>[1]FabricVent!EA20</f>
        <v>0</v>
      </c>
      <c r="AF20" s="9" t="str">
        <f t="shared" si="24"/>
        <v>n/a</v>
      </c>
      <c r="AG20" s="14">
        <f t="shared" si="2"/>
        <v>0</v>
      </c>
      <c r="AH20" s="11">
        <f>[1]FabricVent!EX20</f>
        <v>0</v>
      </c>
      <c r="AI20" s="11">
        <f>[1]FabricVent!EM20</f>
        <v>0</v>
      </c>
      <c r="AJ20" s="11">
        <v>0</v>
      </c>
      <c r="AK20" s="13">
        <f>((AH20*'[1]prices source'!$C$58)+(AI20*'[1]prices source'!$C$60)+(AJ20*'[1]prices source'!$C$61))/1000</f>
        <v>0</v>
      </c>
      <c r="AL20" s="14">
        <f>((AH20*'[1]prices source'!$G$58)+(AI20*'[1]prices source'!$G$60)+(AJ20*'[1]prices source'!$G$61))</f>
        <v>0</v>
      </c>
      <c r="AM20" s="14">
        <f>[1]FabricVent!EB20</f>
        <v>0</v>
      </c>
      <c r="AN20" s="9" t="str">
        <f t="shared" si="25"/>
        <v>n/a</v>
      </c>
      <c r="AO20" s="14">
        <f t="shared" si="3"/>
        <v>0</v>
      </c>
      <c r="AP20" s="11">
        <f>[1]FabricVent!FD20</f>
        <v>0</v>
      </c>
      <c r="AQ20" s="11">
        <f>[1]FabricVent!ES20</f>
        <v>0</v>
      </c>
      <c r="AR20" s="11">
        <v>0</v>
      </c>
      <c r="AS20" s="13">
        <f>((AP20*'[1]prices source'!$C$58)+(AQ20*'[1]prices source'!$C$60)+(AR20*'[1]prices source'!$C$61))/1000</f>
        <v>0</v>
      </c>
      <c r="AT20" s="14">
        <f>((AP20*'[1]prices source'!$G$58)+(AQ20*'[1]prices source'!$G$60)+(AR20*'[1]prices source'!$G$61))</f>
        <v>0</v>
      </c>
      <c r="AU20" s="14">
        <f>[1]FabricVent!EH20</f>
        <v>0</v>
      </c>
      <c r="AV20" s="9" t="str">
        <f t="shared" si="26"/>
        <v>n/a</v>
      </c>
      <c r="AW20" s="14">
        <f t="shared" si="4"/>
        <v>0</v>
      </c>
      <c r="AX20" s="11">
        <f>[1]FabricVent!FC20</f>
        <v>0</v>
      </c>
      <c r="AY20" s="11">
        <f>[1]FabricVent!ER20</f>
        <v>0</v>
      </c>
      <c r="AZ20" s="11">
        <v>0</v>
      </c>
      <c r="BA20" s="13">
        <f>((AX20*'[1]prices source'!$C$58)+(AY20*'[1]prices source'!$C$60)+(AZ20*'[1]prices source'!$C$61))/1000</f>
        <v>0</v>
      </c>
      <c r="BB20" s="14">
        <f>((AX20*'[1]prices source'!$G$58)+(AY20*'[1]prices source'!$G$60)+(AZ20*'[1]prices source'!$G$61))</f>
        <v>0</v>
      </c>
      <c r="BC20" s="14">
        <f>[1]FabricVent!EG20</f>
        <v>0</v>
      </c>
      <c r="BD20" s="9" t="str">
        <f t="shared" si="27"/>
        <v>n/a</v>
      </c>
      <c r="BE20" s="14">
        <f t="shared" si="5"/>
        <v>0</v>
      </c>
      <c r="BF20" s="11">
        <f>[1]FabricVent!EZ20</f>
        <v>0</v>
      </c>
      <c r="BG20" s="11">
        <f>[1]FabricVent!EO20</f>
        <v>0</v>
      </c>
      <c r="BH20" s="11">
        <v>0</v>
      </c>
      <c r="BI20" s="13">
        <f>((BF20*'[1]prices source'!$C$58)+(BG20*'[1]prices source'!$C$60)+(BH20*'[1]prices source'!$C$61))/1000</f>
        <v>0</v>
      </c>
      <c r="BJ20" s="14">
        <f>((BF20*'[1]prices source'!$G$58)+(BG20*'[1]prices source'!$G$60)+(BH20*'[1]prices source'!$G$61))</f>
        <v>0</v>
      </c>
      <c r="BK20" s="14">
        <f>[1]FabricVent!ED20</f>
        <v>0</v>
      </c>
      <c r="BL20" s="9" t="str">
        <f t="shared" si="28"/>
        <v>n/a</v>
      </c>
      <c r="BM20" s="14">
        <f t="shared" si="6"/>
        <v>0</v>
      </c>
      <c r="BN20" s="11">
        <f>[1]FabricVent!EY20</f>
        <v>0</v>
      </c>
      <c r="BO20" s="11">
        <f>[1]FabricVent!EN20</f>
        <v>0</v>
      </c>
      <c r="BP20" s="11">
        <v>0</v>
      </c>
      <c r="BQ20" s="13">
        <f>((BN20*'[1]prices source'!$C$58)+(BO20*'[1]prices source'!$C$60)+(BP20*'[1]prices source'!$C$61))/1000</f>
        <v>0</v>
      </c>
      <c r="BR20" s="14">
        <f>((BN20*'[1]prices source'!$G$58)+(BO20*'[1]prices source'!$G$60)+(BP20*'[1]prices source'!$G$61))</f>
        <v>0</v>
      </c>
      <c r="BS20" s="14">
        <f>[1]FabricVent!EC20</f>
        <v>0</v>
      </c>
      <c r="BT20" s="9" t="str">
        <f t="shared" si="29"/>
        <v>n/a</v>
      </c>
      <c r="BU20" s="14">
        <f t="shared" si="7"/>
        <v>0</v>
      </c>
      <c r="BV20" s="11">
        <f>[1]FabricVent!FA20</f>
        <v>23.09384464959383</v>
      </c>
      <c r="BW20" s="11">
        <f>[1]FabricVent!EP20</f>
        <v>55406.40502693232</v>
      </c>
      <c r="BX20" s="11">
        <v>0</v>
      </c>
      <c r="BY20" s="13">
        <f>((BV20*'[1]prices source'!$C$58)+(BW20*'[1]prices source'!$C$60)+(BX20*'[1]prices source'!$C$61))/1000</f>
        <v>10.225728478634807</v>
      </c>
      <c r="BZ20" s="14">
        <f>((BV20*'[1]prices source'!$G$58)+(BW20*'[1]prices source'!$G$60)+(BX20*'[1]prices source'!$G$61))</f>
        <v>1113.6971691275951</v>
      </c>
      <c r="CA20" s="14">
        <f>[1]FabricVent!EE20</f>
        <v>463684.95580000005</v>
      </c>
      <c r="CB20" s="9">
        <f t="shared" si="30"/>
        <v>416.34743146848763</v>
      </c>
      <c r="CC20" s="14">
        <f t="shared" si="8"/>
        <v>-430769.73004474794</v>
      </c>
      <c r="CD20" s="11">
        <f>[1]FabricVent!FB20</f>
        <v>42.391440863637982</v>
      </c>
      <c r="CE20" s="11">
        <f>[1]FabricVent!EQ20</f>
        <v>101704.90785765657</v>
      </c>
      <c r="CF20" s="11">
        <v>0</v>
      </c>
      <c r="CG20" s="13">
        <f>((CD20*'[1]prices source'!$C$58)+(CE20*'[1]prices source'!$C$60)+(CF20*'[1]prices source'!$C$61))/1000</f>
        <v>18.770515289548818</v>
      </c>
      <c r="CH20" s="14">
        <f>((CD20*'[1]prices source'!$G$58)+(CE20*'[1]prices source'!$G$60)+(CF20*'[1]prices source'!$G$61))</f>
        <v>2044.3208310013385</v>
      </c>
      <c r="CI20" s="14">
        <f>[1]FabricVent!EF20</f>
        <v>513273.34080000006</v>
      </c>
      <c r="CJ20" s="9">
        <f t="shared" si="31"/>
        <v>251.07279298650553</v>
      </c>
      <c r="CK20" s="14">
        <f t="shared" si="9"/>
        <v>-452853.61133145506</v>
      </c>
      <c r="CL20" s="11">
        <v>0</v>
      </c>
      <c r="CM20" s="11">
        <f>[1]HeatFuel!CE20</f>
        <v>24096.998069102778</v>
      </c>
      <c r="CN20" s="11">
        <v>0</v>
      </c>
      <c r="CO20" s="13">
        <f>((CL20*'[1]prices source'!$C$58)+(CM20*'[1]prices source'!$C$60)+(CN20*'[1]prices source'!$C$61))/1000</f>
        <v>4.4446912938460077</v>
      </c>
      <c r="CP20" s="14">
        <f>((CL20*'[1]prices source'!$G$58)+(CM20*'[1]prices source'!$G$60)+(CN20*'[1]prices source'!$G$61))</f>
        <v>483.12331622517803</v>
      </c>
      <c r="CQ20" s="14">
        <f>[1]HeatFuel!CF20</f>
        <v>29843.293949999992</v>
      </c>
      <c r="CR20" s="9">
        <f t="shared" si="32"/>
        <v>61.771586979441885</v>
      </c>
      <c r="CS20" s="14">
        <f t="shared" si="10"/>
        <v>-21994.228689633273</v>
      </c>
      <c r="CT20" s="11">
        <f>[1]HeatFuel!BA20</f>
        <v>40419.808650000028</v>
      </c>
      <c r="CU20" s="11">
        <v>0</v>
      </c>
      <c r="CV20" s="11">
        <v>0</v>
      </c>
      <c r="CW20" s="13">
        <f>((CT20*'[1]prices source'!$C$58)+(CU20*'[1]prices source'!$C$60)+(CV20*'[1]prices source'!$C$61))/1000</f>
        <v>10.531328975509965</v>
      </c>
      <c r="CX20" s="14">
        <f>((CT20*'[1]prices source'!$G$58)+(CU20*'[1]prices source'!$G$60)+(CV20*'[1]prices source'!$G$61))</f>
        <v>4984.9894007523153</v>
      </c>
      <c r="CY20" s="14">
        <f>'[1]CAPEX Assumptions'!$D$11*[1]HeatFuel!BB20</f>
        <v>6843.5654857142899</v>
      </c>
      <c r="CZ20" s="9">
        <f t="shared" si="33"/>
        <v>1.3728345108780944</v>
      </c>
      <c r="DA20" s="14">
        <f t="shared" si="11"/>
        <v>79090.40561280094</v>
      </c>
      <c r="DB20" s="11">
        <f>[1]HotWaterpiv!AQ129</f>
        <v>1457.8836835377008</v>
      </c>
      <c r="DC20" s="11">
        <f>[1]HotWaterpiv!AP129</f>
        <v>138326.89250753558</v>
      </c>
      <c r="DD20" s="11">
        <v>0</v>
      </c>
      <c r="DE20" s="13">
        <f>((DB20*'[1]prices source'!$C$58)+(DC20*'[1]prices source'!$C$60)+(DD20*'[1]prices source'!$C$61))/1000</f>
        <v>25.894245035127909</v>
      </c>
      <c r="DF20" s="14">
        <f>((DB20*'[1]prices source'!$G$58)+(DC20*'[1]prices source'!$G$60)+(DD20*'[1]prices source'!$G$61))</f>
        <v>2953.1321181751787</v>
      </c>
      <c r="DG20" s="14">
        <f>[1]HotWaterpiv!AW129</f>
        <v>10329.582619893485</v>
      </c>
      <c r="DH20" s="9">
        <f t="shared" si="34"/>
        <v>3.4978396517784032</v>
      </c>
      <c r="DI20" s="14">
        <f t="shared" si="12"/>
        <v>37614.155029186499</v>
      </c>
      <c r="DJ20" s="11">
        <f>[1]HeatFuel!CN20</f>
        <v>0</v>
      </c>
      <c r="DK20" s="11">
        <f>[1]HeatFuel!CO20</f>
        <v>0</v>
      </c>
      <c r="DL20" s="11">
        <v>0</v>
      </c>
      <c r="DM20" s="13">
        <f>((DJ20*'[1]prices source'!$C$58)+(DK20*'[1]prices source'!$C$60)+(DL20*'[1]prices source'!$C$61))/1000</f>
        <v>0</v>
      </c>
      <c r="DN20" s="14">
        <f>((DJ20*'[1]prices source'!$G$58)+(DK20*'[1]prices source'!$G$60)+(DL20*'[1]prices source'!$G$61))</f>
        <v>0</v>
      </c>
      <c r="DO20" s="14">
        <f>[1]HeatFuel!CM20</f>
        <v>0</v>
      </c>
      <c r="DP20" s="9" t="str">
        <f t="shared" si="35"/>
        <v>n/a</v>
      </c>
      <c r="DQ20" s="14">
        <f t="shared" si="13"/>
        <v>0</v>
      </c>
      <c r="DR20" s="11">
        <f>[1]catering!K45</f>
        <v>31844.577346094429</v>
      </c>
      <c r="DS20" s="11">
        <f>[1]catering!J45</f>
        <v>16503.013333333332</v>
      </c>
      <c r="DT20" s="11">
        <v>0</v>
      </c>
      <c r="DU20" s="13">
        <f>((DR20*'[1]prices source'!$C$58)+(DS20*'[1]prices source'!$C$60)+(DT20*'[1]prices source'!$C$61))/1000</f>
        <v>11.341044336322401</v>
      </c>
      <c r="DV20" s="14">
        <f>((DR20*'[1]prices source'!$G$58)+(DS20*'[1]prices source'!$G$60)+(DT20*'[1]prices source'!$G$61))</f>
        <v>4258.2737653094864</v>
      </c>
      <c r="DW20" s="14">
        <f>[1]catering!L45</f>
        <v>6001.5915119363399</v>
      </c>
      <c r="DX20" s="9">
        <f t="shared" si="36"/>
        <v>1.409395412955595</v>
      </c>
      <c r="DY20" s="14">
        <f t="shared" si="14"/>
        <v>7248.4461127148061</v>
      </c>
      <c r="DZ20" s="11">
        <f>'[1]ENERGY APPORTION'!BA20*'[1]benchmarks general'!$I$192*(6-0)/24</f>
        <v>1567.5729658237788</v>
      </c>
      <c r="EA20" s="11">
        <v>0</v>
      </c>
      <c r="EB20" s="11">
        <v>0</v>
      </c>
      <c r="EC20" s="13">
        <f>((DZ20*'[1]prices source'!$C$58)+(EA20*'[1]prices source'!$C$60)+(EB20*'[1]prices source'!$C$61))/1000</f>
        <v>0.40842911304099017</v>
      </c>
      <c r="ED20" s="14">
        <f>((DZ20*'[1]prices source'!$G$58)+(EA20*'[1]prices source'!$G$60)+(EB20*'[1]prices source'!$G$61))</f>
        <v>193.32933233807881</v>
      </c>
      <c r="EE20" s="14">
        <f>IF(DZ20&gt;0,'[1]benchmarks general'!$I$197,0)</f>
        <v>290</v>
      </c>
      <c r="EF20" s="9">
        <f t="shared" si="37"/>
        <v>1.5000310428469865</v>
      </c>
      <c r="EG20" s="14">
        <f t="shared" si="15"/>
        <v>311.52341684738553</v>
      </c>
      <c r="EH20" s="11">
        <f>[1]FabricVent!GG20</f>
        <v>0</v>
      </c>
      <c r="EI20" s="11">
        <f>[1]FabricVent!GD20</f>
        <v>0</v>
      </c>
      <c r="EJ20" s="11">
        <v>0</v>
      </c>
      <c r="EK20" s="13">
        <f>((EH20*'[1]prices source'!$C$58)+(EI20*'[1]prices source'!$C$60)+(EJ20*'[1]prices source'!$C$61))/1000</f>
        <v>0</v>
      </c>
      <c r="EL20" s="14">
        <f>((EH20*'[1]prices source'!$G$58)+(EI20*'[1]prices source'!$G$60)+(EJ20*'[1]prices source'!$G$61))</f>
        <v>0</v>
      </c>
      <c r="EM20" s="14">
        <v>0</v>
      </c>
      <c r="EN20" s="9" t="str">
        <f t="shared" si="38"/>
        <v>n/a</v>
      </c>
      <c r="EO20" s="14">
        <f t="shared" si="16"/>
        <v>0</v>
      </c>
      <c r="EP20" s="11">
        <f>[1]FabricVent!GK20</f>
        <v>98700.082289054888</v>
      </c>
      <c r="EQ20" s="11">
        <f>[1]FabricVent!GH20</f>
        <v>94481.335450837025</v>
      </c>
      <c r="ER20" s="11">
        <v>0</v>
      </c>
      <c r="ES20" s="13">
        <f>((EP20*'[1]prices source'!$C$58)+(EQ20*'[1]prices source'!$C$60)+(ER20*'[1]prices source'!$C$61))/1000</f>
        <v>43.143261376029663</v>
      </c>
      <c r="ET20" s="14">
        <f>((EP20*'[1]prices source'!$G$58)+(EQ20*'[1]prices source'!$G$60)+(ER20*'[1]prices source'!$G$61))</f>
        <v>14066.982807896591</v>
      </c>
      <c r="EU20" s="14">
        <v>20000</v>
      </c>
      <c r="EV20" s="9">
        <f t="shared" si="39"/>
        <v>1.4217689943271183</v>
      </c>
      <c r="EW20" s="14">
        <f t="shared" si="17"/>
        <v>89178.269423084595</v>
      </c>
      <c r="EX20" s="11">
        <f>[1]FabricVent!GR20</f>
        <v>0</v>
      </c>
      <c r="EY20" s="11">
        <f>[1]FabricVent!GO20</f>
        <v>0</v>
      </c>
      <c r="EZ20" s="11">
        <v>0</v>
      </c>
      <c r="FA20" s="13">
        <f>((EX20*'[1]prices source'!$C$58)+(EY20*'[1]prices source'!$C$60)+(EZ20*'[1]prices source'!$C$61))/1000</f>
        <v>0</v>
      </c>
      <c r="FB20" s="14">
        <f>((EX20*'[1]prices source'!$G$58)+(EY20*'[1]prices source'!$G$60)+(EZ20*'[1]prices source'!$G$61))</f>
        <v>0</v>
      </c>
      <c r="FC20" s="14"/>
      <c r="FD20" s="9" t="str">
        <f t="shared" si="40"/>
        <v>n/a</v>
      </c>
      <c r="FE20" s="14">
        <f t="shared" si="18"/>
        <v>0</v>
      </c>
      <c r="FF20" s="11">
        <v>0</v>
      </c>
      <c r="FG20" s="11">
        <f>[1]HeatFuel!CR20</f>
        <v>0</v>
      </c>
      <c r="FH20" s="11">
        <f>[1]HeatFuel!CQ20</f>
        <v>0</v>
      </c>
      <c r="FI20" s="13">
        <f>((FF20*'[1]prices source'!$C$58)+(FG20*'[1]prices source'!$C$60)+(FH20*'[1]prices source'!$C$61))/1000</f>
        <v>0</v>
      </c>
      <c r="FJ20" s="14">
        <f>((FF20*'[1]prices source'!$G$58)+(FG20*'[1]prices source'!$G$60)+(FH20*'[1]prices source'!$G$61))</f>
        <v>0</v>
      </c>
      <c r="FK20" s="14">
        <f>[1]HeatFuel!CP20</f>
        <v>0</v>
      </c>
      <c r="FL20" s="9" t="str">
        <f t="shared" si="41"/>
        <v>n/a</v>
      </c>
      <c r="FM20" s="14">
        <f t="shared" si="19"/>
        <v>0</v>
      </c>
      <c r="FN20" s="11">
        <f t="shared" si="20"/>
        <v>1266665.75</v>
      </c>
      <c r="FO20" s="11">
        <f t="shared" si="20"/>
        <v>1459816.8485894722</v>
      </c>
      <c r="FP20" s="11">
        <f t="shared" si="20"/>
        <v>0</v>
      </c>
      <c r="FQ20" s="13">
        <f>((FN20*'[1]prices source'!$C$58)+(FO20*'[1]prices source'!$C$60)+(FP20*'[1]prices source'!$C$61))/1000</f>
        <v>599.29134404946888</v>
      </c>
      <c r="FR20" s="14">
        <f>((FN20*'[1]prices source'!$G$58)+(FO20*'[1]prices source'!$G$60)+(FP20*'[1]prices source'!$G$61))</f>
        <v>185486.36383441999</v>
      </c>
      <c r="FS20" s="14">
        <f>'[1]CAPEX Assumptions'!$D$30</f>
        <v>0</v>
      </c>
      <c r="FT20" s="9">
        <f t="shared" si="42"/>
        <v>0</v>
      </c>
      <c r="FU20" s="14">
        <f t="shared" si="21"/>
        <v>185486.36383441999</v>
      </c>
      <c r="FV20" s="15">
        <v>302.80000000000007</v>
      </c>
      <c r="FW20" s="13">
        <f>(FV20*'[1]prices source'!$C$58)/1000</f>
        <v>7.8894149188022344E-2</v>
      </c>
      <c r="FX20" s="14">
        <f>(FV20*'[1]prices source'!$G$58)</f>
        <v>37.344431875428988</v>
      </c>
      <c r="FY20" s="16">
        <v>400</v>
      </c>
      <c r="FZ20" s="9">
        <f t="shared" si="43"/>
        <v>10.711101492567694</v>
      </c>
      <c r="GA20" s="14">
        <f t="shared" si="44"/>
        <v>22.868475533703361</v>
      </c>
      <c r="GB20" s="11">
        <f>'[1]ENERGY APPORTION'!BB20*'[1]cooling opps'!$C$35</f>
        <v>28280</v>
      </c>
      <c r="GC20" s="13">
        <f>(GB20*'[1]prices source'!$C$58)/1000</f>
        <v>7.3683175001230889</v>
      </c>
      <c r="GD20" s="14">
        <f>(GB20*'[1]prices source'!$G$58)</f>
        <v>3487.7824750235518</v>
      </c>
      <c r="GE20" s="14">
        <v>0</v>
      </c>
      <c r="GF20" s="9">
        <f t="shared" si="45"/>
        <v>0</v>
      </c>
      <c r="GG20" s="14">
        <f t="shared" si="46"/>
        <v>10851.859912947995</v>
      </c>
      <c r="GH20" s="11">
        <v>58916.666666666686</v>
      </c>
      <c r="GI20" s="13">
        <f>(GH20*'[1]prices source'!$C$58)/1000</f>
        <v>15.350661458589773</v>
      </c>
      <c r="GJ20" s="14">
        <f>(GH20*'[1]prices source'!$G$58)</f>
        <v>7266.2134896324023</v>
      </c>
      <c r="GK20" s="17">
        <v>690</v>
      </c>
      <c r="GL20" s="9">
        <f t="shared" si="47"/>
        <v>9.4960050511109756E-2</v>
      </c>
      <c r="GM20" s="14">
        <f t="shared" si="48"/>
        <v>64520.996707399645</v>
      </c>
      <c r="GN20" s="11">
        <f>[1]HeatFuel!BE20</f>
        <v>50074.742700000032</v>
      </c>
      <c r="GO20" s="13">
        <f>(GN20*'[1]prices source'!$C$58)/1000</f>
        <v>13.04690958099615</v>
      </c>
      <c r="GP20" s="14">
        <f>(GN20*'[1]prices source'!$G$58)</f>
        <v>6175.7358568024629</v>
      </c>
      <c r="GQ20" s="14">
        <v>30000</v>
      </c>
      <c r="GR20" s="9">
        <f t="shared" si="49"/>
        <v>4.8577207146830181</v>
      </c>
      <c r="GS20" s="14">
        <f t="shared" si="50"/>
        <v>76460.709134192963</v>
      </c>
      <c r="GT20" s="11">
        <v>0</v>
      </c>
      <c r="GU20" s="13">
        <f>(GT20*'[1]prices source'!$C$58)/1000</f>
        <v>0</v>
      </c>
      <c r="GV20" s="14">
        <f>(GT20*'[1]prices source'!$G$58)</f>
        <v>0</v>
      </c>
      <c r="GW20" s="14">
        <v>0</v>
      </c>
      <c r="GX20" s="9" t="str">
        <f t="shared" si="51"/>
        <v>n/a</v>
      </c>
      <c r="GY20" s="14">
        <f t="shared" si="52"/>
        <v>0</v>
      </c>
      <c r="GZ20" s="18">
        <v>59987.723313809372</v>
      </c>
      <c r="HA20" s="13">
        <f>(GZ20*'[1]prices source'!$C$58)/1000</f>
        <v>15.629723885632369</v>
      </c>
      <c r="HB20" s="14">
        <f>(GZ20*'[1]prices source'!$G$58)</f>
        <v>7398.3072874988002</v>
      </c>
      <c r="HC20" s="19">
        <v>244473.29619550615</v>
      </c>
      <c r="HD20" s="9">
        <f t="shared" si="53"/>
        <v>33.044490678104424</v>
      </c>
      <c r="HE20" s="14">
        <f t="shared" si="54"/>
        <v>-73175.664325536229</v>
      </c>
      <c r="HF20" s="18">
        <v>66648.086561559641</v>
      </c>
      <c r="HG20" s="13">
        <f>(HF20*'[1]prices source'!$C$58)/1000</f>
        <v>17.36507293356642</v>
      </c>
      <c r="HH20" s="14">
        <f>(HF20*'[1]prices source'!$G$58)</f>
        <v>8219.7322596626746</v>
      </c>
      <c r="HI20" s="19">
        <v>398656.03968496574</v>
      </c>
      <c r="HJ20" s="9">
        <f t="shared" si="55"/>
        <v>48.499881394108328</v>
      </c>
      <c r="HK20" s="14">
        <f t="shared" si="56"/>
        <v>-159719.08052861824</v>
      </c>
      <c r="HL20" s="11">
        <v>0</v>
      </c>
      <c r="HM20" s="13">
        <f>(HL20*'[1]prices source'!$C$58)/1000</f>
        <v>0</v>
      </c>
      <c r="HN20" s="14">
        <f>(HL20*'[1]prices source'!$G$58)</f>
        <v>0</v>
      </c>
      <c r="HO20" s="14">
        <v>0</v>
      </c>
      <c r="HP20" s="9" t="str">
        <f t="shared" si="57"/>
        <v>n/a</v>
      </c>
      <c r="HQ20" s="14">
        <f t="shared" si="58"/>
        <v>0</v>
      </c>
      <c r="HR20" s="11">
        <v>0</v>
      </c>
      <c r="HS20" s="13">
        <f>(HR20*'[1]prices source'!$C$58)/1000</f>
        <v>0</v>
      </c>
      <c r="HT20" s="14">
        <f>(HR20*'[1]prices source'!$G$58)</f>
        <v>0</v>
      </c>
      <c r="HU20" s="14">
        <v>0</v>
      </c>
      <c r="HV20" s="9" t="str">
        <f t="shared" si="59"/>
        <v>n/a</v>
      </c>
      <c r="HW20" s="14">
        <f t="shared" si="60"/>
        <v>0</v>
      </c>
      <c r="HX20" s="11">
        <f>[1]ICT!AC90</f>
        <v>96.940800000000024</v>
      </c>
      <c r="HY20" s="13">
        <f>(HX20*'[1]prices source'!$C$58)/1000</f>
        <v>2.5257800322345564E-2</v>
      </c>
      <c r="HZ20" s="14">
        <f>(HX20*'[1]prices source'!$G$58)</f>
        <v>11.95574340009771</v>
      </c>
      <c r="IA20" s="14">
        <f>'[1]CAPEX Assumptions'!$D$25*[1]ICT!H90</f>
        <v>0</v>
      </c>
      <c r="IB20" s="9">
        <f t="shared" si="61"/>
        <v>0</v>
      </c>
      <c r="IC20" s="14">
        <f t="shared" si="62"/>
        <v>37.199009245018011</v>
      </c>
      <c r="ID20" s="11">
        <f>[1]ICT!Z90</f>
        <v>0</v>
      </c>
      <c r="IE20" s="13">
        <f>(ID20*'[1]prices source'!$C$58)/1000</f>
        <v>0</v>
      </c>
      <c r="IF20" s="14">
        <f>(ID20*'[1]prices source'!$G$58)</f>
        <v>0</v>
      </c>
      <c r="IG20" s="14">
        <f>'[1]CAPEX Assumptions'!$D$26</f>
        <v>0</v>
      </c>
      <c r="IH20" s="9" t="str">
        <f t="shared" si="63"/>
        <v>n/a</v>
      </c>
      <c r="II20" s="14">
        <f t="shared" si="64"/>
        <v>0</v>
      </c>
      <c r="IJ20" s="11">
        <f>[1]ICT!AF90</f>
        <v>0</v>
      </c>
      <c r="IK20" s="13">
        <f>(IJ20*'[1]prices source'!$C$58)/1000</f>
        <v>0</v>
      </c>
      <c r="IL20" s="14">
        <f>(IJ20*'[1]prices source'!$G$58)</f>
        <v>0</v>
      </c>
      <c r="IM20" s="14">
        <v>0</v>
      </c>
      <c r="IN20" s="9" t="str">
        <f t="shared" si="65"/>
        <v>n/a</v>
      </c>
      <c r="IO20" s="14">
        <f t="shared" si="66"/>
        <v>0</v>
      </c>
      <c r="IP20" s="11">
        <f>[1]vending!G20</f>
        <v>122.63999999999987</v>
      </c>
      <c r="IQ20" s="13">
        <f>(IP20*'[1]prices source'!$C$58)/1000</f>
        <v>3.1953693713405042E-2</v>
      </c>
      <c r="IR20" s="14">
        <f>(IP20*'[1]prices source'!$G$58)</f>
        <v>15.125234891686279</v>
      </c>
      <c r="IS20" s="14">
        <v>0</v>
      </c>
      <c r="IT20" s="9">
        <f t="shared" si="67"/>
        <v>0</v>
      </c>
      <c r="IU20" s="14">
        <f t="shared" si="68"/>
        <v>47.060541008625911</v>
      </c>
      <c r="IV20" s="11">
        <f>'[1]halls power'!S51</f>
        <v>0</v>
      </c>
      <c r="IW20" s="13">
        <f>(IV20*'[1]prices source'!$C$58)/1000</f>
        <v>0</v>
      </c>
      <c r="IX20" s="14">
        <f>(IV20*'[1]prices source'!$G$58)</f>
        <v>0</v>
      </c>
      <c r="IY20" s="14">
        <f>'[1]halls power'!T51</f>
        <v>0</v>
      </c>
      <c r="IZ20" s="9" t="str">
        <f t="shared" si="69"/>
        <v>n/a</v>
      </c>
      <c r="JA20" s="14">
        <f t="shared" si="70"/>
        <v>0</v>
      </c>
      <c r="JB20" s="11">
        <f>'[1]halls power'!U51</f>
        <v>36134.559999999998</v>
      </c>
      <c r="JC20" s="13">
        <f>(JB20*'[1]prices source'!$C$58)/1000</f>
        <v>9.4148129705533155</v>
      </c>
      <c r="JD20" s="14">
        <f>(JB20*'[1]prices source'!$G$58)</f>
        <v>4456.4881580865285</v>
      </c>
      <c r="JE20" s="14">
        <v>5000</v>
      </c>
      <c r="JF20" s="9">
        <f t="shared" si="71"/>
        <v>1.1219596737685122</v>
      </c>
      <c r="JG20" s="14">
        <f t="shared" si="72"/>
        <v>8865.8834206511347</v>
      </c>
      <c r="JH20" s="11">
        <f>'[1]renewable energy'!W183</f>
        <v>79079.249243909275</v>
      </c>
      <c r="JI20" s="13">
        <f>(JH20*'[1]prices source'!$C$58)/1000</f>
        <v>20.603996326042868</v>
      </c>
      <c r="JJ20" s="14">
        <f>(JH20*'[1]prices source'!$G$58)+'[1]renewable energy'!Z183</f>
        <v>10265.042100667411</v>
      </c>
      <c r="JK20" s="14">
        <f>'[1]renewable energy'!Y183</f>
        <v>90289.176701204153</v>
      </c>
      <c r="JL20" s="9">
        <f t="shared" si="73"/>
        <v>8.795792147343823</v>
      </c>
      <c r="JM20" s="14">
        <f t="shared" si="74"/>
        <v>135525.16292082335</v>
      </c>
      <c r="JN20" s="11">
        <v>0</v>
      </c>
      <c r="JO20" s="13">
        <f>(JN20*'[1]prices source'!$C$58)/1000</f>
        <v>0</v>
      </c>
      <c r="JP20" s="14">
        <v>0</v>
      </c>
      <c r="JQ20" s="14">
        <v>0</v>
      </c>
      <c r="JR20" s="9" t="str">
        <f t="shared" si="75"/>
        <v>n/a</v>
      </c>
      <c r="JS20" s="14">
        <f t="shared" si="76"/>
        <v>0</v>
      </c>
      <c r="JT20" s="11">
        <v>0</v>
      </c>
      <c r="JU20" s="13">
        <f>(JT20*'[1]prices source'!$C$58)/1000</f>
        <v>0</v>
      </c>
      <c r="JV20" s="14">
        <f>(JT20*'[1]prices source'!$G$58)</f>
        <v>0</v>
      </c>
      <c r="JW20" s="16">
        <v>0</v>
      </c>
      <c r="JX20" s="9" t="str">
        <f t="shared" si="77"/>
        <v>n/a</v>
      </c>
      <c r="JY20" s="14">
        <f t="shared" si="78"/>
        <v>0</v>
      </c>
    </row>
    <row r="21" spans="1:285" x14ac:dyDescent="0.25">
      <c r="A21" s="9">
        <f>'[1]ENERGY APPORTION'!A21</f>
        <v>18</v>
      </c>
      <c r="B21" t="s">
        <v>68</v>
      </c>
      <c r="C21" s="9" t="str">
        <f>'[1]ENERGY APPORTION'!E21</f>
        <v>off</v>
      </c>
      <c r="D21" s="10">
        <f>[1]FabricVent!M21</f>
        <v>2379.7800000000002</v>
      </c>
      <c r="E21" s="11">
        <f>'[1]ENERGY APPORTION'!G21</f>
        <v>138249</v>
      </c>
      <c r="F21" s="11">
        <f>'[1]ENERGY APPORTION'!H21</f>
        <v>353440.94711012492</v>
      </c>
      <c r="G21" s="11">
        <f>'[1]ENERGY APPORTION'!I21</f>
        <v>0</v>
      </c>
      <c r="H21" s="10">
        <f>((E21*'[1]prices source'!$C$58)+(F21*'[1]prices source'!$C$60)+(G21*'[1]prices source'!$C$61))/1000</f>
        <v>101.21278121194899</v>
      </c>
      <c r="I21" s="12">
        <f>(E21*'[1]prices source'!$G$58)+(F21*'[1]prices source'!$G$60)+(G21*'[1]prices source'!$G$61)</f>
        <v>24136.474134884829</v>
      </c>
      <c r="J21" s="11">
        <f>[1]FabricVent!EU21</f>
        <v>0</v>
      </c>
      <c r="K21" s="11">
        <f>[1]FabricVent!EJ21</f>
        <v>0</v>
      </c>
      <c r="L21" s="11">
        <v>0</v>
      </c>
      <c r="M21" s="13">
        <f>((J21*'[1]prices source'!$C$58)+(K21*'[1]prices source'!$C$60)+(L21*'[1]prices source'!$C$61))/1000</f>
        <v>0</v>
      </c>
      <c r="N21" s="14">
        <f>((J21*'[1]prices source'!$G$58)+(K21*'[1]prices source'!$G$60)+(L21*'[1]prices source'!$G$61))</f>
        <v>0</v>
      </c>
      <c r="O21" s="14">
        <f>[1]FabricVent!DY21</f>
        <v>0</v>
      </c>
      <c r="P21" s="9" t="str">
        <f t="shared" si="22"/>
        <v>n/a</v>
      </c>
      <c r="Q21" s="14">
        <f t="shared" si="0"/>
        <v>0</v>
      </c>
      <c r="R21" s="11">
        <f>[1]FabricVent!EV21</f>
        <v>0</v>
      </c>
      <c r="S21" s="11">
        <f>[1]FabricVent!EK21</f>
        <v>0</v>
      </c>
      <c r="T21" s="11">
        <v>0</v>
      </c>
      <c r="U21" s="13">
        <f>((R21*'[1]prices source'!$C$58)+(S21*'[1]prices source'!$C$60)+(T21*'[1]prices source'!$C$61))/1000</f>
        <v>0</v>
      </c>
      <c r="V21" s="14">
        <f>((R21*'[1]prices source'!$G$58)+(S21*'[1]prices source'!$G$60)+(T21*'[1]prices source'!$G$61))</f>
        <v>0</v>
      </c>
      <c r="W21" s="14">
        <f>[1]FabricVent!DZ21</f>
        <v>0</v>
      </c>
      <c r="X21" s="9" t="str">
        <f t="shared" si="23"/>
        <v>n/a</v>
      </c>
      <c r="Y21" s="14">
        <f t="shared" si="1"/>
        <v>0</v>
      </c>
      <c r="Z21" s="11">
        <f>[1]FabricVent!EW21</f>
        <v>0</v>
      </c>
      <c r="AA21" s="11">
        <f>[1]FabricVent!EL21</f>
        <v>102226.70020306142</v>
      </c>
      <c r="AB21" s="11">
        <v>0</v>
      </c>
      <c r="AC21" s="13">
        <f>((Z21*'[1]prices source'!$C$58)+(AA21*'[1]prices source'!$C$60)+(AB21*'[1]prices source'!$C$61))/1000</f>
        <v>18.855714852454678</v>
      </c>
      <c r="AD21" s="14">
        <f>((Z21*'[1]prices source'!$G$58)+(AA21*'[1]prices source'!$G$60)+(AB21*'[1]prices source'!$G$61))</f>
        <v>2049.5541505722094</v>
      </c>
      <c r="AE21" s="14">
        <f>[1]FabricVent!EA21</f>
        <v>114757.18613333334</v>
      </c>
      <c r="AF21" s="9">
        <f t="shared" si="24"/>
        <v>55.991292594681916</v>
      </c>
      <c r="AG21" s="14">
        <f t="shared" si="2"/>
        <v>-41780.747887527134</v>
      </c>
      <c r="AH21" s="11">
        <f>[1]FabricVent!EX21</f>
        <v>0</v>
      </c>
      <c r="AI21" s="11">
        <f>[1]FabricVent!EM21</f>
        <v>0</v>
      </c>
      <c r="AJ21" s="11">
        <v>0</v>
      </c>
      <c r="AK21" s="13">
        <f>((AH21*'[1]prices source'!$C$58)+(AI21*'[1]prices source'!$C$60)+(AJ21*'[1]prices source'!$C$61))/1000</f>
        <v>0</v>
      </c>
      <c r="AL21" s="14">
        <f>((AH21*'[1]prices source'!$G$58)+(AI21*'[1]prices source'!$G$60)+(AJ21*'[1]prices source'!$G$61))</f>
        <v>0</v>
      </c>
      <c r="AM21" s="14">
        <f>[1]FabricVent!EB21</f>
        <v>0</v>
      </c>
      <c r="AN21" s="9" t="str">
        <f t="shared" si="25"/>
        <v>n/a</v>
      </c>
      <c r="AO21" s="14">
        <f t="shared" si="3"/>
        <v>0</v>
      </c>
      <c r="AP21" s="11">
        <f>[1]FabricVent!FD21</f>
        <v>0</v>
      </c>
      <c r="AQ21" s="11">
        <f>[1]FabricVent!ES21</f>
        <v>37505.376935534565</v>
      </c>
      <c r="AR21" s="11">
        <v>0</v>
      </c>
      <c r="AS21" s="13">
        <f>((AP21*'[1]prices source'!$C$58)+(AQ21*'[1]prices source'!$C$60)+(AR21*'[1]prices source'!$C$61))/1000</f>
        <v>6.9178667757593502</v>
      </c>
      <c r="AT21" s="14">
        <f>((AP21*'[1]prices source'!$G$58)+(AQ21*'[1]prices source'!$G$60)+(AR21*'[1]prices source'!$G$61))</f>
        <v>751.94935192379467</v>
      </c>
      <c r="AU21" s="14">
        <f>[1]FabricVent!EH21</f>
        <v>10433.279999999999</v>
      </c>
      <c r="AV21" s="9">
        <f t="shared" si="26"/>
        <v>13.874977049062403</v>
      </c>
      <c r="AW21" s="14">
        <f t="shared" si="4"/>
        <v>13611.1275676158</v>
      </c>
      <c r="AX21" s="11">
        <f>[1]FabricVent!FC21</f>
        <v>0</v>
      </c>
      <c r="AY21" s="11">
        <f>[1]FabricVent!ER21</f>
        <v>0</v>
      </c>
      <c r="AZ21" s="11">
        <v>0</v>
      </c>
      <c r="BA21" s="13">
        <f>((AX21*'[1]prices source'!$C$58)+(AY21*'[1]prices source'!$C$60)+(AZ21*'[1]prices source'!$C$61))/1000</f>
        <v>0</v>
      </c>
      <c r="BB21" s="14">
        <f>((AX21*'[1]prices source'!$G$58)+(AY21*'[1]prices source'!$G$60)+(AZ21*'[1]prices source'!$G$61))</f>
        <v>0</v>
      </c>
      <c r="BC21" s="14">
        <f>[1]FabricVent!EG21</f>
        <v>0</v>
      </c>
      <c r="BD21" s="9" t="str">
        <f t="shared" si="27"/>
        <v>n/a</v>
      </c>
      <c r="BE21" s="14">
        <f t="shared" si="5"/>
        <v>0</v>
      </c>
      <c r="BF21" s="11">
        <f>[1]FabricVent!EZ21</f>
        <v>0</v>
      </c>
      <c r="BG21" s="11">
        <f>[1]FabricVent!EO21</f>
        <v>39103.109367291261</v>
      </c>
      <c r="BH21" s="11">
        <v>0</v>
      </c>
      <c r="BI21" s="13">
        <f>((BF21*'[1]prices source'!$C$58)+(BG21*'[1]prices source'!$C$60)+(BH21*'[1]prices source'!$C$61))/1000</f>
        <v>7.2125685227968734</v>
      </c>
      <c r="BJ21" s="14">
        <f>((BF21*'[1]prices source'!$G$58)+(BG21*'[1]prices source'!$G$60)+(BH21*'[1]prices source'!$G$61))</f>
        <v>783.98246196751199</v>
      </c>
      <c r="BK21" s="14">
        <f>[1]FabricVent!ED21</f>
        <v>50617.705600000008</v>
      </c>
      <c r="BL21" s="9">
        <f t="shared" si="28"/>
        <v>64.564844311654497</v>
      </c>
      <c r="BM21" s="14">
        <f t="shared" si="6"/>
        <v>-42625.059050055075</v>
      </c>
      <c r="BN21" s="11">
        <f>[1]FabricVent!EY21</f>
        <v>0</v>
      </c>
      <c r="BO21" s="11">
        <f>[1]FabricVent!EN21</f>
        <v>0</v>
      </c>
      <c r="BP21" s="11">
        <v>0</v>
      </c>
      <c r="BQ21" s="13">
        <f>((BN21*'[1]prices source'!$C$58)+(BO21*'[1]prices source'!$C$60)+(BP21*'[1]prices source'!$C$61))/1000</f>
        <v>0</v>
      </c>
      <c r="BR21" s="14">
        <f>((BN21*'[1]prices source'!$G$58)+(BO21*'[1]prices source'!$G$60)+(BP21*'[1]prices source'!$G$61))</f>
        <v>0</v>
      </c>
      <c r="BS21" s="14">
        <f>[1]FabricVent!EC21</f>
        <v>0</v>
      </c>
      <c r="BT21" s="9" t="str">
        <f t="shared" si="29"/>
        <v>n/a</v>
      </c>
      <c r="BU21" s="14">
        <f t="shared" si="7"/>
        <v>0</v>
      </c>
      <c r="BV21" s="11">
        <f>[1]FabricVent!FA21</f>
        <v>0</v>
      </c>
      <c r="BW21" s="11">
        <f>[1]FabricVent!EP21</f>
        <v>0</v>
      </c>
      <c r="BX21" s="11">
        <v>0</v>
      </c>
      <c r="BY21" s="13">
        <f>((BV21*'[1]prices source'!$C$58)+(BW21*'[1]prices source'!$C$60)+(BX21*'[1]prices source'!$C$61))/1000</f>
        <v>0</v>
      </c>
      <c r="BZ21" s="14">
        <f>((BV21*'[1]prices source'!$G$58)+(BW21*'[1]prices source'!$G$60)+(BX21*'[1]prices source'!$G$61))</f>
        <v>0</v>
      </c>
      <c r="CA21" s="14">
        <f>[1]FabricVent!EE21</f>
        <v>0</v>
      </c>
      <c r="CB21" s="9" t="str">
        <f t="shared" si="30"/>
        <v>n/a</v>
      </c>
      <c r="CC21" s="14">
        <f t="shared" si="8"/>
        <v>0</v>
      </c>
      <c r="CD21" s="11">
        <f>[1]FabricVent!FB21</f>
        <v>0</v>
      </c>
      <c r="CE21" s="11">
        <f>[1]FabricVent!EQ21</f>
        <v>0</v>
      </c>
      <c r="CF21" s="11">
        <v>0</v>
      </c>
      <c r="CG21" s="13">
        <f>((CD21*'[1]prices source'!$C$58)+(CE21*'[1]prices source'!$C$60)+(CF21*'[1]prices source'!$C$61))/1000</f>
        <v>0</v>
      </c>
      <c r="CH21" s="14">
        <f>((CD21*'[1]prices source'!$G$58)+(CE21*'[1]prices source'!$G$60)+(CF21*'[1]prices source'!$G$61))</f>
        <v>0</v>
      </c>
      <c r="CI21" s="14">
        <f>[1]FabricVent!EF21</f>
        <v>0</v>
      </c>
      <c r="CJ21" s="9" t="str">
        <f t="shared" si="31"/>
        <v>n/a</v>
      </c>
      <c r="CK21" s="14">
        <f t="shared" si="9"/>
        <v>0</v>
      </c>
      <c r="CL21" s="11">
        <v>0</v>
      </c>
      <c r="CM21" s="11">
        <f>[1]HeatFuel!CE21</f>
        <v>0</v>
      </c>
      <c r="CN21" s="11">
        <v>0</v>
      </c>
      <c r="CO21" s="13">
        <f>((CL21*'[1]prices source'!$C$58)+(CM21*'[1]prices source'!$C$60)+(CN21*'[1]prices source'!$C$61))/1000</f>
        <v>0</v>
      </c>
      <c r="CP21" s="14">
        <f>((CL21*'[1]prices source'!$G$58)+(CM21*'[1]prices source'!$G$60)+(CN21*'[1]prices source'!$G$61))</f>
        <v>0</v>
      </c>
      <c r="CQ21" s="14">
        <v>0</v>
      </c>
      <c r="CR21" s="9" t="str">
        <f t="shared" si="32"/>
        <v>n/a</v>
      </c>
      <c r="CS21" s="14">
        <f t="shared" si="10"/>
        <v>0</v>
      </c>
      <c r="CT21" s="11">
        <f>[1]HeatFuel!BA21</f>
        <v>8817.0848999999998</v>
      </c>
      <c r="CU21" s="11">
        <v>0</v>
      </c>
      <c r="CV21" s="11">
        <v>0</v>
      </c>
      <c r="CW21" s="13">
        <f>((CT21*'[1]prices source'!$C$58)+(CU21*'[1]prices source'!$C$60)+(CV21*'[1]prices source'!$C$61))/1000</f>
        <v>2.2972800908324271</v>
      </c>
      <c r="CX21" s="14">
        <f>((CT21*'[1]prices source'!$G$58)+(CU21*'[1]prices source'!$G$60)+(CV21*'[1]prices source'!$G$61))</f>
        <v>1087.414221888783</v>
      </c>
      <c r="CY21" s="14">
        <f>'[1]CAPEX Assumptions'!$D$11*[1]HeatFuel!BB21</f>
        <v>1492.8397714285716</v>
      </c>
      <c r="CZ21" s="9">
        <f t="shared" si="33"/>
        <v>1.3728345108780948</v>
      </c>
      <c r="DA21" s="14">
        <f t="shared" si="11"/>
        <v>17252.600750832651</v>
      </c>
      <c r="DB21" s="11">
        <f>[1]HotWaterpiv!AQ130</f>
        <v>0</v>
      </c>
      <c r="DC21" s="11">
        <f>[1]HotWaterpiv!AP130</f>
        <v>0</v>
      </c>
      <c r="DD21" s="11">
        <v>0</v>
      </c>
      <c r="DE21" s="13">
        <f>((DB21*'[1]prices source'!$C$58)+(DC21*'[1]prices source'!$C$60)+(DD21*'[1]prices source'!$C$61))/1000</f>
        <v>0</v>
      </c>
      <c r="DF21" s="14">
        <f>((DB21*'[1]prices source'!$G$58)+(DC21*'[1]prices source'!$G$60)+(DD21*'[1]prices source'!$G$61))</f>
        <v>0</v>
      </c>
      <c r="DG21" s="14">
        <f>[1]HotWaterpiv!AW130</f>
        <v>0</v>
      </c>
      <c r="DH21" s="9" t="str">
        <f t="shared" si="34"/>
        <v>n/a</v>
      </c>
      <c r="DI21" s="14">
        <f t="shared" si="12"/>
        <v>0</v>
      </c>
      <c r="DJ21" s="11">
        <f>[1]HeatFuel!CN21</f>
        <v>0</v>
      </c>
      <c r="DK21" s="11">
        <f>[1]HeatFuel!CO21</f>
        <v>0</v>
      </c>
      <c r="DL21" s="11">
        <v>0</v>
      </c>
      <c r="DM21" s="13">
        <f>((DJ21*'[1]prices source'!$C$58)+(DK21*'[1]prices source'!$C$60)+(DL21*'[1]prices source'!$C$61))/1000</f>
        <v>0</v>
      </c>
      <c r="DN21" s="14">
        <f>((DJ21*'[1]prices source'!$G$58)+(DK21*'[1]prices source'!$G$60)+(DL21*'[1]prices source'!$G$61))</f>
        <v>0</v>
      </c>
      <c r="DO21" s="14">
        <f>[1]HeatFuel!CM21</f>
        <v>0</v>
      </c>
      <c r="DP21" s="9" t="str">
        <f t="shared" si="35"/>
        <v>n/a</v>
      </c>
      <c r="DQ21" s="14">
        <f t="shared" si="13"/>
        <v>0</v>
      </c>
      <c r="DR21" s="11">
        <v>0</v>
      </c>
      <c r="DS21" s="11"/>
      <c r="DT21" s="11">
        <v>0</v>
      </c>
      <c r="DU21" s="13">
        <f>((DR21*'[1]prices source'!$C$58)+(DS21*'[1]prices source'!$C$60)+(DT21*'[1]prices source'!$C$61))/1000</f>
        <v>0</v>
      </c>
      <c r="DV21" s="14">
        <f>((DR21*'[1]prices source'!$G$58)+(DS21*'[1]prices source'!$G$60)+(DT21*'[1]prices source'!$G$61))</f>
        <v>0</v>
      </c>
      <c r="DW21" s="14"/>
      <c r="DX21" s="9" t="str">
        <f t="shared" si="36"/>
        <v>n/a</v>
      </c>
      <c r="DY21" s="14">
        <f t="shared" si="14"/>
        <v>0</v>
      </c>
      <c r="DZ21" s="11">
        <f>'[1]ENERGY APPORTION'!BA21*'[1]benchmarks general'!$I$192*(6-0)/24</f>
        <v>0</v>
      </c>
      <c r="EA21" s="11">
        <v>0</v>
      </c>
      <c r="EB21" s="11">
        <v>0</v>
      </c>
      <c r="EC21" s="13">
        <f>((DZ21*'[1]prices source'!$C$58)+(EA21*'[1]prices source'!$C$60)+(EB21*'[1]prices source'!$C$61))/1000</f>
        <v>0</v>
      </c>
      <c r="ED21" s="14">
        <f>((DZ21*'[1]prices source'!$G$58)+(EA21*'[1]prices source'!$G$60)+(EB21*'[1]prices source'!$G$61))</f>
        <v>0</v>
      </c>
      <c r="EE21" s="14">
        <f>IF(DZ21&gt;0,'[1]benchmarks general'!$I$197,0)</f>
        <v>0</v>
      </c>
      <c r="EF21" s="9" t="str">
        <f t="shared" si="37"/>
        <v>n/a</v>
      </c>
      <c r="EG21" s="14">
        <f t="shared" si="15"/>
        <v>0</v>
      </c>
      <c r="EH21" s="11">
        <f>[1]FabricVent!GG21</f>
        <v>5238.9167539575337</v>
      </c>
      <c r="EI21" s="11">
        <f>[1]FabricVent!GD21</f>
        <v>5196.3048244158172</v>
      </c>
      <c r="EJ21" s="11">
        <v>0</v>
      </c>
      <c r="EK21" s="13">
        <f>((EH21*'[1]prices source'!$C$58)+(EI21*'[1]prices source'!$C$60)+(EJ21*'[1]prices source'!$C$61))/1000</f>
        <v>2.3234514234445913</v>
      </c>
      <c r="EL21" s="14">
        <f>((EH21*'[1]prices source'!$G$58)+(EI21*'[1]prices source'!$G$60)+(EJ21*'[1]prices source'!$G$61))</f>
        <v>750.29874618995916</v>
      </c>
      <c r="EM21" s="14">
        <v>2128.2818448055305</v>
      </c>
      <c r="EN21" s="9">
        <f t="shared" si="38"/>
        <v>2.8365792367547105</v>
      </c>
      <c r="EO21" s="14">
        <f t="shared" si="16"/>
        <v>9938.0586318296046</v>
      </c>
      <c r="EP21" s="11">
        <f>[1]FabricVent!GK21</f>
        <v>0</v>
      </c>
      <c r="EQ21" s="11">
        <f>[1]FabricVent!GH21</f>
        <v>0</v>
      </c>
      <c r="ER21" s="11">
        <v>0</v>
      </c>
      <c r="ES21" s="13">
        <f>((EP21*'[1]prices source'!$C$58)+(EQ21*'[1]prices source'!$C$60)+(ER21*'[1]prices source'!$C$61))/1000</f>
        <v>0</v>
      </c>
      <c r="ET21" s="14">
        <f>((EP21*'[1]prices source'!$G$58)+(EQ21*'[1]prices source'!$G$60)+(ER21*'[1]prices source'!$G$61))</f>
        <v>0</v>
      </c>
      <c r="EU21" s="14">
        <v>0</v>
      </c>
      <c r="EV21" s="9" t="str">
        <f t="shared" si="39"/>
        <v>n/a</v>
      </c>
      <c r="EW21" s="14">
        <f t="shared" si="17"/>
        <v>0</v>
      </c>
      <c r="EX21" s="11">
        <f>[1]FabricVent!GR21</f>
        <v>0</v>
      </c>
      <c r="EY21" s="11">
        <f>[1]FabricVent!GO21</f>
        <v>0</v>
      </c>
      <c r="EZ21" s="11">
        <v>0</v>
      </c>
      <c r="FA21" s="13">
        <f>((EX21*'[1]prices source'!$C$58)+(EY21*'[1]prices source'!$C$60)+(EZ21*'[1]prices source'!$C$61))/1000</f>
        <v>0</v>
      </c>
      <c r="FB21" s="14">
        <f>((EX21*'[1]prices source'!$G$58)+(EY21*'[1]prices source'!$G$60)+(EZ21*'[1]prices source'!$G$61))</f>
        <v>0</v>
      </c>
      <c r="FC21" s="14"/>
      <c r="FD21" s="9" t="str">
        <f t="shared" si="40"/>
        <v>n/a</v>
      </c>
      <c r="FE21" s="14">
        <f t="shared" si="18"/>
        <v>0</v>
      </c>
      <c r="FF21" s="11">
        <v>0</v>
      </c>
      <c r="FG21" s="11">
        <f>[1]HeatFuel!CR21</f>
        <v>0</v>
      </c>
      <c r="FH21" s="11">
        <f>[1]HeatFuel!CQ21</f>
        <v>0</v>
      </c>
      <c r="FI21" s="13">
        <f>((FF21*'[1]prices source'!$C$58)+(FG21*'[1]prices source'!$C$60)+(FH21*'[1]prices source'!$C$61))/1000</f>
        <v>0</v>
      </c>
      <c r="FJ21" s="14">
        <f>((FF21*'[1]prices source'!$G$58)+(FG21*'[1]prices source'!$G$60)+(FH21*'[1]prices source'!$G$61))</f>
        <v>0</v>
      </c>
      <c r="FK21" s="14">
        <f>[1]HeatFuel!CP21</f>
        <v>0</v>
      </c>
      <c r="FL21" s="9" t="str">
        <f t="shared" si="41"/>
        <v>n/a</v>
      </c>
      <c r="FM21" s="14">
        <f t="shared" si="19"/>
        <v>0</v>
      </c>
      <c r="FN21" s="11">
        <f t="shared" si="20"/>
        <v>0</v>
      </c>
      <c r="FO21" s="11">
        <f t="shared" si="20"/>
        <v>0</v>
      </c>
      <c r="FP21" s="11">
        <f t="shared" si="20"/>
        <v>0</v>
      </c>
      <c r="FQ21" s="13">
        <f>((FN21*'[1]prices source'!$C$58)+(FO21*'[1]prices source'!$C$60)+(FP21*'[1]prices source'!$C$61))/1000</f>
        <v>0</v>
      </c>
      <c r="FR21" s="14">
        <f>((FN21*'[1]prices source'!$G$58)+(FO21*'[1]prices source'!$G$60)+(FP21*'[1]prices source'!$G$61))</f>
        <v>0</v>
      </c>
      <c r="FS21" s="14">
        <f>'[1]CAPEX Assumptions'!$D$30</f>
        <v>0</v>
      </c>
      <c r="FT21" s="9" t="str">
        <f t="shared" si="42"/>
        <v>n/a</v>
      </c>
      <c r="FU21" s="14">
        <f t="shared" si="21"/>
        <v>0</v>
      </c>
      <c r="FV21" s="15">
        <v>0</v>
      </c>
      <c r="FW21" s="13">
        <f>(FV21*'[1]prices source'!$C$58)/1000</f>
        <v>0</v>
      </c>
      <c r="FX21" s="14">
        <f>(FV21*'[1]prices source'!$G$58)</f>
        <v>0</v>
      </c>
      <c r="FY21" s="16">
        <v>0</v>
      </c>
      <c r="FZ21" s="9" t="str">
        <f t="shared" si="43"/>
        <v>n/a</v>
      </c>
      <c r="GA21" s="14">
        <f t="shared" si="44"/>
        <v>0</v>
      </c>
      <c r="GB21" s="11">
        <f>'[1]ENERGY APPORTION'!BB21*'[1]cooling opps'!$C$35</f>
        <v>0</v>
      </c>
      <c r="GC21" s="13">
        <f>(GB21*'[1]prices source'!$C$58)/1000</f>
        <v>0</v>
      </c>
      <c r="GD21" s="14">
        <f>(GB21*'[1]prices source'!$G$58)</f>
        <v>0</v>
      </c>
      <c r="GE21" s="14">
        <v>0</v>
      </c>
      <c r="GF21" s="9" t="str">
        <f t="shared" si="45"/>
        <v>n/a</v>
      </c>
      <c r="GG21" s="14">
        <f t="shared" si="46"/>
        <v>0</v>
      </c>
      <c r="GH21" s="11">
        <v>0</v>
      </c>
      <c r="GI21" s="13">
        <f>(GH21*'[1]prices source'!$C$58)/1000</f>
        <v>0</v>
      </c>
      <c r="GJ21" s="14">
        <f>(GH21*'[1]prices source'!$G$58)</f>
        <v>0</v>
      </c>
      <c r="GK21" s="17">
        <v>0</v>
      </c>
      <c r="GL21" s="9" t="str">
        <f t="shared" si="47"/>
        <v>n/a</v>
      </c>
      <c r="GM21" s="14">
        <f t="shared" si="48"/>
        <v>0</v>
      </c>
      <c r="GN21" s="11">
        <f>[1]HeatFuel!BE21</f>
        <v>0</v>
      </c>
      <c r="GO21" s="13">
        <f>(GN21*'[1]prices source'!$C$58)/1000</f>
        <v>0</v>
      </c>
      <c r="GP21" s="14">
        <f>(GN21*'[1]prices source'!$G$58)</f>
        <v>0</v>
      </c>
      <c r="GQ21" s="14">
        <f>[1]HeatFuel!BF21*'[1]CAPEX Assumptions'!$D$11</f>
        <v>0</v>
      </c>
      <c r="GR21" s="9" t="str">
        <f t="shared" si="49"/>
        <v>n/a</v>
      </c>
      <c r="GS21" s="14">
        <f t="shared" si="50"/>
        <v>0</v>
      </c>
      <c r="GT21" s="11">
        <v>0</v>
      </c>
      <c r="GU21" s="13">
        <f>(GT21*'[1]prices source'!$C$58)/1000</f>
        <v>0</v>
      </c>
      <c r="GV21" s="14">
        <f>(GT21*'[1]prices source'!$G$58)</f>
        <v>0</v>
      </c>
      <c r="GW21" s="14">
        <v>0</v>
      </c>
      <c r="GX21" s="9" t="str">
        <f t="shared" si="51"/>
        <v>n/a</v>
      </c>
      <c r="GY21" s="14">
        <f t="shared" si="52"/>
        <v>0</v>
      </c>
      <c r="GZ21" s="18">
        <v>16716.804412500493</v>
      </c>
      <c r="HA21" s="13">
        <f>(GZ21*'[1]prices source'!$C$58)/1000</f>
        <v>4.3555418139590607</v>
      </c>
      <c r="HB21" s="14">
        <f>(GZ21*'[1]prices source'!$G$58)</f>
        <v>2061.689443716959</v>
      </c>
      <c r="HC21" s="19">
        <v>46385.685984652111</v>
      </c>
      <c r="HD21" s="9">
        <f t="shared" si="53"/>
        <v>22.498871557020117</v>
      </c>
      <c r="HE21" s="14">
        <f t="shared" si="54"/>
        <v>1349.8980666865973</v>
      </c>
      <c r="HF21" s="18">
        <v>18335.461788226279</v>
      </c>
      <c r="HG21" s="13">
        <f>(HF21*'[1]prices source'!$C$58)/1000</f>
        <v>4.7772809040673927</v>
      </c>
      <c r="HH21" s="14">
        <f>(HF21*'[1]prices source'!$G$58)</f>
        <v>2261.3190345275675</v>
      </c>
      <c r="HI21" s="19">
        <v>80018.758106122652</v>
      </c>
      <c r="HJ21" s="9">
        <f t="shared" si="55"/>
        <v>35.385877394712722</v>
      </c>
      <c r="HK21" s="14">
        <f t="shared" si="56"/>
        <v>-14285.145778638122</v>
      </c>
      <c r="HL21" s="11">
        <v>0</v>
      </c>
      <c r="HM21" s="13">
        <f>(HL21*'[1]prices source'!$C$58)/1000</f>
        <v>0</v>
      </c>
      <c r="HN21" s="14">
        <f>(HL21*'[1]prices source'!$G$58)</f>
        <v>0</v>
      </c>
      <c r="HO21" s="14">
        <v>0</v>
      </c>
      <c r="HP21" s="9" t="str">
        <f t="shared" si="57"/>
        <v>n/a</v>
      </c>
      <c r="HQ21" s="14">
        <f t="shared" si="58"/>
        <v>0</v>
      </c>
      <c r="HR21" s="11">
        <v>0</v>
      </c>
      <c r="HS21" s="13">
        <f>(HR21*'[1]prices source'!$C$58)/1000</f>
        <v>0</v>
      </c>
      <c r="HT21" s="14">
        <f>(HR21*'[1]prices source'!$G$58)</f>
        <v>0</v>
      </c>
      <c r="HU21" s="14">
        <v>0</v>
      </c>
      <c r="HV21" s="9" t="str">
        <f t="shared" si="59"/>
        <v>n/a</v>
      </c>
      <c r="HW21" s="14">
        <f t="shared" si="60"/>
        <v>0</v>
      </c>
      <c r="HX21" s="11">
        <f>[1]ICT!AC91</f>
        <v>4911.6672000000017</v>
      </c>
      <c r="HY21" s="13">
        <f>(HX21*'[1]prices source'!$C$58)/1000</f>
        <v>1.2797285496655086</v>
      </c>
      <c r="HZ21" s="14">
        <f>(HX21*'[1]prices source'!$G$58)</f>
        <v>605.75766560495072</v>
      </c>
      <c r="IA21" s="14">
        <f>'[1]CAPEX Assumptions'!$D$25*[1]ICT!H91</f>
        <v>0</v>
      </c>
      <c r="IB21" s="9">
        <f t="shared" si="61"/>
        <v>0</v>
      </c>
      <c r="IC21" s="14">
        <f t="shared" si="62"/>
        <v>1884.7498017475791</v>
      </c>
      <c r="ID21" s="11">
        <f>[1]ICT!Z91</f>
        <v>675</v>
      </c>
      <c r="IE21" s="13">
        <f>(ID21*'[1]prices source'!$C$58)/1000</f>
        <v>0.17587037880421094</v>
      </c>
      <c r="IF21" s="14">
        <f>(ID21*'[1]prices source'!$G$58)</f>
        <v>83.247990475279266</v>
      </c>
      <c r="IG21" s="14">
        <f>'[1]CAPEX Assumptions'!$D$26</f>
        <v>0</v>
      </c>
      <c r="IH21" s="9">
        <f t="shared" si="63"/>
        <v>0</v>
      </c>
      <c r="II21" s="14">
        <f t="shared" si="64"/>
        <v>259.01716553182098</v>
      </c>
      <c r="IJ21" s="11">
        <f>[1]ICT!AF91</f>
        <v>0</v>
      </c>
      <c r="IK21" s="13">
        <f>(IJ21*'[1]prices source'!$C$58)/1000</f>
        <v>0</v>
      </c>
      <c r="IL21" s="14">
        <f>(IJ21*'[1]prices source'!$G$58)</f>
        <v>0</v>
      </c>
      <c r="IM21" s="14">
        <v>0</v>
      </c>
      <c r="IN21" s="9" t="str">
        <f t="shared" si="65"/>
        <v>n/a</v>
      </c>
      <c r="IO21" s="14">
        <f t="shared" si="66"/>
        <v>0</v>
      </c>
      <c r="IP21" s="11">
        <f>[1]vending!G21</f>
        <v>122.63999999999987</v>
      </c>
      <c r="IQ21" s="13">
        <f>(IP21*'[1]prices source'!$C$58)/1000</f>
        <v>3.1953693713405042E-2</v>
      </c>
      <c r="IR21" s="14">
        <f>(IP21*'[1]prices source'!$G$58)</f>
        <v>15.125234891686279</v>
      </c>
      <c r="IS21" s="14">
        <v>0</v>
      </c>
      <c r="IT21" s="9">
        <f t="shared" si="67"/>
        <v>0</v>
      </c>
      <c r="IU21" s="14">
        <f t="shared" si="68"/>
        <v>47.060541008625911</v>
      </c>
      <c r="IV21" s="11">
        <f>'[1]halls power'!S52</f>
        <v>0</v>
      </c>
      <c r="IW21" s="13">
        <f>(IV21*'[1]prices source'!$C$58)/1000</f>
        <v>0</v>
      </c>
      <c r="IX21" s="14">
        <f>(IV21*'[1]prices source'!$G$58)</f>
        <v>0</v>
      </c>
      <c r="IY21" s="14">
        <f>'[1]halls power'!T52</f>
        <v>0</v>
      </c>
      <c r="IZ21" s="9" t="str">
        <f t="shared" si="69"/>
        <v>n/a</v>
      </c>
      <c r="JA21" s="14">
        <f t="shared" si="70"/>
        <v>0</v>
      </c>
      <c r="JB21" s="11">
        <f>'[1]halls power'!U52</f>
        <v>0</v>
      </c>
      <c r="JC21" s="13">
        <f>(JB21*'[1]prices source'!$C$58)/1000</f>
        <v>0</v>
      </c>
      <c r="JD21" s="14">
        <f>(JB21*'[1]prices source'!$G$58)</f>
        <v>0</v>
      </c>
      <c r="JE21" s="14">
        <f>'[1]halls power'!V52</f>
        <v>0</v>
      </c>
      <c r="JF21" s="9" t="str">
        <f t="shared" si="71"/>
        <v>n/a</v>
      </c>
      <c r="JG21" s="14">
        <f t="shared" si="72"/>
        <v>0</v>
      </c>
      <c r="JH21" s="11">
        <f>'[1]renewable energy'!W184</f>
        <v>25185.093755250626</v>
      </c>
      <c r="JI21" s="13">
        <f>(JH21*'[1]prices source'!$C$58)/1000</f>
        <v>6.5619436725266587</v>
      </c>
      <c r="JJ21" s="14">
        <f>(JH21*'[1]prices source'!$G$58)+'[1]renewable energy'!Z184</f>
        <v>3269.202100155439</v>
      </c>
      <c r="JK21" s="14">
        <f>'[1]renewable energy'!Y184</f>
        <v>30161.061327359283</v>
      </c>
      <c r="JL21" s="9">
        <f t="shared" si="73"/>
        <v>9.2258173105679919</v>
      </c>
      <c r="JM21" s="14">
        <f t="shared" si="74"/>
        <v>41756.102391779037</v>
      </c>
      <c r="JN21" s="11">
        <v>0</v>
      </c>
      <c r="JO21" s="13">
        <f>(JN21*'[1]prices source'!$C$58)/1000</f>
        <v>0</v>
      </c>
      <c r="JP21" s="14">
        <v>0</v>
      </c>
      <c r="JQ21" s="14">
        <v>0</v>
      </c>
      <c r="JR21" s="9" t="str">
        <f t="shared" si="75"/>
        <v>n/a</v>
      </c>
      <c r="JS21" s="14">
        <f t="shared" si="76"/>
        <v>0</v>
      </c>
      <c r="JT21" s="11">
        <v>0</v>
      </c>
      <c r="JU21" s="13">
        <f>(JT21*'[1]prices source'!$C$58)/1000</f>
        <v>0</v>
      </c>
      <c r="JV21" s="14">
        <f>(JT21*'[1]prices source'!$G$58)</f>
        <v>0</v>
      </c>
      <c r="JW21" s="16">
        <v>0</v>
      </c>
      <c r="JX21" s="9" t="str">
        <f t="shared" si="77"/>
        <v>n/a</v>
      </c>
      <c r="JY21" s="14">
        <f t="shared" si="78"/>
        <v>0</v>
      </c>
    </row>
    <row r="22" spans="1:285" x14ac:dyDescent="0.25">
      <c r="A22" s="9">
        <f>'[1]ENERGY APPORTION'!A22</f>
        <v>19</v>
      </c>
      <c r="B22" t="s">
        <v>69</v>
      </c>
      <c r="C22" s="9" t="str">
        <f>'[1]ENERGY APPORTION'!E22</f>
        <v>off</v>
      </c>
      <c r="D22" s="10">
        <f>[1]FabricVent!M22</f>
        <v>1762.6500000000003</v>
      </c>
      <c r="E22" s="11">
        <f>'[1]ENERGY APPORTION'!G22</f>
        <v>192964.25</v>
      </c>
      <c r="F22" s="11">
        <f>'[1]ENERGY APPORTION'!H22</f>
        <v>95122.634864711872</v>
      </c>
      <c r="G22" s="11">
        <f>'[1]ENERGY APPORTION'!I22</f>
        <v>0</v>
      </c>
      <c r="H22" s="10">
        <f>((E22*'[1]prices source'!$C$58)+(F22*'[1]prices source'!$C$60)+(G22*'[1]prices source'!$C$61))/1000</f>
        <v>67.821956286974554</v>
      </c>
      <c r="I22" s="12">
        <f>(E22*'[1]prices source'!$G$58)+(F22*'[1]prices source'!$G$60)+(G22*'[1]prices source'!$G$61)</f>
        <v>25705.473675403809</v>
      </c>
      <c r="J22" s="11">
        <f>[1]FabricVent!EU22</f>
        <v>0</v>
      </c>
      <c r="K22" s="11">
        <f>[1]FabricVent!EJ22</f>
        <v>0</v>
      </c>
      <c r="L22" s="11">
        <v>0</v>
      </c>
      <c r="M22" s="13">
        <f>((J22*'[1]prices source'!$C$58)+(K22*'[1]prices source'!$C$60)+(L22*'[1]prices source'!$C$61))/1000</f>
        <v>0</v>
      </c>
      <c r="N22" s="14">
        <f>((J22*'[1]prices source'!$G$58)+(K22*'[1]prices source'!$G$60)+(L22*'[1]prices source'!$G$61))</f>
        <v>0</v>
      </c>
      <c r="O22" s="14">
        <f>[1]FabricVent!DY22</f>
        <v>0</v>
      </c>
      <c r="P22" s="9" t="str">
        <f t="shared" si="22"/>
        <v>n/a</v>
      </c>
      <c r="Q22" s="14">
        <f t="shared" si="0"/>
        <v>0</v>
      </c>
      <c r="R22" s="11">
        <f>[1]FabricVent!EV22</f>
        <v>0</v>
      </c>
      <c r="S22" s="11">
        <f>[1]FabricVent!EK22</f>
        <v>0</v>
      </c>
      <c r="T22" s="11">
        <v>0</v>
      </c>
      <c r="U22" s="13">
        <f>((R22*'[1]prices source'!$C$58)+(S22*'[1]prices source'!$C$60)+(T22*'[1]prices source'!$C$61))/1000</f>
        <v>0</v>
      </c>
      <c r="V22" s="14">
        <f>((R22*'[1]prices source'!$G$58)+(S22*'[1]prices source'!$G$60)+(T22*'[1]prices source'!$G$61))</f>
        <v>0</v>
      </c>
      <c r="W22" s="14">
        <f>[1]FabricVent!DZ22</f>
        <v>0</v>
      </c>
      <c r="X22" s="9" t="str">
        <f t="shared" si="23"/>
        <v>n/a</v>
      </c>
      <c r="Y22" s="14">
        <f t="shared" si="1"/>
        <v>0</v>
      </c>
      <c r="Z22" s="11">
        <f>[1]FabricVent!EW22</f>
        <v>0</v>
      </c>
      <c r="AA22" s="11">
        <f>[1]FabricVent!EL22</f>
        <v>0</v>
      </c>
      <c r="AB22" s="11">
        <v>0</v>
      </c>
      <c r="AC22" s="13">
        <f>((Z22*'[1]prices source'!$C$58)+(AA22*'[1]prices source'!$C$60)+(AB22*'[1]prices source'!$C$61))/1000</f>
        <v>0</v>
      </c>
      <c r="AD22" s="14">
        <f>((Z22*'[1]prices source'!$G$58)+(AA22*'[1]prices source'!$G$60)+(AB22*'[1]prices source'!$G$61))</f>
        <v>0</v>
      </c>
      <c r="AE22" s="14">
        <f>[1]FabricVent!EA22</f>
        <v>0</v>
      </c>
      <c r="AF22" s="9" t="str">
        <f t="shared" si="24"/>
        <v>n/a</v>
      </c>
      <c r="AG22" s="14">
        <f t="shared" si="2"/>
        <v>0</v>
      </c>
      <c r="AH22" s="11">
        <f>[1]FabricVent!EX22</f>
        <v>0</v>
      </c>
      <c r="AI22" s="11">
        <f>[1]FabricVent!EM22</f>
        <v>0</v>
      </c>
      <c r="AJ22" s="11">
        <v>0</v>
      </c>
      <c r="AK22" s="13">
        <f>((AH22*'[1]prices source'!$C$58)+(AI22*'[1]prices source'!$C$60)+(AJ22*'[1]prices source'!$C$61))/1000</f>
        <v>0</v>
      </c>
      <c r="AL22" s="14">
        <f>((AH22*'[1]prices source'!$G$58)+(AI22*'[1]prices source'!$G$60)+(AJ22*'[1]prices source'!$G$61))</f>
        <v>0</v>
      </c>
      <c r="AM22" s="14">
        <f>[1]FabricVent!EB22</f>
        <v>0</v>
      </c>
      <c r="AN22" s="9" t="str">
        <f t="shared" si="25"/>
        <v>n/a</v>
      </c>
      <c r="AO22" s="14">
        <f t="shared" si="3"/>
        <v>0</v>
      </c>
      <c r="AP22" s="11">
        <f>[1]FabricVent!FD22</f>
        <v>0</v>
      </c>
      <c r="AQ22" s="11">
        <f>[1]FabricVent!ES22</f>
        <v>0</v>
      </c>
      <c r="AR22" s="11">
        <v>0</v>
      </c>
      <c r="AS22" s="13">
        <f>((AP22*'[1]prices source'!$C$58)+(AQ22*'[1]prices source'!$C$60)+(AR22*'[1]prices source'!$C$61))/1000</f>
        <v>0</v>
      </c>
      <c r="AT22" s="14">
        <f>((AP22*'[1]prices source'!$G$58)+(AQ22*'[1]prices source'!$G$60)+(AR22*'[1]prices source'!$G$61))</f>
        <v>0</v>
      </c>
      <c r="AU22" s="14">
        <f>[1]FabricVent!EH22</f>
        <v>0</v>
      </c>
      <c r="AV22" s="9" t="str">
        <f t="shared" si="26"/>
        <v>n/a</v>
      </c>
      <c r="AW22" s="14">
        <f t="shared" si="4"/>
        <v>0</v>
      </c>
      <c r="AX22" s="11">
        <f>[1]FabricVent!FC22</f>
        <v>0</v>
      </c>
      <c r="AY22" s="11">
        <f>[1]FabricVent!ER22</f>
        <v>0</v>
      </c>
      <c r="AZ22" s="11">
        <v>0</v>
      </c>
      <c r="BA22" s="13">
        <f>((AX22*'[1]prices source'!$C$58)+(AY22*'[1]prices source'!$C$60)+(AZ22*'[1]prices source'!$C$61))/1000</f>
        <v>0</v>
      </c>
      <c r="BB22" s="14">
        <f>((AX22*'[1]prices source'!$G$58)+(AY22*'[1]prices source'!$G$60)+(AZ22*'[1]prices source'!$G$61))</f>
        <v>0</v>
      </c>
      <c r="BC22" s="14">
        <f>[1]FabricVent!EG22</f>
        <v>0</v>
      </c>
      <c r="BD22" s="9" t="str">
        <f t="shared" si="27"/>
        <v>n/a</v>
      </c>
      <c r="BE22" s="14">
        <f t="shared" si="5"/>
        <v>0</v>
      </c>
      <c r="BF22" s="11">
        <f>[1]FabricVent!EZ22</f>
        <v>0</v>
      </c>
      <c r="BG22" s="11">
        <f>[1]FabricVent!EO22</f>
        <v>0</v>
      </c>
      <c r="BH22" s="11">
        <v>0</v>
      </c>
      <c r="BI22" s="13">
        <f>((BF22*'[1]prices source'!$C$58)+(BG22*'[1]prices source'!$C$60)+(BH22*'[1]prices source'!$C$61))/1000</f>
        <v>0</v>
      </c>
      <c r="BJ22" s="14">
        <f>((BF22*'[1]prices source'!$G$58)+(BG22*'[1]prices source'!$G$60)+(BH22*'[1]prices source'!$G$61))</f>
        <v>0</v>
      </c>
      <c r="BK22" s="14">
        <f>[1]FabricVent!ED22</f>
        <v>0</v>
      </c>
      <c r="BL22" s="9" t="str">
        <f t="shared" si="28"/>
        <v>n/a</v>
      </c>
      <c r="BM22" s="14">
        <f t="shared" si="6"/>
        <v>0</v>
      </c>
      <c r="BN22" s="11">
        <f>[1]FabricVent!EY22</f>
        <v>0</v>
      </c>
      <c r="BO22" s="11">
        <f>[1]FabricVent!EN22</f>
        <v>0</v>
      </c>
      <c r="BP22" s="11">
        <v>0</v>
      </c>
      <c r="BQ22" s="13">
        <f>((BN22*'[1]prices source'!$C$58)+(BO22*'[1]prices source'!$C$60)+(BP22*'[1]prices source'!$C$61))/1000</f>
        <v>0</v>
      </c>
      <c r="BR22" s="14">
        <f>((BN22*'[1]prices source'!$G$58)+(BO22*'[1]prices source'!$G$60)+(BP22*'[1]prices source'!$G$61))</f>
        <v>0</v>
      </c>
      <c r="BS22" s="14">
        <f>[1]FabricVent!EC22</f>
        <v>0</v>
      </c>
      <c r="BT22" s="9" t="str">
        <f t="shared" si="29"/>
        <v>n/a</v>
      </c>
      <c r="BU22" s="14">
        <f t="shared" si="7"/>
        <v>0</v>
      </c>
      <c r="BV22" s="11">
        <f>[1]FabricVent!FA22</f>
        <v>29.888495706691415</v>
      </c>
      <c r="BW22" s="11">
        <f>[1]FabricVent!EP22</f>
        <v>11169.310696042918</v>
      </c>
      <c r="BX22" s="11">
        <v>0</v>
      </c>
      <c r="BY22" s="13">
        <f>((BV22*'[1]prices source'!$C$58)+(BW22*'[1]prices source'!$C$60)+(BX22*'[1]prices source'!$C$61))/1000</f>
        <v>2.0679667668655961</v>
      </c>
      <c r="BZ22" s="14">
        <f>((BV22*'[1]prices source'!$G$58)+(BW22*'[1]prices source'!$G$60)+(BX22*'[1]prices source'!$G$61))</f>
        <v>227.62087500469522</v>
      </c>
      <c r="CA22" s="14">
        <f>[1]FabricVent!EE22</f>
        <v>65558.482600000003</v>
      </c>
      <c r="CB22" s="9">
        <f t="shared" si="30"/>
        <v>288.01612593154164</v>
      </c>
      <c r="CC22" s="14">
        <f t="shared" si="8"/>
        <v>-58832.679958988039</v>
      </c>
      <c r="CD22" s="11">
        <f>[1]FabricVent!FB22</f>
        <v>39.335118702070574</v>
      </c>
      <c r="CE22" s="11">
        <f>[1]FabricVent!EQ22</f>
        <v>14699.507340906224</v>
      </c>
      <c r="CF22" s="11">
        <v>0</v>
      </c>
      <c r="CG22" s="13">
        <f>((CD22*'[1]prices source'!$C$58)+(CE22*'[1]prices source'!$C$60)+(CF22*'[1]prices source'!$C$61))/1000</f>
        <v>2.7215728434396964</v>
      </c>
      <c r="CH22" s="14">
        <f>((CD22*'[1]prices source'!$G$58)+(CE22*'[1]prices source'!$G$60)+(CF22*'[1]prices source'!$G$61))</f>
        <v>299.56322409944346</v>
      </c>
      <c r="CI22" s="14">
        <f>[1]FabricVent!EF22</f>
        <v>72569.577600000004</v>
      </c>
      <c r="CJ22" s="9">
        <f t="shared" si="31"/>
        <v>242.25129041844502</v>
      </c>
      <c r="CK22" s="14">
        <f t="shared" si="9"/>
        <v>-63718.003139808097</v>
      </c>
      <c r="CL22" s="11">
        <v>0</v>
      </c>
      <c r="CM22" s="11">
        <f>[1]HeatFuel!CE22</f>
        <v>2095.9913238380382</v>
      </c>
      <c r="CN22" s="11">
        <v>0</v>
      </c>
      <c r="CO22" s="13">
        <f>((CL22*'[1]prices source'!$C$58)+(CM22*'[1]prices source'!$C$60)+(CN22*'[1]prices source'!$C$61))/1000</f>
        <v>0.38660559968192615</v>
      </c>
      <c r="CP22" s="14">
        <f>((CL22*'[1]prices source'!$G$58)+(CM22*'[1]prices source'!$G$60)+(CN22*'[1]prices source'!$G$61))</f>
        <v>42.022756371891006</v>
      </c>
      <c r="CQ22" s="14">
        <f>[1]HeatFuel!CF22</f>
        <v>8513.1285888000002</v>
      </c>
      <c r="CR22" s="9">
        <f t="shared" si="32"/>
        <v>202.58377421654393</v>
      </c>
      <c r="CS22" s="14">
        <f t="shared" si="10"/>
        <v>-7830.4056770584984</v>
      </c>
      <c r="CT22" s="11">
        <f>[1]HeatFuel!BA22</f>
        <v>6530.6182500000004</v>
      </c>
      <c r="CU22" s="11">
        <v>0</v>
      </c>
      <c r="CV22" s="11">
        <v>0</v>
      </c>
      <c r="CW22" s="13">
        <f>((CT22*'[1]prices source'!$C$58)+(CU22*'[1]prices source'!$C$60)+(CV22*'[1]prices source'!$C$61))/1000</f>
        <v>1.7015441562269527</v>
      </c>
      <c r="CX22" s="14">
        <f>((CT22*'[1]prices source'!$G$58)+(CU22*'[1]prices source'!$G$60)+(CV22*'[1]prices source'!$G$61))</f>
        <v>805.42347536842215</v>
      </c>
      <c r="CY22" s="14">
        <f>'[1]CAPEX Assumptions'!$D$11*[1]HeatFuel!BB22</f>
        <v>1105.7131428571429</v>
      </c>
      <c r="CZ22" s="9">
        <f t="shared" si="33"/>
        <v>1.3728345108780946</v>
      </c>
      <c r="DA22" s="14">
        <f t="shared" si="11"/>
        <v>12778.616810568696</v>
      </c>
      <c r="DB22" s="11">
        <f>[1]HotWaterpiv!AQ131</f>
        <v>0</v>
      </c>
      <c r="DC22" s="11">
        <f>[1]HotWaterpiv!AP131</f>
        <v>0</v>
      </c>
      <c r="DD22" s="11">
        <v>0</v>
      </c>
      <c r="DE22" s="13">
        <f>((DB22*'[1]prices source'!$C$58)+(DC22*'[1]prices source'!$C$60)+(DD22*'[1]prices source'!$C$61))/1000</f>
        <v>0</v>
      </c>
      <c r="DF22" s="14">
        <f>((DB22*'[1]prices source'!$G$58)+(DC22*'[1]prices source'!$G$60)+(DD22*'[1]prices source'!$G$61))</f>
        <v>0</v>
      </c>
      <c r="DG22" s="14">
        <f>[1]HotWaterpiv!AW131</f>
        <v>0</v>
      </c>
      <c r="DH22" s="9" t="str">
        <f t="shared" si="34"/>
        <v>n/a</v>
      </c>
      <c r="DI22" s="14">
        <f t="shared" si="12"/>
        <v>0</v>
      </c>
      <c r="DJ22" s="11">
        <f>[1]HeatFuel!CN22</f>
        <v>0</v>
      </c>
      <c r="DK22" s="11">
        <f>[1]HeatFuel!CO22</f>
        <v>0</v>
      </c>
      <c r="DL22" s="11">
        <v>0</v>
      </c>
      <c r="DM22" s="13">
        <f>((DJ22*'[1]prices source'!$C$58)+(DK22*'[1]prices source'!$C$60)+(DL22*'[1]prices source'!$C$61))/1000</f>
        <v>0</v>
      </c>
      <c r="DN22" s="14">
        <f>((DJ22*'[1]prices source'!$G$58)+(DK22*'[1]prices source'!$G$60)+(DL22*'[1]prices source'!$G$61))</f>
        <v>0</v>
      </c>
      <c r="DO22" s="14">
        <f>[1]HeatFuel!CM22</f>
        <v>0</v>
      </c>
      <c r="DP22" s="9" t="str">
        <f t="shared" si="35"/>
        <v>n/a</v>
      </c>
      <c r="DQ22" s="14">
        <f t="shared" si="13"/>
        <v>0</v>
      </c>
      <c r="DR22" s="11">
        <v>0</v>
      </c>
      <c r="DS22" s="11"/>
      <c r="DT22" s="11">
        <v>0</v>
      </c>
      <c r="DU22" s="13">
        <f>((DR22*'[1]prices source'!$C$58)+(DS22*'[1]prices source'!$C$60)+(DT22*'[1]prices source'!$C$61))/1000</f>
        <v>0</v>
      </c>
      <c r="DV22" s="14">
        <f>((DR22*'[1]prices source'!$G$58)+(DS22*'[1]prices source'!$G$60)+(DT22*'[1]prices source'!$G$61))</f>
        <v>0</v>
      </c>
      <c r="DW22" s="14"/>
      <c r="DX22" s="9" t="str">
        <f t="shared" si="36"/>
        <v>n/a</v>
      </c>
      <c r="DY22" s="14">
        <f t="shared" si="14"/>
        <v>0</v>
      </c>
      <c r="DZ22" s="11">
        <f>'[1]ENERGY APPORTION'!BA22*'[1]benchmarks general'!$I$192*(6-0)/24</f>
        <v>0</v>
      </c>
      <c r="EA22" s="11">
        <v>0</v>
      </c>
      <c r="EB22" s="11">
        <v>0</v>
      </c>
      <c r="EC22" s="13">
        <f>((DZ22*'[1]prices source'!$C$58)+(EA22*'[1]prices source'!$C$60)+(EB22*'[1]prices source'!$C$61))/1000</f>
        <v>0</v>
      </c>
      <c r="ED22" s="14">
        <f>((DZ22*'[1]prices source'!$G$58)+(EA22*'[1]prices source'!$G$60)+(EB22*'[1]prices source'!$G$61))</f>
        <v>0</v>
      </c>
      <c r="EE22" s="14">
        <f>IF(DZ22&gt;0,'[1]benchmarks general'!$I$197,0)</f>
        <v>0</v>
      </c>
      <c r="EF22" s="9" t="str">
        <f t="shared" si="37"/>
        <v>n/a</v>
      </c>
      <c r="EG22" s="14">
        <f t="shared" si="15"/>
        <v>0</v>
      </c>
      <c r="EH22" s="11">
        <f>[1]FabricVent!GG22</f>
        <v>0</v>
      </c>
      <c r="EI22" s="11">
        <f>[1]FabricVent!GD22</f>
        <v>0</v>
      </c>
      <c r="EJ22" s="11">
        <v>0</v>
      </c>
      <c r="EK22" s="13">
        <f>((EH22*'[1]prices source'!$C$58)+(EI22*'[1]prices source'!$C$60)+(EJ22*'[1]prices source'!$C$61))/1000</f>
        <v>0</v>
      </c>
      <c r="EL22" s="14">
        <f>((EH22*'[1]prices source'!$G$58)+(EI22*'[1]prices source'!$G$60)+(EJ22*'[1]prices source'!$G$61))</f>
        <v>0</v>
      </c>
      <c r="EM22" s="14">
        <v>0</v>
      </c>
      <c r="EN22" s="9" t="str">
        <f t="shared" si="38"/>
        <v>n/a</v>
      </c>
      <c r="EO22" s="14">
        <f t="shared" si="16"/>
        <v>0</v>
      </c>
      <c r="EP22" s="11">
        <f>[1]FabricVent!GK22</f>
        <v>0</v>
      </c>
      <c r="EQ22" s="11">
        <f>[1]FabricVent!GH22</f>
        <v>0</v>
      </c>
      <c r="ER22" s="11">
        <v>0</v>
      </c>
      <c r="ES22" s="13">
        <f>((EP22*'[1]prices source'!$C$58)+(EQ22*'[1]prices source'!$C$60)+(ER22*'[1]prices source'!$C$61))/1000</f>
        <v>0</v>
      </c>
      <c r="ET22" s="14">
        <f>((EP22*'[1]prices source'!$G$58)+(EQ22*'[1]prices source'!$G$60)+(ER22*'[1]prices source'!$G$61))</f>
        <v>0</v>
      </c>
      <c r="EU22" s="14">
        <v>0</v>
      </c>
      <c r="EV22" s="9" t="str">
        <f t="shared" si="39"/>
        <v>n/a</v>
      </c>
      <c r="EW22" s="14">
        <f t="shared" si="17"/>
        <v>0</v>
      </c>
      <c r="EX22" s="11">
        <f>[1]FabricVent!GR22</f>
        <v>0</v>
      </c>
      <c r="EY22" s="11">
        <f>[1]FabricVent!GO22</f>
        <v>0</v>
      </c>
      <c r="EZ22" s="11">
        <v>0</v>
      </c>
      <c r="FA22" s="13">
        <f>((EX22*'[1]prices source'!$C$58)+(EY22*'[1]prices source'!$C$60)+(EZ22*'[1]prices source'!$C$61))/1000</f>
        <v>0</v>
      </c>
      <c r="FB22" s="14">
        <f>((EX22*'[1]prices source'!$G$58)+(EY22*'[1]prices source'!$G$60)+(EZ22*'[1]prices source'!$G$61))</f>
        <v>0</v>
      </c>
      <c r="FC22" s="14"/>
      <c r="FD22" s="9" t="str">
        <f t="shared" si="40"/>
        <v>n/a</v>
      </c>
      <c r="FE22" s="14">
        <f t="shared" si="18"/>
        <v>0</v>
      </c>
      <c r="FF22" s="11">
        <v>0</v>
      </c>
      <c r="FG22" s="11">
        <f>[1]HeatFuel!CR22</f>
        <v>0</v>
      </c>
      <c r="FH22" s="11">
        <f>[1]HeatFuel!CQ22</f>
        <v>0</v>
      </c>
      <c r="FI22" s="13">
        <f>((FF22*'[1]prices source'!$C$58)+(FG22*'[1]prices source'!$C$60)+(FH22*'[1]prices source'!$C$61))/1000</f>
        <v>0</v>
      </c>
      <c r="FJ22" s="14">
        <f>((FF22*'[1]prices source'!$G$58)+(FG22*'[1]prices source'!$G$60)+(FH22*'[1]prices source'!$G$61))</f>
        <v>0</v>
      </c>
      <c r="FK22" s="14">
        <f>[1]HeatFuel!CP22</f>
        <v>0</v>
      </c>
      <c r="FL22" s="9" t="str">
        <f t="shared" si="41"/>
        <v>n/a</v>
      </c>
      <c r="FM22" s="14">
        <f t="shared" si="19"/>
        <v>0</v>
      </c>
      <c r="FN22" s="11">
        <f t="shared" si="20"/>
        <v>0</v>
      </c>
      <c r="FO22" s="11">
        <f t="shared" si="20"/>
        <v>0</v>
      </c>
      <c r="FP22" s="11">
        <f t="shared" si="20"/>
        <v>0</v>
      </c>
      <c r="FQ22" s="13">
        <f>((FN22*'[1]prices source'!$C$58)+(FO22*'[1]prices source'!$C$60)+(FP22*'[1]prices source'!$C$61))/1000</f>
        <v>0</v>
      </c>
      <c r="FR22" s="14">
        <f>((FN22*'[1]prices source'!$G$58)+(FO22*'[1]prices source'!$G$60)+(FP22*'[1]prices source'!$G$61))</f>
        <v>0</v>
      </c>
      <c r="FS22" s="14">
        <f>'[1]CAPEX Assumptions'!$D$30</f>
        <v>0</v>
      </c>
      <c r="FT22" s="9" t="str">
        <f t="shared" si="42"/>
        <v>n/a</v>
      </c>
      <c r="FU22" s="14">
        <f t="shared" si="21"/>
        <v>0</v>
      </c>
      <c r="FV22" s="15">
        <v>302.80000000000007</v>
      </c>
      <c r="FW22" s="13">
        <f>(FV22*'[1]prices source'!$C$58)/1000</f>
        <v>7.8894149188022344E-2</v>
      </c>
      <c r="FX22" s="14">
        <f>(FV22*'[1]prices source'!$G$58)</f>
        <v>37.344431875428988</v>
      </c>
      <c r="FY22" s="16">
        <v>400</v>
      </c>
      <c r="FZ22" s="9">
        <f t="shared" si="43"/>
        <v>10.711101492567694</v>
      </c>
      <c r="GA22" s="14">
        <f t="shared" si="44"/>
        <v>22.868475533703361</v>
      </c>
      <c r="GB22" s="11">
        <f>'[1]ENERGY APPORTION'!BB22*'[1]cooling opps'!$C$35</f>
        <v>991.20000000000016</v>
      </c>
      <c r="GC22" s="13">
        <f>(GB22*'[1]prices source'!$C$58)/1000</f>
        <v>0.25825588069738353</v>
      </c>
      <c r="GD22" s="14">
        <f>(GB22*'[1]prices source'!$G$58)</f>
        <v>122.24504912458788</v>
      </c>
      <c r="GE22" s="14">
        <v>0</v>
      </c>
      <c r="GF22" s="9">
        <f t="shared" si="45"/>
        <v>0</v>
      </c>
      <c r="GG22" s="14">
        <f t="shared" si="46"/>
        <v>380.35231774094962</v>
      </c>
      <c r="GH22" s="11">
        <v>2065</v>
      </c>
      <c r="GI22" s="13">
        <f>(GH22*'[1]prices source'!$C$58)/1000</f>
        <v>0.5380330847862157</v>
      </c>
      <c r="GJ22" s="14">
        <f>(GH22*'[1]prices source'!$G$58)</f>
        <v>254.6771856762247</v>
      </c>
      <c r="GK22" s="17">
        <v>690</v>
      </c>
      <c r="GL22" s="9">
        <f t="shared" si="47"/>
        <v>2.70931217559946</v>
      </c>
      <c r="GM22" s="14">
        <f t="shared" si="48"/>
        <v>1595.6131519227192</v>
      </c>
      <c r="GN22" s="11">
        <f>[1]HeatFuel!BE22</f>
        <v>0</v>
      </c>
      <c r="GO22" s="13">
        <f>(GN22*'[1]prices source'!$C$58)/1000</f>
        <v>0</v>
      </c>
      <c r="GP22" s="14">
        <f>(GN22*'[1]prices source'!$G$58)</f>
        <v>0</v>
      </c>
      <c r="GQ22" s="14">
        <f>[1]HeatFuel!BF22*'[1]CAPEX Assumptions'!$D$11</f>
        <v>0</v>
      </c>
      <c r="GR22" s="9" t="str">
        <f t="shared" si="49"/>
        <v>n/a</v>
      </c>
      <c r="GS22" s="14">
        <f t="shared" si="50"/>
        <v>0</v>
      </c>
      <c r="GT22" s="11">
        <v>0</v>
      </c>
      <c r="GU22" s="13">
        <f>(GT22*'[1]prices source'!$C$58)/1000</f>
        <v>0</v>
      </c>
      <c r="GV22" s="14">
        <f>(GT22*'[1]prices source'!$G$58)</f>
        <v>0</v>
      </c>
      <c r="GW22" s="14">
        <v>0</v>
      </c>
      <c r="GX22" s="9" t="str">
        <f t="shared" si="51"/>
        <v>n/a</v>
      </c>
      <c r="GY22" s="14">
        <f t="shared" si="52"/>
        <v>0</v>
      </c>
      <c r="GZ22" s="18">
        <v>12669.433906223856</v>
      </c>
      <c r="HA22" s="13">
        <f>(GZ22*'[1]prices source'!$C$58)/1000</f>
        <v>3.3010046523296346</v>
      </c>
      <c r="HB22" s="14">
        <f>(GZ22*'[1]prices source'!$G$58)</f>
        <v>1562.5257972629684</v>
      </c>
      <c r="HC22" s="19">
        <v>34197.861735474275</v>
      </c>
      <c r="HD22" s="9">
        <f t="shared" si="53"/>
        <v>21.88627016294879</v>
      </c>
      <c r="HE22" s="14">
        <f t="shared" si="54"/>
        <v>1980.2744794344108</v>
      </c>
      <c r="HF22" s="18">
        <v>13876.235831738646</v>
      </c>
      <c r="HG22" s="13">
        <f>(HF22*'[1]prices source'!$C$58)/1000</f>
        <v>3.6154353364510228</v>
      </c>
      <c r="HH22" s="14">
        <f>(HF22*'[1]prices source'!$G$58)</f>
        <v>1711.3611086715669</v>
      </c>
      <c r="HI22" s="19">
        <v>59109.128564723302</v>
      </c>
      <c r="HJ22" s="9">
        <f t="shared" si="55"/>
        <v>34.539249644749951</v>
      </c>
      <c r="HK22" s="14">
        <f t="shared" si="56"/>
        <v>-9362.0800712969867</v>
      </c>
      <c r="HL22" s="11">
        <v>0</v>
      </c>
      <c r="HM22" s="13">
        <f>(HL22*'[1]prices source'!$C$58)/1000</f>
        <v>0</v>
      </c>
      <c r="HN22" s="14">
        <f>(HL22*'[1]prices source'!$G$58)</f>
        <v>0</v>
      </c>
      <c r="HO22" s="14">
        <v>0</v>
      </c>
      <c r="HP22" s="9" t="str">
        <f t="shared" si="57"/>
        <v>n/a</v>
      </c>
      <c r="HQ22" s="14">
        <f t="shared" si="58"/>
        <v>0</v>
      </c>
      <c r="HR22" s="11">
        <v>0</v>
      </c>
      <c r="HS22" s="13">
        <f>(HR22*'[1]prices source'!$C$58)/1000</f>
        <v>0</v>
      </c>
      <c r="HT22" s="14">
        <f>(HR22*'[1]prices source'!$G$58)</f>
        <v>0</v>
      </c>
      <c r="HU22" s="14">
        <v>0</v>
      </c>
      <c r="HV22" s="9" t="str">
        <f t="shared" si="59"/>
        <v>n/a</v>
      </c>
      <c r="HW22" s="14">
        <f t="shared" si="60"/>
        <v>0</v>
      </c>
      <c r="HX22" s="11">
        <f>[1]ICT!AC92</f>
        <v>3802.1739965217412</v>
      </c>
      <c r="HY22" s="13">
        <f>(HX22*'[1]prices source'!$C$58)/1000</f>
        <v>0.99065152747822105</v>
      </c>
      <c r="HZ22" s="14">
        <f>(HX22*'[1]prices source'!$G$58)</f>
        <v>468.92347355229094</v>
      </c>
      <c r="IA22" s="14">
        <f>'[1]CAPEX Assumptions'!$D$25*[1]ICT!H92</f>
        <v>0</v>
      </c>
      <c r="IB22" s="9">
        <f t="shared" si="61"/>
        <v>0</v>
      </c>
      <c r="IC22" s="14">
        <f t="shared" si="62"/>
        <v>1459.0049354634921</v>
      </c>
      <c r="ID22" s="11">
        <f>[1]ICT!Z92</f>
        <v>675</v>
      </c>
      <c r="IE22" s="13">
        <f>(ID22*'[1]prices source'!$C$58)/1000</f>
        <v>0.17587037880421094</v>
      </c>
      <c r="IF22" s="14">
        <f>(ID22*'[1]prices source'!$G$58)</f>
        <v>83.247990475279266</v>
      </c>
      <c r="IG22" s="14">
        <f>'[1]CAPEX Assumptions'!$D$26</f>
        <v>0</v>
      </c>
      <c r="IH22" s="9">
        <f t="shared" si="63"/>
        <v>0</v>
      </c>
      <c r="II22" s="14">
        <f t="shared" si="64"/>
        <v>259.01716553182098</v>
      </c>
      <c r="IJ22" s="11">
        <f>[1]ICT!AF92</f>
        <v>0</v>
      </c>
      <c r="IK22" s="13">
        <f>(IJ22*'[1]prices source'!$C$58)/1000</f>
        <v>0</v>
      </c>
      <c r="IL22" s="14">
        <f>(IJ22*'[1]prices source'!$G$58)</f>
        <v>0</v>
      </c>
      <c r="IM22" s="14">
        <v>0</v>
      </c>
      <c r="IN22" s="9" t="str">
        <f t="shared" si="65"/>
        <v>n/a</v>
      </c>
      <c r="IO22" s="14">
        <f t="shared" si="66"/>
        <v>0</v>
      </c>
      <c r="IP22" s="11">
        <f>[1]vending!G22</f>
        <v>61.319999999999936</v>
      </c>
      <c r="IQ22" s="13">
        <f>(IP22*'[1]prices source'!$C$58)/1000</f>
        <v>1.5976846856702521E-2</v>
      </c>
      <c r="IR22" s="14">
        <f>(IP22*'[1]prices source'!$G$58)</f>
        <v>7.5626174458431397</v>
      </c>
      <c r="IS22" s="14">
        <v>0</v>
      </c>
      <c r="IT22" s="9">
        <f t="shared" si="67"/>
        <v>0</v>
      </c>
      <c r="IU22" s="14">
        <f t="shared" si="68"/>
        <v>23.530270504312956</v>
      </c>
      <c r="IV22" s="11">
        <f>'[1]halls power'!S53</f>
        <v>0</v>
      </c>
      <c r="IW22" s="13">
        <f>(IV22*'[1]prices source'!$C$58)/1000</f>
        <v>0</v>
      </c>
      <c r="IX22" s="14">
        <f>(IV22*'[1]prices source'!$G$58)</f>
        <v>0</v>
      </c>
      <c r="IY22" s="14">
        <f>'[1]halls power'!T53</f>
        <v>0</v>
      </c>
      <c r="IZ22" s="9" t="str">
        <f t="shared" si="69"/>
        <v>n/a</v>
      </c>
      <c r="JA22" s="14">
        <f t="shared" si="70"/>
        <v>0</v>
      </c>
      <c r="JB22" s="11">
        <f>'[1]halls power'!U53</f>
        <v>0</v>
      </c>
      <c r="JC22" s="13">
        <f>(JB22*'[1]prices source'!$C$58)/1000</f>
        <v>0</v>
      </c>
      <c r="JD22" s="14">
        <f>(JB22*'[1]prices source'!$G$58)</f>
        <v>0</v>
      </c>
      <c r="JE22" s="14">
        <f>'[1]halls power'!V53</f>
        <v>0</v>
      </c>
      <c r="JF22" s="9" t="str">
        <f t="shared" si="71"/>
        <v>n/a</v>
      </c>
      <c r="JG22" s="14">
        <f t="shared" si="72"/>
        <v>0</v>
      </c>
      <c r="JH22" s="11">
        <f>'[1]renewable energy'!W185</f>
        <v>33666.715205824694</v>
      </c>
      <c r="JI22" s="13">
        <f>(JH22*'[1]prices source'!$C$58)/1000</f>
        <v>8.7718191945805586</v>
      </c>
      <c r="JJ22" s="14">
        <f>(JH22*'[1]prices source'!$G$58)+'[1]renewable energy'!Z185</f>
        <v>4370.1761496627732</v>
      </c>
      <c r="JK22" s="14">
        <f>'[1]renewable energy'!Y185</f>
        <v>38125.175021002513</v>
      </c>
      <c r="JL22" s="9">
        <f t="shared" si="73"/>
        <v>8.7239446913242755</v>
      </c>
      <c r="JM22" s="14">
        <f t="shared" si="74"/>
        <v>58011.638797215644</v>
      </c>
      <c r="JN22" s="11">
        <v>0</v>
      </c>
      <c r="JO22" s="13">
        <f>(JN22*'[1]prices source'!$C$58)/1000</f>
        <v>0</v>
      </c>
      <c r="JP22" s="14">
        <v>0</v>
      </c>
      <c r="JQ22" s="14">
        <v>0</v>
      </c>
      <c r="JR22" s="9" t="str">
        <f t="shared" si="75"/>
        <v>n/a</v>
      </c>
      <c r="JS22" s="14">
        <f t="shared" si="76"/>
        <v>0</v>
      </c>
      <c r="JT22" s="11">
        <v>0</v>
      </c>
      <c r="JU22" s="13">
        <f>(JT22*'[1]prices source'!$C$58)/1000</f>
        <v>0</v>
      </c>
      <c r="JV22" s="14">
        <f>(JT22*'[1]prices source'!$G$58)</f>
        <v>0</v>
      </c>
      <c r="JW22" s="16">
        <v>0</v>
      </c>
      <c r="JX22" s="9" t="str">
        <f t="shared" si="77"/>
        <v>n/a</v>
      </c>
      <c r="JY22" s="14">
        <f t="shared" si="78"/>
        <v>0</v>
      </c>
    </row>
    <row r="23" spans="1:285" x14ac:dyDescent="0.25">
      <c r="A23" s="9">
        <f>'[1]ENERGY APPORTION'!A23</f>
        <v>20</v>
      </c>
      <c r="B23" t="s">
        <v>70</v>
      </c>
      <c r="C23" s="9" t="str">
        <f>'[1]ENERGY APPORTION'!E23</f>
        <v>off</v>
      </c>
      <c r="D23" s="10">
        <f>[1]FabricVent!M23</f>
        <v>2452</v>
      </c>
      <c r="E23" s="11">
        <f>'[1]ENERGY APPORTION'!G23</f>
        <v>293707</v>
      </c>
      <c r="F23" s="11">
        <f>'[1]ENERGY APPORTION'!H23</f>
        <v>259781.68998473836</v>
      </c>
      <c r="G23" s="11">
        <f>'[1]ENERGY APPORTION'!I23</f>
        <v>0</v>
      </c>
      <c r="H23" s="10">
        <f>((E23*'[1]prices source'!$C$58)+(F23*'[1]prices source'!$C$60)+(G23*'[1]prices source'!$C$61))/1000</f>
        <v>124.44171249168259</v>
      </c>
      <c r="I23" s="12">
        <f>(E23*'[1]prices source'!$G$58)+(F23*'[1]prices source'!$G$60)+(G23*'[1]prices source'!$G$61)</f>
        <v>41431.380099085713</v>
      </c>
      <c r="J23" s="11">
        <f>[1]FabricVent!EU23</f>
        <v>0</v>
      </c>
      <c r="K23" s="11">
        <f>[1]FabricVent!EJ23</f>
        <v>0</v>
      </c>
      <c r="L23" s="11">
        <v>0</v>
      </c>
      <c r="M23" s="13">
        <f>((J23*'[1]prices source'!$C$58)+(K23*'[1]prices source'!$C$60)+(L23*'[1]prices source'!$C$61))/1000</f>
        <v>0</v>
      </c>
      <c r="N23" s="14">
        <f>((J23*'[1]prices source'!$G$58)+(K23*'[1]prices source'!$G$60)+(L23*'[1]prices source'!$G$61))</f>
        <v>0</v>
      </c>
      <c r="O23" s="14">
        <f>[1]FabricVent!DY23</f>
        <v>0</v>
      </c>
      <c r="P23" s="9" t="str">
        <f t="shared" si="22"/>
        <v>n/a</v>
      </c>
      <c r="Q23" s="14">
        <f t="shared" si="0"/>
        <v>0</v>
      </c>
      <c r="R23" s="11">
        <f>[1]FabricVent!EV23</f>
        <v>0</v>
      </c>
      <c r="S23" s="11">
        <f>[1]FabricVent!EK23</f>
        <v>0</v>
      </c>
      <c r="T23" s="11">
        <v>0</v>
      </c>
      <c r="U23" s="13">
        <f>((R23*'[1]prices source'!$C$58)+(S23*'[1]prices source'!$C$60)+(T23*'[1]prices source'!$C$61))/1000</f>
        <v>0</v>
      </c>
      <c r="V23" s="14">
        <f>((R23*'[1]prices source'!$G$58)+(S23*'[1]prices source'!$G$60)+(T23*'[1]prices source'!$G$61))</f>
        <v>0</v>
      </c>
      <c r="W23" s="14">
        <f>[1]FabricVent!DZ23</f>
        <v>0</v>
      </c>
      <c r="X23" s="9" t="str">
        <f t="shared" si="23"/>
        <v>n/a</v>
      </c>
      <c r="Y23" s="14">
        <f t="shared" si="1"/>
        <v>0</v>
      </c>
      <c r="Z23" s="11">
        <f>[1]FabricVent!EW23</f>
        <v>0</v>
      </c>
      <c r="AA23" s="11">
        <f>[1]FabricVent!EL23</f>
        <v>0</v>
      </c>
      <c r="AB23" s="11">
        <v>0</v>
      </c>
      <c r="AC23" s="13">
        <f>((Z23*'[1]prices source'!$C$58)+(AA23*'[1]prices source'!$C$60)+(AB23*'[1]prices source'!$C$61))/1000</f>
        <v>0</v>
      </c>
      <c r="AD23" s="14">
        <f>((Z23*'[1]prices source'!$G$58)+(AA23*'[1]prices source'!$G$60)+(AB23*'[1]prices source'!$G$61))</f>
        <v>0</v>
      </c>
      <c r="AE23" s="14">
        <f>[1]FabricVent!EA23</f>
        <v>0</v>
      </c>
      <c r="AF23" s="9" t="str">
        <f t="shared" si="24"/>
        <v>n/a</v>
      </c>
      <c r="AG23" s="14">
        <f t="shared" si="2"/>
        <v>0</v>
      </c>
      <c r="AH23" s="11">
        <f>[1]FabricVent!EX23</f>
        <v>0</v>
      </c>
      <c r="AI23" s="11">
        <f>[1]FabricVent!EM23</f>
        <v>0</v>
      </c>
      <c r="AJ23" s="11">
        <v>0</v>
      </c>
      <c r="AK23" s="13">
        <f>((AH23*'[1]prices source'!$C$58)+(AI23*'[1]prices source'!$C$60)+(AJ23*'[1]prices source'!$C$61))/1000</f>
        <v>0</v>
      </c>
      <c r="AL23" s="14">
        <f>((AH23*'[1]prices source'!$G$58)+(AI23*'[1]prices source'!$G$60)+(AJ23*'[1]prices source'!$G$61))</f>
        <v>0</v>
      </c>
      <c r="AM23" s="14">
        <f>[1]FabricVent!EB23</f>
        <v>0</v>
      </c>
      <c r="AN23" s="9" t="str">
        <f t="shared" si="25"/>
        <v>n/a</v>
      </c>
      <c r="AO23" s="14">
        <f t="shared" si="3"/>
        <v>0</v>
      </c>
      <c r="AP23" s="11">
        <f>[1]FabricVent!FD23</f>
        <v>0</v>
      </c>
      <c r="AQ23" s="11">
        <f>[1]FabricVent!ES23</f>
        <v>0</v>
      </c>
      <c r="AR23" s="11">
        <v>0</v>
      </c>
      <c r="AS23" s="13">
        <f>((AP23*'[1]prices source'!$C$58)+(AQ23*'[1]prices source'!$C$60)+(AR23*'[1]prices source'!$C$61))/1000</f>
        <v>0</v>
      </c>
      <c r="AT23" s="14">
        <f>((AP23*'[1]prices source'!$G$58)+(AQ23*'[1]prices source'!$G$60)+(AR23*'[1]prices source'!$G$61))</f>
        <v>0</v>
      </c>
      <c r="AU23" s="14">
        <f>[1]FabricVent!EH23</f>
        <v>0</v>
      </c>
      <c r="AV23" s="9" t="str">
        <f t="shared" si="26"/>
        <v>n/a</v>
      </c>
      <c r="AW23" s="14">
        <f t="shared" si="4"/>
        <v>0</v>
      </c>
      <c r="AX23" s="11">
        <f>[1]FabricVent!FC23</f>
        <v>0</v>
      </c>
      <c r="AY23" s="11">
        <f>[1]FabricVent!ER23</f>
        <v>0</v>
      </c>
      <c r="AZ23" s="11">
        <v>0</v>
      </c>
      <c r="BA23" s="13">
        <f>((AX23*'[1]prices source'!$C$58)+(AY23*'[1]prices source'!$C$60)+(AZ23*'[1]prices source'!$C$61))/1000</f>
        <v>0</v>
      </c>
      <c r="BB23" s="14">
        <f>((AX23*'[1]prices source'!$G$58)+(AY23*'[1]prices source'!$G$60)+(AZ23*'[1]prices source'!$G$61))</f>
        <v>0</v>
      </c>
      <c r="BC23" s="14">
        <f>[1]FabricVent!EG23</f>
        <v>0</v>
      </c>
      <c r="BD23" s="9" t="str">
        <f t="shared" si="27"/>
        <v>n/a</v>
      </c>
      <c r="BE23" s="14">
        <f t="shared" si="5"/>
        <v>0</v>
      </c>
      <c r="BF23" s="11">
        <f>[1]FabricVent!EZ23</f>
        <v>0</v>
      </c>
      <c r="BG23" s="11">
        <f>[1]FabricVent!EO23</f>
        <v>0</v>
      </c>
      <c r="BH23" s="11">
        <v>0</v>
      </c>
      <c r="BI23" s="13">
        <f>((BF23*'[1]prices source'!$C$58)+(BG23*'[1]prices source'!$C$60)+(BH23*'[1]prices source'!$C$61))/1000</f>
        <v>0</v>
      </c>
      <c r="BJ23" s="14">
        <f>((BF23*'[1]prices source'!$G$58)+(BG23*'[1]prices source'!$G$60)+(BH23*'[1]prices source'!$G$61))</f>
        <v>0</v>
      </c>
      <c r="BK23" s="14">
        <f>[1]FabricVent!ED23</f>
        <v>0</v>
      </c>
      <c r="BL23" s="9" t="str">
        <f t="shared" si="28"/>
        <v>n/a</v>
      </c>
      <c r="BM23" s="14">
        <f t="shared" si="6"/>
        <v>0</v>
      </c>
      <c r="BN23" s="11">
        <f>[1]FabricVent!EY23</f>
        <v>0</v>
      </c>
      <c r="BO23" s="11">
        <f>[1]FabricVent!EN23</f>
        <v>0</v>
      </c>
      <c r="BP23" s="11">
        <v>0</v>
      </c>
      <c r="BQ23" s="13">
        <f>((BN23*'[1]prices source'!$C$58)+(BO23*'[1]prices source'!$C$60)+(BP23*'[1]prices source'!$C$61))/1000</f>
        <v>0</v>
      </c>
      <c r="BR23" s="14">
        <f>((BN23*'[1]prices source'!$G$58)+(BO23*'[1]prices source'!$G$60)+(BP23*'[1]prices source'!$G$61))</f>
        <v>0</v>
      </c>
      <c r="BS23" s="14">
        <f>[1]FabricVent!EC23</f>
        <v>0</v>
      </c>
      <c r="BT23" s="9" t="str">
        <f t="shared" si="29"/>
        <v>n/a</v>
      </c>
      <c r="BU23" s="14">
        <f t="shared" si="7"/>
        <v>0</v>
      </c>
      <c r="BV23" s="11">
        <f>[1]FabricVent!FA23</f>
        <v>0</v>
      </c>
      <c r="BW23" s="11">
        <f>[1]FabricVent!EP23</f>
        <v>13203.034366761329</v>
      </c>
      <c r="BX23" s="11">
        <v>0</v>
      </c>
      <c r="BY23" s="13">
        <f>((BV23*'[1]prices source'!$C$58)+(BW23*'[1]prices source'!$C$60)+(BX23*'[1]prices source'!$C$61))/1000</f>
        <v>2.4352996889491272</v>
      </c>
      <c r="BZ23" s="14">
        <f>((BV23*'[1]prices source'!$G$58)+(BW23*'[1]prices source'!$G$60)+(BX23*'[1]prices source'!$G$61))</f>
        <v>264.70906165210266</v>
      </c>
      <c r="CA23" s="14">
        <f>[1]FabricVent!EE23</f>
        <v>176989.87024000002</v>
      </c>
      <c r="CB23" s="9">
        <f t="shared" si="30"/>
        <v>668.62036809533652</v>
      </c>
      <c r="CC23" s="14">
        <f t="shared" si="8"/>
        <v>-169166.08629006811</v>
      </c>
      <c r="CD23" s="11">
        <f>[1]FabricVent!FB23</f>
        <v>0</v>
      </c>
      <c r="CE23" s="11">
        <f>[1]FabricVent!EQ23</f>
        <v>24235.706919808461</v>
      </c>
      <c r="CF23" s="11">
        <v>0</v>
      </c>
      <c r="CG23" s="13">
        <f>((CD23*'[1]prices source'!$C$58)+(CE23*'[1]prices source'!$C$60)+(CF23*'[1]prices source'!$C$61))/1000</f>
        <v>4.4702761413586707</v>
      </c>
      <c r="CH23" s="14">
        <f>((CD23*'[1]prices source'!$G$58)+(CE23*'[1]prices source'!$G$60)+(CF23*'[1]prices source'!$G$61))</f>
        <v>485.90430495043495</v>
      </c>
      <c r="CI23" s="14">
        <f>[1]FabricVent!EF23</f>
        <v>195917.89824000001</v>
      </c>
      <c r="CJ23" s="9">
        <f t="shared" si="31"/>
        <v>403.20263937563749</v>
      </c>
      <c r="CK23" s="14">
        <f t="shared" si="9"/>
        <v>-181556.43181135788</v>
      </c>
      <c r="CL23" s="11">
        <v>0</v>
      </c>
      <c r="CM23" s="11">
        <f>[1]HeatFuel!CE23</f>
        <v>0</v>
      </c>
      <c r="CN23" s="11">
        <v>0</v>
      </c>
      <c r="CO23" s="13">
        <f>((CL23*'[1]prices source'!$C$58)+(CM23*'[1]prices source'!$C$60)+(CN23*'[1]prices source'!$C$61))/1000</f>
        <v>0</v>
      </c>
      <c r="CP23" s="14">
        <f>((CL23*'[1]prices source'!$G$58)+(CM23*'[1]prices source'!$G$60)+(CN23*'[1]prices source'!$G$61))</f>
        <v>0</v>
      </c>
      <c r="CQ23" s="14">
        <v>0</v>
      </c>
      <c r="CR23" s="9" t="str">
        <f t="shared" si="32"/>
        <v>n/a</v>
      </c>
      <c r="CS23" s="14">
        <f t="shared" si="10"/>
        <v>0</v>
      </c>
      <c r="CT23" s="11">
        <f>[1]HeatFuel!BA23</f>
        <v>9084.66</v>
      </c>
      <c r="CU23" s="11">
        <v>0</v>
      </c>
      <c r="CV23" s="11">
        <v>0</v>
      </c>
      <c r="CW23" s="13">
        <f>((CT23*'[1]prices source'!$C$58)+(CU23*'[1]prices source'!$C$60)+(CV23*'[1]prices source'!$C$61))/1000</f>
        <v>2.3669964377888335</v>
      </c>
      <c r="CX23" s="14">
        <f>((CT23*'[1]prices source'!$G$58)+(CU23*'[1]prices source'!$G$60)+(CV23*'[1]prices source'!$G$61))</f>
        <v>1120.4143542980007</v>
      </c>
      <c r="CY23" s="14">
        <f>'[1]CAPEX Assumptions'!$D$11*[1]HeatFuel!BB23</f>
        <v>1538.1434920634917</v>
      </c>
      <c r="CZ23" s="9">
        <f t="shared" si="33"/>
        <v>1.3728345108780944</v>
      </c>
      <c r="DA23" s="14">
        <f t="shared" si="11"/>
        <v>17776.171344007285</v>
      </c>
      <c r="DB23" s="11">
        <f>[1]HotWaterpiv!AQ132</f>
        <v>0</v>
      </c>
      <c r="DC23" s="11">
        <f>[1]HotWaterpiv!AP132</f>
        <v>0</v>
      </c>
      <c r="DD23" s="11">
        <v>0</v>
      </c>
      <c r="DE23" s="13">
        <f>((DB23*'[1]prices source'!$C$58)+(DC23*'[1]prices source'!$C$60)+(DD23*'[1]prices source'!$C$61))/1000</f>
        <v>0</v>
      </c>
      <c r="DF23" s="14">
        <f>((DB23*'[1]prices source'!$G$58)+(DC23*'[1]prices source'!$G$60)+(DD23*'[1]prices source'!$G$61))</f>
        <v>0</v>
      </c>
      <c r="DG23" s="14">
        <f>[1]HotWaterpiv!AW132</f>
        <v>0</v>
      </c>
      <c r="DH23" s="9" t="str">
        <f t="shared" si="34"/>
        <v>n/a</v>
      </c>
      <c r="DI23" s="14">
        <f t="shared" si="12"/>
        <v>0</v>
      </c>
      <c r="DJ23" s="11">
        <f>[1]HeatFuel!CN23</f>
        <v>0</v>
      </c>
      <c r="DK23" s="11">
        <f>[1]HeatFuel!CO23</f>
        <v>0</v>
      </c>
      <c r="DL23" s="11">
        <v>0</v>
      </c>
      <c r="DM23" s="13">
        <f>((DJ23*'[1]prices source'!$C$58)+(DK23*'[1]prices source'!$C$60)+(DL23*'[1]prices source'!$C$61))/1000</f>
        <v>0</v>
      </c>
      <c r="DN23" s="14">
        <f>((DJ23*'[1]prices source'!$G$58)+(DK23*'[1]prices source'!$G$60)+(DL23*'[1]prices source'!$G$61))</f>
        <v>0</v>
      </c>
      <c r="DO23" s="14">
        <f>[1]HeatFuel!CM23</f>
        <v>0</v>
      </c>
      <c r="DP23" s="9" t="str">
        <f t="shared" si="35"/>
        <v>n/a</v>
      </c>
      <c r="DQ23" s="14">
        <f t="shared" si="13"/>
        <v>0</v>
      </c>
      <c r="DR23" s="11">
        <v>0</v>
      </c>
      <c r="DS23" s="11"/>
      <c r="DT23" s="11">
        <v>0</v>
      </c>
      <c r="DU23" s="13">
        <f>((DR23*'[1]prices source'!$C$58)+(DS23*'[1]prices source'!$C$60)+(DT23*'[1]prices source'!$C$61))/1000</f>
        <v>0</v>
      </c>
      <c r="DV23" s="14">
        <f>((DR23*'[1]prices source'!$G$58)+(DS23*'[1]prices source'!$G$60)+(DT23*'[1]prices source'!$G$61))</f>
        <v>0</v>
      </c>
      <c r="DW23" s="14"/>
      <c r="DX23" s="9" t="str">
        <f t="shared" si="36"/>
        <v>n/a</v>
      </c>
      <c r="DY23" s="14">
        <f t="shared" si="14"/>
        <v>0</v>
      </c>
      <c r="DZ23" s="11">
        <f>'[1]ENERGY APPORTION'!BA23*'[1]benchmarks general'!$I$192*(6-0)/24</f>
        <v>0</v>
      </c>
      <c r="EA23" s="11">
        <v>0</v>
      </c>
      <c r="EB23" s="11">
        <v>0</v>
      </c>
      <c r="EC23" s="13">
        <f>((DZ23*'[1]prices source'!$C$58)+(EA23*'[1]prices source'!$C$60)+(EB23*'[1]prices source'!$C$61))/1000</f>
        <v>0</v>
      </c>
      <c r="ED23" s="14">
        <f>((DZ23*'[1]prices source'!$G$58)+(EA23*'[1]prices source'!$G$60)+(EB23*'[1]prices source'!$G$61))</f>
        <v>0</v>
      </c>
      <c r="EE23" s="14">
        <f>IF(DZ23&gt;0,'[1]benchmarks general'!$I$197,0)</f>
        <v>0</v>
      </c>
      <c r="EF23" s="9" t="str">
        <f t="shared" si="37"/>
        <v>n/a</v>
      </c>
      <c r="EG23" s="14">
        <f t="shared" si="15"/>
        <v>0</v>
      </c>
      <c r="EH23" s="11">
        <f>[1]FabricVent!GG23</f>
        <v>0</v>
      </c>
      <c r="EI23" s="11">
        <f>[1]FabricVent!GD23</f>
        <v>0</v>
      </c>
      <c r="EJ23" s="11">
        <v>0</v>
      </c>
      <c r="EK23" s="13">
        <f>((EH23*'[1]prices source'!$C$58)+(EI23*'[1]prices source'!$C$60)+(EJ23*'[1]prices source'!$C$61))/1000</f>
        <v>0</v>
      </c>
      <c r="EL23" s="14">
        <f>((EH23*'[1]prices source'!$G$58)+(EI23*'[1]prices source'!$G$60)+(EJ23*'[1]prices source'!$G$61))</f>
        <v>0</v>
      </c>
      <c r="EM23" s="14">
        <v>0</v>
      </c>
      <c r="EN23" s="9" t="str">
        <f t="shared" si="38"/>
        <v>n/a</v>
      </c>
      <c r="EO23" s="14">
        <f t="shared" si="16"/>
        <v>0</v>
      </c>
      <c r="EP23" s="11">
        <f>[1]FabricVent!GK23</f>
        <v>209087.38588446585</v>
      </c>
      <c r="EQ23" s="11">
        <f>[1]FabricVent!GH23</f>
        <v>43740.332416429963</v>
      </c>
      <c r="ER23" s="11">
        <v>0</v>
      </c>
      <c r="ES23" s="13">
        <f>((EP23*'[1]prices source'!$C$58)+(EQ23*'[1]prices source'!$C$60)+(ER23*'[1]prices source'!$C$61))/1000</f>
        <v>62.545352845593079</v>
      </c>
      <c r="ET23" s="14">
        <f>((EP23*'[1]prices source'!$G$58)+(EQ23*'[1]prices source'!$G$60)+(ER23*'[1]prices source'!$G$61))</f>
        <v>26663.776438131135</v>
      </c>
      <c r="EU23" s="14">
        <v>20000</v>
      </c>
      <c r="EV23" s="9">
        <f t="shared" si="39"/>
        <v>0.75008129648876554</v>
      </c>
      <c r="EW23" s="14">
        <f t="shared" si="17"/>
        <v>186892.19298196206</v>
      </c>
      <c r="EX23" s="11">
        <f>[1]FabricVent!GR23</f>
        <v>0</v>
      </c>
      <c r="EY23" s="11">
        <f>[1]FabricVent!GO23</f>
        <v>0</v>
      </c>
      <c r="EZ23" s="11">
        <v>0</v>
      </c>
      <c r="FA23" s="13">
        <f>((EX23*'[1]prices source'!$C$58)+(EY23*'[1]prices source'!$C$60)+(EZ23*'[1]prices source'!$C$61))/1000</f>
        <v>0</v>
      </c>
      <c r="FB23" s="14">
        <f>((EX23*'[1]prices source'!$G$58)+(EY23*'[1]prices source'!$G$60)+(EZ23*'[1]prices source'!$G$61))</f>
        <v>0</v>
      </c>
      <c r="FC23" s="14"/>
      <c r="FD23" s="9" t="str">
        <f t="shared" si="40"/>
        <v>n/a</v>
      </c>
      <c r="FE23" s="14">
        <f t="shared" si="18"/>
        <v>0</v>
      </c>
      <c r="FF23" s="11">
        <v>0</v>
      </c>
      <c r="FG23" s="11">
        <f>[1]HeatFuel!CR23</f>
        <v>0</v>
      </c>
      <c r="FH23" s="11">
        <f>[1]HeatFuel!CQ23</f>
        <v>0</v>
      </c>
      <c r="FI23" s="13">
        <f>((FF23*'[1]prices source'!$C$58)+(FG23*'[1]prices source'!$C$60)+(FH23*'[1]prices source'!$C$61))/1000</f>
        <v>0</v>
      </c>
      <c r="FJ23" s="14">
        <f>((FF23*'[1]prices source'!$G$58)+(FG23*'[1]prices source'!$G$60)+(FH23*'[1]prices source'!$G$61))</f>
        <v>0</v>
      </c>
      <c r="FK23" s="14">
        <f>[1]HeatFuel!CP23</f>
        <v>0</v>
      </c>
      <c r="FL23" s="9" t="str">
        <f t="shared" si="41"/>
        <v>n/a</v>
      </c>
      <c r="FM23" s="14">
        <f t="shared" si="19"/>
        <v>0</v>
      </c>
      <c r="FN23" s="11">
        <f t="shared" si="20"/>
        <v>0</v>
      </c>
      <c r="FO23" s="11">
        <f t="shared" si="20"/>
        <v>0</v>
      </c>
      <c r="FP23" s="11">
        <f t="shared" si="20"/>
        <v>0</v>
      </c>
      <c r="FQ23" s="13">
        <f>((FN23*'[1]prices source'!$C$58)+(FO23*'[1]prices source'!$C$60)+(FP23*'[1]prices source'!$C$61))/1000</f>
        <v>0</v>
      </c>
      <c r="FR23" s="14">
        <f>((FN23*'[1]prices source'!$G$58)+(FO23*'[1]prices source'!$G$60)+(FP23*'[1]prices source'!$G$61))</f>
        <v>0</v>
      </c>
      <c r="FS23" s="14">
        <f>'[1]CAPEX Assumptions'!$D$30</f>
        <v>0</v>
      </c>
      <c r="FT23" s="9" t="str">
        <f t="shared" si="42"/>
        <v>n/a</v>
      </c>
      <c r="FU23" s="14">
        <f t="shared" si="21"/>
        <v>0</v>
      </c>
      <c r="FV23" s="15">
        <v>0</v>
      </c>
      <c r="FW23" s="13">
        <f>(FV23*'[1]prices source'!$C$58)/1000</f>
        <v>0</v>
      </c>
      <c r="FX23" s="14">
        <f>(FV23*'[1]prices source'!$G$58)</f>
        <v>0</v>
      </c>
      <c r="FY23" s="16">
        <v>0</v>
      </c>
      <c r="FZ23" s="9" t="str">
        <f t="shared" si="43"/>
        <v>n/a</v>
      </c>
      <c r="GA23" s="14">
        <f t="shared" si="44"/>
        <v>0</v>
      </c>
      <c r="GB23" s="11">
        <f>'[1]ENERGY APPORTION'!BB23*'[1]cooling opps'!$C$35</f>
        <v>0</v>
      </c>
      <c r="GC23" s="13">
        <f>(GB23*'[1]prices source'!$C$58)/1000</f>
        <v>0</v>
      </c>
      <c r="GD23" s="14">
        <f>(GB23*'[1]prices source'!$G$58)</f>
        <v>0</v>
      </c>
      <c r="GE23" s="14">
        <v>0</v>
      </c>
      <c r="GF23" s="9" t="str">
        <f t="shared" si="45"/>
        <v>n/a</v>
      </c>
      <c r="GG23" s="14">
        <f t="shared" si="46"/>
        <v>0</v>
      </c>
      <c r="GH23" s="11">
        <v>0</v>
      </c>
      <c r="GI23" s="13">
        <f>(GH23*'[1]prices source'!$C$58)/1000</f>
        <v>0</v>
      </c>
      <c r="GJ23" s="14">
        <f>(GH23*'[1]prices source'!$G$58)</f>
        <v>0</v>
      </c>
      <c r="GK23" s="17">
        <v>0</v>
      </c>
      <c r="GL23" s="9" t="str">
        <f t="shared" si="47"/>
        <v>n/a</v>
      </c>
      <c r="GM23" s="14">
        <f t="shared" si="48"/>
        <v>0</v>
      </c>
      <c r="GN23" s="11">
        <f>[1]HeatFuel!BE23</f>
        <v>0</v>
      </c>
      <c r="GO23" s="13">
        <f>(GN23*'[1]prices source'!$C$58)/1000</f>
        <v>0</v>
      </c>
      <c r="GP23" s="14">
        <f>(GN23*'[1]prices source'!$G$58)</f>
        <v>0</v>
      </c>
      <c r="GQ23" s="14">
        <f>[1]HeatFuel!BF23*'[1]CAPEX Assumptions'!$D$11</f>
        <v>0</v>
      </c>
      <c r="GR23" s="9" t="str">
        <f t="shared" si="49"/>
        <v>n/a</v>
      </c>
      <c r="GS23" s="14">
        <f t="shared" si="50"/>
        <v>0</v>
      </c>
      <c r="GT23" s="11">
        <v>0</v>
      </c>
      <c r="GU23" s="13">
        <f>(GT23*'[1]prices source'!$C$58)/1000</f>
        <v>0</v>
      </c>
      <c r="GV23" s="14">
        <f>(GT23*'[1]prices source'!$G$58)</f>
        <v>0</v>
      </c>
      <c r="GW23" s="14">
        <v>0</v>
      </c>
      <c r="GX23" s="9" t="str">
        <f t="shared" si="51"/>
        <v>n/a</v>
      </c>
      <c r="GY23" s="14">
        <f t="shared" si="52"/>
        <v>0</v>
      </c>
      <c r="GZ23" s="18">
        <v>0</v>
      </c>
      <c r="HA23" s="13">
        <f>(GZ23*'[1]prices source'!$C$58)/1000</f>
        <v>0</v>
      </c>
      <c r="HB23" s="14">
        <f>(GZ23*'[1]prices source'!$G$58)</f>
        <v>0</v>
      </c>
      <c r="HC23" s="19"/>
      <c r="HD23" s="9" t="str">
        <f t="shared" si="53"/>
        <v>n/a</v>
      </c>
      <c r="HE23" s="14">
        <f t="shared" si="54"/>
        <v>0</v>
      </c>
      <c r="HF23" s="18">
        <v>8875.3675159469003</v>
      </c>
      <c r="HG23" s="13">
        <f>(HF23*'[1]prices source'!$C$58)/1000</f>
        <v>2.3124655511943262</v>
      </c>
      <c r="HH23" s="14">
        <f>(HF23*'[1]prices source'!$G$58)</f>
        <v>1094.6022376772601</v>
      </c>
      <c r="HI23" s="19">
        <v>80913.586498001067</v>
      </c>
      <c r="HJ23" s="9">
        <f t="shared" si="55"/>
        <v>73.920538176223033</v>
      </c>
      <c r="HK23" s="14">
        <f t="shared" si="56"/>
        <v>-49094.918700289694</v>
      </c>
      <c r="HL23" s="11">
        <v>0</v>
      </c>
      <c r="HM23" s="13">
        <f>(HL23*'[1]prices source'!$C$58)/1000</f>
        <v>0</v>
      </c>
      <c r="HN23" s="14">
        <f>(HL23*'[1]prices source'!$G$58)</f>
        <v>0</v>
      </c>
      <c r="HO23" s="14">
        <v>0</v>
      </c>
      <c r="HP23" s="9" t="str">
        <f t="shared" si="57"/>
        <v>n/a</v>
      </c>
      <c r="HQ23" s="14">
        <f t="shared" si="58"/>
        <v>0</v>
      </c>
      <c r="HR23" s="11">
        <v>0</v>
      </c>
      <c r="HS23" s="13">
        <f>(HR23*'[1]prices source'!$C$58)/1000</f>
        <v>0</v>
      </c>
      <c r="HT23" s="14">
        <f>(HR23*'[1]prices source'!$G$58)</f>
        <v>0</v>
      </c>
      <c r="HU23" s="14">
        <v>0</v>
      </c>
      <c r="HV23" s="9" t="str">
        <f t="shared" si="59"/>
        <v>n/a</v>
      </c>
      <c r="HW23" s="14">
        <f t="shared" si="60"/>
        <v>0</v>
      </c>
      <c r="HX23" s="11">
        <f>[1]ICT!AC93</f>
        <v>5289.1558956521749</v>
      </c>
      <c r="HY23" s="13">
        <f>(HX23*'[1]prices source'!$C$58)/1000</f>
        <v>1.3780827421079607</v>
      </c>
      <c r="HZ23" s="14">
        <f>(HX23*'[1]prices source'!$G$58)</f>
        <v>652.31348092373241</v>
      </c>
      <c r="IA23" s="14">
        <f>'[1]CAPEX Assumptions'!$D$25*[1]ICT!H93</f>
        <v>0</v>
      </c>
      <c r="IB23" s="9">
        <f t="shared" si="61"/>
        <v>0</v>
      </c>
      <c r="IC23" s="14">
        <f t="shared" si="62"/>
        <v>2029.603212070735</v>
      </c>
      <c r="ID23" s="11">
        <f>[1]ICT!Z93</f>
        <v>675</v>
      </c>
      <c r="IE23" s="13">
        <f>(ID23*'[1]prices source'!$C$58)/1000</f>
        <v>0.17587037880421094</v>
      </c>
      <c r="IF23" s="14">
        <f>(ID23*'[1]prices source'!$G$58)</f>
        <v>83.247990475279266</v>
      </c>
      <c r="IG23" s="14">
        <f>'[1]CAPEX Assumptions'!$D$26</f>
        <v>0</v>
      </c>
      <c r="IH23" s="9">
        <f t="shared" si="63"/>
        <v>0</v>
      </c>
      <c r="II23" s="14">
        <f t="shared" si="64"/>
        <v>259.01716553182098</v>
      </c>
      <c r="IJ23" s="11">
        <f>[1]ICT!AF93</f>
        <v>2191.7157865979407</v>
      </c>
      <c r="IK23" s="13">
        <f>(IJ23*'[1]prices source'!$C$58)/1000</f>
        <v>0.57104871943725766</v>
      </c>
      <c r="IL23" s="14">
        <f>(IJ23*'[1]prices source'!$G$58)</f>
        <v>270.30508878107344</v>
      </c>
      <c r="IM23" s="14">
        <v>0</v>
      </c>
      <c r="IN23" s="9">
        <f t="shared" si="65"/>
        <v>0</v>
      </c>
      <c r="IO23" s="14">
        <f t="shared" si="66"/>
        <v>841.02520103102802</v>
      </c>
      <c r="IP23" s="11">
        <f>[1]vending!G23</f>
        <v>0</v>
      </c>
      <c r="IQ23" s="13">
        <f>(IP23*'[1]prices source'!$C$58)/1000</f>
        <v>0</v>
      </c>
      <c r="IR23" s="14">
        <f>(IP23*'[1]prices source'!$G$58)</f>
        <v>0</v>
      </c>
      <c r="IS23" s="14">
        <v>0</v>
      </c>
      <c r="IT23" s="9" t="str">
        <f t="shared" si="67"/>
        <v>n/a</v>
      </c>
      <c r="IU23" s="14">
        <f t="shared" si="68"/>
        <v>0</v>
      </c>
      <c r="IV23" s="11">
        <f>'[1]halls power'!S54</f>
        <v>0</v>
      </c>
      <c r="IW23" s="13">
        <f>(IV23*'[1]prices source'!$C$58)/1000</f>
        <v>0</v>
      </c>
      <c r="IX23" s="14">
        <f>(IV23*'[1]prices source'!$G$58)</f>
        <v>0</v>
      </c>
      <c r="IY23" s="14">
        <f>'[1]halls power'!T54</f>
        <v>0</v>
      </c>
      <c r="IZ23" s="9" t="str">
        <f t="shared" si="69"/>
        <v>n/a</v>
      </c>
      <c r="JA23" s="14">
        <f t="shared" si="70"/>
        <v>0</v>
      </c>
      <c r="JB23" s="11">
        <f>'[1]halls power'!U54</f>
        <v>0</v>
      </c>
      <c r="JC23" s="13">
        <f>(JB23*'[1]prices source'!$C$58)/1000</f>
        <v>0</v>
      </c>
      <c r="JD23" s="14">
        <f>(JB23*'[1]prices source'!$G$58)</f>
        <v>0</v>
      </c>
      <c r="JE23" s="14">
        <f>'[1]halls power'!V54</f>
        <v>0</v>
      </c>
      <c r="JF23" s="9" t="str">
        <f t="shared" si="71"/>
        <v>n/a</v>
      </c>
      <c r="JG23" s="14">
        <f t="shared" si="72"/>
        <v>0</v>
      </c>
      <c r="JH23" s="11">
        <f>'[1]renewable energy'!W186</f>
        <v>74760.994263862332</v>
      </c>
      <c r="JI23" s="13">
        <f>(JH23*'[1]prices source'!$C$58)/1000</f>
        <v>19.478880564392458</v>
      </c>
      <c r="JJ23" s="14">
        <f>(JH23*'[1]prices source'!$G$58)+'[1]renewable energy'!Z186</f>
        <v>9704.5022675832897</v>
      </c>
      <c r="JK23" s="14">
        <f>'[1]renewable energy'!Y186</f>
        <v>73500</v>
      </c>
      <c r="JL23" s="9">
        <f t="shared" si="73"/>
        <v>7.5738041965859306</v>
      </c>
      <c r="JM23" s="14">
        <f t="shared" si="74"/>
        <v>139983.36903287595</v>
      </c>
      <c r="JN23" s="11">
        <v>0</v>
      </c>
      <c r="JO23" s="13">
        <f>(JN23*'[1]prices source'!$C$58)/1000</f>
        <v>0</v>
      </c>
      <c r="JP23" s="14">
        <v>0</v>
      </c>
      <c r="JQ23" s="14">
        <v>0</v>
      </c>
      <c r="JR23" s="9" t="str">
        <f t="shared" si="75"/>
        <v>n/a</v>
      </c>
      <c r="JS23" s="14">
        <f t="shared" si="76"/>
        <v>0</v>
      </c>
      <c r="JT23" s="11">
        <v>0</v>
      </c>
      <c r="JU23" s="13">
        <f>(JT23*'[1]prices source'!$C$58)/1000</f>
        <v>0</v>
      </c>
      <c r="JV23" s="14">
        <f>(JT23*'[1]prices source'!$G$58)</f>
        <v>0</v>
      </c>
      <c r="JW23" s="16">
        <v>0</v>
      </c>
      <c r="JX23" s="9" t="str">
        <f t="shared" si="77"/>
        <v>n/a</v>
      </c>
      <c r="JY23" s="14">
        <f t="shared" si="78"/>
        <v>0</v>
      </c>
    </row>
    <row r="24" spans="1:285" x14ac:dyDescent="0.25">
      <c r="A24" s="9">
        <f>'[1]ENERGY APPORTION'!A24</f>
        <v>21</v>
      </c>
      <c r="B24" t="s">
        <v>71</v>
      </c>
      <c r="C24" s="9" t="str">
        <f>'[1]ENERGY APPORTION'!E24</f>
        <v>uni</v>
      </c>
      <c r="D24" s="10">
        <f>[1]FabricVent!M24</f>
        <v>1804.5100000000002</v>
      </c>
      <c r="E24" s="11">
        <f>'[1]ENERGY APPORTION'!G24</f>
        <v>146215</v>
      </c>
      <c r="F24" s="11">
        <f>'[1]ENERGY APPORTION'!H24</f>
        <v>98636.2841576387</v>
      </c>
      <c r="G24" s="11">
        <f>'[1]ENERGY APPORTION'!I24</f>
        <v>0</v>
      </c>
      <c r="H24" s="10">
        <f>((E24*'[1]prices source'!$C$58)+(F24*'[1]prices source'!$C$60)+(G24*'[1]prices source'!$C$61))/1000</f>
        <v>56.289592148961944</v>
      </c>
      <c r="I24" s="12">
        <f>(E24*'[1]prices source'!$G$58)+(F24*'[1]prices source'!$G$60)+(G24*'[1]prices source'!$G$61)</f>
        <v>20010.317552100852</v>
      </c>
      <c r="J24" s="11">
        <f>[1]FabricVent!EU24</f>
        <v>0</v>
      </c>
      <c r="K24" s="11">
        <f>[1]FabricVent!EJ24</f>
        <v>0</v>
      </c>
      <c r="L24" s="11">
        <v>0</v>
      </c>
      <c r="M24" s="13">
        <f>((J24*'[1]prices source'!$C$58)+(K24*'[1]prices source'!$C$60)+(L24*'[1]prices source'!$C$61))/1000</f>
        <v>0</v>
      </c>
      <c r="N24" s="14">
        <f>((J24*'[1]prices source'!$G$58)+(K24*'[1]prices source'!$G$60)+(L24*'[1]prices source'!$G$61))</f>
        <v>0</v>
      </c>
      <c r="O24" s="14">
        <f>[1]FabricVent!DY24</f>
        <v>0</v>
      </c>
      <c r="P24" s="9" t="str">
        <f t="shared" si="22"/>
        <v>n/a</v>
      </c>
      <c r="Q24" s="14">
        <f t="shared" si="0"/>
        <v>0</v>
      </c>
      <c r="R24" s="11">
        <f>[1]FabricVent!EV24</f>
        <v>0</v>
      </c>
      <c r="S24" s="11">
        <f>[1]FabricVent!EK24</f>
        <v>0</v>
      </c>
      <c r="T24" s="11">
        <v>0</v>
      </c>
      <c r="U24" s="13">
        <f>((R24*'[1]prices source'!$C$58)+(S24*'[1]prices source'!$C$60)+(T24*'[1]prices source'!$C$61))/1000</f>
        <v>0</v>
      </c>
      <c r="V24" s="14">
        <f>((R24*'[1]prices source'!$G$58)+(S24*'[1]prices source'!$G$60)+(T24*'[1]prices source'!$G$61))</f>
        <v>0</v>
      </c>
      <c r="W24" s="14">
        <f>[1]FabricVent!DZ24</f>
        <v>0</v>
      </c>
      <c r="X24" s="9" t="str">
        <f t="shared" si="23"/>
        <v>n/a</v>
      </c>
      <c r="Y24" s="14">
        <f t="shared" si="1"/>
        <v>0</v>
      </c>
      <c r="Z24" s="11">
        <f>[1]FabricVent!EW24</f>
        <v>0</v>
      </c>
      <c r="AA24" s="11">
        <f>[1]FabricVent!EL24</f>
        <v>0</v>
      </c>
      <c r="AB24" s="11">
        <v>0</v>
      </c>
      <c r="AC24" s="13">
        <f>((Z24*'[1]prices source'!$C$58)+(AA24*'[1]prices source'!$C$60)+(AB24*'[1]prices source'!$C$61))/1000</f>
        <v>0</v>
      </c>
      <c r="AD24" s="14">
        <f>((Z24*'[1]prices source'!$G$58)+(AA24*'[1]prices source'!$G$60)+(AB24*'[1]prices source'!$G$61))</f>
        <v>0</v>
      </c>
      <c r="AE24" s="14">
        <f>[1]FabricVent!EA24</f>
        <v>0</v>
      </c>
      <c r="AF24" s="9" t="str">
        <f t="shared" si="24"/>
        <v>n/a</v>
      </c>
      <c r="AG24" s="14">
        <f t="shared" si="2"/>
        <v>0</v>
      </c>
      <c r="AH24" s="11">
        <f>[1]FabricVent!EX24</f>
        <v>0</v>
      </c>
      <c r="AI24" s="11">
        <f>[1]FabricVent!EM24</f>
        <v>0</v>
      </c>
      <c r="AJ24" s="11">
        <v>0</v>
      </c>
      <c r="AK24" s="13">
        <f>((AH24*'[1]prices source'!$C$58)+(AI24*'[1]prices source'!$C$60)+(AJ24*'[1]prices source'!$C$61))/1000</f>
        <v>0</v>
      </c>
      <c r="AL24" s="14">
        <f>((AH24*'[1]prices source'!$G$58)+(AI24*'[1]prices source'!$G$60)+(AJ24*'[1]prices source'!$G$61))</f>
        <v>0</v>
      </c>
      <c r="AM24" s="14">
        <f>[1]FabricVent!EB24</f>
        <v>0</v>
      </c>
      <c r="AN24" s="9" t="str">
        <f t="shared" si="25"/>
        <v>n/a</v>
      </c>
      <c r="AO24" s="14">
        <f t="shared" si="3"/>
        <v>0</v>
      </c>
      <c r="AP24" s="11">
        <f>[1]FabricVent!FD24</f>
        <v>0</v>
      </c>
      <c r="AQ24" s="11">
        <f>[1]FabricVent!ES24</f>
        <v>0</v>
      </c>
      <c r="AR24" s="11">
        <v>0</v>
      </c>
      <c r="AS24" s="13">
        <f>((AP24*'[1]prices source'!$C$58)+(AQ24*'[1]prices source'!$C$60)+(AR24*'[1]prices source'!$C$61))/1000</f>
        <v>0</v>
      </c>
      <c r="AT24" s="14">
        <f>((AP24*'[1]prices source'!$G$58)+(AQ24*'[1]prices source'!$G$60)+(AR24*'[1]prices source'!$G$61))</f>
        <v>0</v>
      </c>
      <c r="AU24" s="14">
        <f>[1]FabricVent!EH24</f>
        <v>0</v>
      </c>
      <c r="AV24" s="9" t="str">
        <f t="shared" si="26"/>
        <v>n/a</v>
      </c>
      <c r="AW24" s="14">
        <f t="shared" si="4"/>
        <v>0</v>
      </c>
      <c r="AX24" s="11">
        <f>[1]FabricVent!FC24</f>
        <v>0</v>
      </c>
      <c r="AY24" s="11">
        <f>[1]FabricVent!ER24</f>
        <v>0</v>
      </c>
      <c r="AZ24" s="11">
        <v>0</v>
      </c>
      <c r="BA24" s="13">
        <f>((AX24*'[1]prices source'!$C$58)+(AY24*'[1]prices source'!$C$60)+(AZ24*'[1]prices source'!$C$61))/1000</f>
        <v>0</v>
      </c>
      <c r="BB24" s="14">
        <f>((AX24*'[1]prices source'!$G$58)+(AY24*'[1]prices source'!$G$60)+(AZ24*'[1]prices source'!$G$61))</f>
        <v>0</v>
      </c>
      <c r="BC24" s="14">
        <f>[1]FabricVent!EG24</f>
        <v>0</v>
      </c>
      <c r="BD24" s="9" t="str">
        <f t="shared" si="27"/>
        <v>n/a</v>
      </c>
      <c r="BE24" s="14">
        <f t="shared" si="5"/>
        <v>0</v>
      </c>
      <c r="BF24" s="11">
        <f>[1]FabricVent!EZ24</f>
        <v>0</v>
      </c>
      <c r="BG24" s="11">
        <f>[1]FabricVent!EO24</f>
        <v>0</v>
      </c>
      <c r="BH24" s="11">
        <v>0</v>
      </c>
      <c r="BI24" s="13">
        <f>((BF24*'[1]prices source'!$C$58)+(BG24*'[1]prices source'!$C$60)+(BH24*'[1]prices source'!$C$61))/1000</f>
        <v>0</v>
      </c>
      <c r="BJ24" s="14">
        <f>((BF24*'[1]prices source'!$G$58)+(BG24*'[1]prices source'!$G$60)+(BH24*'[1]prices source'!$G$61))</f>
        <v>0</v>
      </c>
      <c r="BK24" s="14">
        <f>[1]FabricVent!ED24</f>
        <v>0</v>
      </c>
      <c r="BL24" s="9" t="str">
        <f t="shared" si="28"/>
        <v>n/a</v>
      </c>
      <c r="BM24" s="14">
        <f t="shared" si="6"/>
        <v>0</v>
      </c>
      <c r="BN24" s="11">
        <f>[1]FabricVent!EY24</f>
        <v>0</v>
      </c>
      <c r="BO24" s="11">
        <f>[1]FabricVent!EN24</f>
        <v>0</v>
      </c>
      <c r="BP24" s="11">
        <v>0</v>
      </c>
      <c r="BQ24" s="13">
        <f>((BN24*'[1]prices source'!$C$58)+(BO24*'[1]prices source'!$C$60)+(BP24*'[1]prices source'!$C$61))/1000</f>
        <v>0</v>
      </c>
      <c r="BR24" s="14">
        <f>((BN24*'[1]prices source'!$G$58)+(BO24*'[1]prices source'!$G$60)+(BP24*'[1]prices source'!$G$61))</f>
        <v>0</v>
      </c>
      <c r="BS24" s="14">
        <f>[1]FabricVent!EC24</f>
        <v>0</v>
      </c>
      <c r="BT24" s="9" t="str">
        <f t="shared" si="29"/>
        <v>n/a</v>
      </c>
      <c r="BU24" s="14">
        <f t="shared" si="7"/>
        <v>0</v>
      </c>
      <c r="BV24" s="11">
        <f>[1]FabricVent!FA24</f>
        <v>199.78837458971108</v>
      </c>
      <c r="BW24" s="11">
        <f>[1]FabricVent!EP24</f>
        <v>11441.686201781411</v>
      </c>
      <c r="BX24" s="11">
        <v>0</v>
      </c>
      <c r="BY24" s="13">
        <f>((BV24*'[1]prices source'!$C$58)+(BW24*'[1]prices source'!$C$60)+(BX24*'[1]prices source'!$C$61))/1000</f>
        <v>2.1624736230589816</v>
      </c>
      <c r="BZ24" s="14">
        <f>((BV24*'[1]prices source'!$G$58)+(BW24*'[1]prices source'!$G$60)+(BX24*'[1]prices source'!$G$61))</f>
        <v>254.0355735208372</v>
      </c>
      <c r="CA24" s="14">
        <f>[1]FabricVent!EE24</f>
        <v>69643.840000000011</v>
      </c>
      <c r="CB24" s="9">
        <f t="shared" si="30"/>
        <v>274.14995087011897</v>
      </c>
      <c r="CC24" s="14">
        <f t="shared" si="8"/>
        <v>-62147.534365585314</v>
      </c>
      <c r="CD24" s="11">
        <f>[1]FabricVent!FB24</f>
        <v>262.93392303516384</v>
      </c>
      <c r="CE24" s="11">
        <f>[1]FabricVent!EQ24</f>
        <v>15057.970441722688</v>
      </c>
      <c r="CF24" s="11">
        <v>0</v>
      </c>
      <c r="CG24" s="13">
        <f>((CD24*'[1]prices source'!$C$58)+(CE24*'[1]prices source'!$C$60)+(CF24*'[1]prices source'!$C$61))/1000</f>
        <v>2.845949742264152</v>
      </c>
      <c r="CH24" s="14">
        <f>((CD24*'[1]prices source'!$G$58)+(CE24*'[1]prices source'!$G$60)+(CF24*'[1]prices source'!$G$61))</f>
        <v>334.32660971136096</v>
      </c>
      <c r="CI24" s="14">
        <f>[1]FabricVent!EF24</f>
        <v>77091.840000000011</v>
      </c>
      <c r="CJ24" s="9">
        <f t="shared" si="31"/>
        <v>230.58840594996857</v>
      </c>
      <c r="CK24" s="14">
        <f t="shared" si="9"/>
        <v>-67226.235693568233</v>
      </c>
      <c r="CL24" s="11">
        <v>0</v>
      </c>
      <c r="CM24" s="11">
        <f>[1]HeatFuel!CE24</f>
        <v>0</v>
      </c>
      <c r="CN24" s="11">
        <v>0</v>
      </c>
      <c r="CO24" s="13">
        <f>((CL24*'[1]prices source'!$C$58)+(CM24*'[1]prices source'!$C$60)+(CN24*'[1]prices source'!$C$61))/1000</f>
        <v>0</v>
      </c>
      <c r="CP24" s="14">
        <f>((CL24*'[1]prices source'!$G$58)+(CM24*'[1]prices source'!$G$60)+(CN24*'[1]prices source'!$G$61))</f>
        <v>0</v>
      </c>
      <c r="CQ24" s="14">
        <v>0</v>
      </c>
      <c r="CR24" s="9" t="str">
        <f t="shared" si="32"/>
        <v>n/a</v>
      </c>
      <c r="CS24" s="14">
        <f t="shared" si="10"/>
        <v>0</v>
      </c>
      <c r="CT24" s="11">
        <f>[1]HeatFuel!BA24</f>
        <v>6685.7095500000005</v>
      </c>
      <c r="CU24" s="11">
        <v>0</v>
      </c>
      <c r="CV24" s="11">
        <v>0</v>
      </c>
      <c r="CW24" s="13">
        <f>((CT24*'[1]prices source'!$C$58)+(CU24*'[1]prices source'!$C$60)+(CV24*'[1]prices source'!$C$61))/1000</f>
        <v>1.7419529942717493</v>
      </c>
      <c r="CX24" s="14">
        <f>((CT24*'[1]prices source'!$G$58)+(CU24*'[1]prices source'!$G$60)+(CV24*'[1]prices source'!$G$61))</f>
        <v>824.55094065019796</v>
      </c>
      <c r="CY24" s="14">
        <f>'[1]CAPEX Assumptions'!$D$11*[1]HeatFuel!BB24</f>
        <v>1131.9719873015872</v>
      </c>
      <c r="CZ24" s="9">
        <f t="shared" si="33"/>
        <v>1.3728345108780944</v>
      </c>
      <c r="DA24" s="14">
        <f t="shared" si="11"/>
        <v>13082.087663937435</v>
      </c>
      <c r="DB24" s="11">
        <f>[1]HotWaterpiv!AQ133</f>
        <v>0</v>
      </c>
      <c r="DC24" s="11">
        <f>[1]HotWaterpiv!AP133</f>
        <v>0</v>
      </c>
      <c r="DD24" s="11">
        <v>0</v>
      </c>
      <c r="DE24" s="13">
        <f>((DB24*'[1]prices source'!$C$58)+(DC24*'[1]prices source'!$C$60)+(DD24*'[1]prices source'!$C$61))/1000</f>
        <v>0</v>
      </c>
      <c r="DF24" s="14">
        <f>((DB24*'[1]prices source'!$G$58)+(DC24*'[1]prices source'!$G$60)+(DD24*'[1]prices source'!$G$61))</f>
        <v>0</v>
      </c>
      <c r="DG24" s="14">
        <f>[1]HotWaterpiv!AW133</f>
        <v>0</v>
      </c>
      <c r="DH24" s="9" t="str">
        <f t="shared" si="34"/>
        <v>n/a</v>
      </c>
      <c r="DI24" s="14">
        <f t="shared" si="12"/>
        <v>0</v>
      </c>
      <c r="DJ24" s="11">
        <f>[1]HeatFuel!CN24</f>
        <v>0</v>
      </c>
      <c r="DK24" s="11">
        <f>[1]HeatFuel!CO24</f>
        <v>0</v>
      </c>
      <c r="DL24" s="11">
        <v>0</v>
      </c>
      <c r="DM24" s="13">
        <f>((DJ24*'[1]prices source'!$C$58)+(DK24*'[1]prices source'!$C$60)+(DL24*'[1]prices source'!$C$61))/1000</f>
        <v>0</v>
      </c>
      <c r="DN24" s="14">
        <f>((DJ24*'[1]prices source'!$G$58)+(DK24*'[1]prices source'!$G$60)+(DL24*'[1]prices source'!$G$61))</f>
        <v>0</v>
      </c>
      <c r="DO24" s="14">
        <f>[1]HeatFuel!CM24</f>
        <v>0</v>
      </c>
      <c r="DP24" s="9" t="str">
        <f t="shared" si="35"/>
        <v>n/a</v>
      </c>
      <c r="DQ24" s="14">
        <f t="shared" si="13"/>
        <v>0</v>
      </c>
      <c r="DR24" s="11">
        <v>0</v>
      </c>
      <c r="DS24" s="11"/>
      <c r="DT24" s="11">
        <v>0</v>
      </c>
      <c r="DU24" s="13">
        <f>((DR24*'[1]prices source'!$C$58)+(DS24*'[1]prices source'!$C$60)+(DT24*'[1]prices source'!$C$61))/1000</f>
        <v>0</v>
      </c>
      <c r="DV24" s="14">
        <f>((DR24*'[1]prices source'!$G$58)+(DS24*'[1]prices source'!$G$60)+(DT24*'[1]prices source'!$G$61))</f>
        <v>0</v>
      </c>
      <c r="DW24" s="14"/>
      <c r="DX24" s="9" t="str">
        <f t="shared" si="36"/>
        <v>n/a</v>
      </c>
      <c r="DY24" s="14">
        <f t="shared" si="14"/>
        <v>0</v>
      </c>
      <c r="DZ24" s="11">
        <f>'[1]ENERGY APPORTION'!BA24*'[1]benchmarks general'!$I$192*(6-0)/24</f>
        <v>0</v>
      </c>
      <c r="EA24" s="11">
        <v>0</v>
      </c>
      <c r="EB24" s="11">
        <v>0</v>
      </c>
      <c r="EC24" s="13">
        <f>((DZ24*'[1]prices source'!$C$58)+(EA24*'[1]prices source'!$C$60)+(EB24*'[1]prices source'!$C$61))/1000</f>
        <v>0</v>
      </c>
      <c r="ED24" s="14">
        <f>((DZ24*'[1]prices source'!$G$58)+(EA24*'[1]prices source'!$G$60)+(EB24*'[1]prices source'!$G$61))</f>
        <v>0</v>
      </c>
      <c r="EE24" s="14">
        <f>IF(DZ24&gt;0,'[1]benchmarks general'!$I$197,0)</f>
        <v>0</v>
      </c>
      <c r="EF24" s="9" t="str">
        <f t="shared" si="37"/>
        <v>n/a</v>
      </c>
      <c r="EG24" s="14">
        <f t="shared" si="15"/>
        <v>0</v>
      </c>
      <c r="EH24" s="11">
        <f>[1]FabricVent!GG24</f>
        <v>3904.8975752245506</v>
      </c>
      <c r="EI24" s="11">
        <f>[1]FabricVent!GD24</f>
        <v>1937.4732636006536</v>
      </c>
      <c r="EJ24" s="11">
        <v>0</v>
      </c>
      <c r="EK24" s="13">
        <f>((EH24*'[1]prices source'!$C$58)+(EI24*'[1]prices source'!$C$60)+(EJ24*'[1]prices source'!$C$61))/1000</f>
        <v>1.3747829667991205</v>
      </c>
      <c r="EL24" s="14">
        <f>((EH24*'[1]prices source'!$G$58)+(EI24*'[1]prices source'!$G$60)+(EJ24*'[1]prices source'!$G$61))</f>
        <v>520.43701977575768</v>
      </c>
      <c r="EM24" s="14">
        <v>1580.8462268709177</v>
      </c>
      <c r="EN24" s="9">
        <f t="shared" si="38"/>
        <v>3.0375360837168381</v>
      </c>
      <c r="EO24" s="14">
        <f t="shared" si="16"/>
        <v>6782.4646355073346</v>
      </c>
      <c r="EP24" s="11">
        <f>[1]FabricVent!GK24</f>
        <v>0</v>
      </c>
      <c r="EQ24" s="11">
        <f>[1]FabricVent!GH24</f>
        <v>0</v>
      </c>
      <c r="ER24" s="11">
        <v>0</v>
      </c>
      <c r="ES24" s="13">
        <f>((EP24*'[1]prices source'!$C$58)+(EQ24*'[1]prices source'!$C$60)+(ER24*'[1]prices source'!$C$61))/1000</f>
        <v>0</v>
      </c>
      <c r="ET24" s="14">
        <f>((EP24*'[1]prices source'!$G$58)+(EQ24*'[1]prices source'!$G$60)+(ER24*'[1]prices source'!$G$61))</f>
        <v>0</v>
      </c>
      <c r="EU24" s="14">
        <v>0</v>
      </c>
      <c r="EV24" s="9" t="str">
        <f t="shared" si="39"/>
        <v>n/a</v>
      </c>
      <c r="EW24" s="14">
        <f t="shared" si="17"/>
        <v>0</v>
      </c>
      <c r="EX24" s="11">
        <f>[1]FabricVent!GR24</f>
        <v>0</v>
      </c>
      <c r="EY24" s="11">
        <f>[1]FabricVent!GO24</f>
        <v>0</v>
      </c>
      <c r="EZ24" s="11">
        <v>0</v>
      </c>
      <c r="FA24" s="13">
        <f>((EX24*'[1]prices source'!$C$58)+(EY24*'[1]prices source'!$C$60)+(EZ24*'[1]prices source'!$C$61))/1000</f>
        <v>0</v>
      </c>
      <c r="FB24" s="14">
        <f>((EX24*'[1]prices source'!$G$58)+(EY24*'[1]prices source'!$G$60)+(EZ24*'[1]prices source'!$G$61))</f>
        <v>0</v>
      </c>
      <c r="FC24" s="14"/>
      <c r="FD24" s="9" t="str">
        <f t="shared" si="40"/>
        <v>n/a</v>
      </c>
      <c r="FE24" s="14">
        <f t="shared" si="18"/>
        <v>0</v>
      </c>
      <c r="FF24" s="11">
        <v>0</v>
      </c>
      <c r="FG24" s="11">
        <f>[1]HeatFuel!CR24</f>
        <v>0</v>
      </c>
      <c r="FH24" s="11">
        <f>[1]HeatFuel!CQ24</f>
        <v>0</v>
      </c>
      <c r="FI24" s="13">
        <f>((FF24*'[1]prices source'!$C$58)+(FG24*'[1]prices source'!$C$60)+(FH24*'[1]prices source'!$C$61))/1000</f>
        <v>0</v>
      </c>
      <c r="FJ24" s="14">
        <f>((FF24*'[1]prices source'!$G$58)+(FG24*'[1]prices source'!$G$60)+(FH24*'[1]prices source'!$G$61))</f>
        <v>0</v>
      </c>
      <c r="FK24" s="14">
        <f>[1]HeatFuel!CP24</f>
        <v>0</v>
      </c>
      <c r="FL24" s="9" t="str">
        <f t="shared" si="41"/>
        <v>n/a</v>
      </c>
      <c r="FM24" s="14">
        <f t="shared" si="19"/>
        <v>0</v>
      </c>
      <c r="FN24" s="11">
        <f t="shared" si="20"/>
        <v>0</v>
      </c>
      <c r="FO24" s="11">
        <f t="shared" si="20"/>
        <v>0</v>
      </c>
      <c r="FP24" s="11">
        <f t="shared" si="20"/>
        <v>0</v>
      </c>
      <c r="FQ24" s="13">
        <f>((FN24*'[1]prices source'!$C$58)+(FO24*'[1]prices source'!$C$60)+(FP24*'[1]prices source'!$C$61))/1000</f>
        <v>0</v>
      </c>
      <c r="FR24" s="14">
        <f>((FN24*'[1]prices source'!$G$58)+(FO24*'[1]prices source'!$G$60)+(FP24*'[1]prices source'!$G$61))</f>
        <v>0</v>
      </c>
      <c r="FS24" s="14">
        <f>'[1]CAPEX Assumptions'!$D$30</f>
        <v>0</v>
      </c>
      <c r="FT24" s="9" t="str">
        <f t="shared" si="42"/>
        <v>n/a</v>
      </c>
      <c r="FU24" s="14">
        <f t="shared" si="21"/>
        <v>0</v>
      </c>
      <c r="FV24" s="15">
        <v>0</v>
      </c>
      <c r="FW24" s="13">
        <f>(FV24*'[1]prices source'!$C$58)/1000</f>
        <v>0</v>
      </c>
      <c r="FX24" s="14">
        <f>(FV24*'[1]prices source'!$G$58)</f>
        <v>0</v>
      </c>
      <c r="FY24" s="16">
        <v>0</v>
      </c>
      <c r="FZ24" s="9" t="str">
        <f t="shared" si="43"/>
        <v>n/a</v>
      </c>
      <c r="GA24" s="14">
        <f t="shared" si="44"/>
        <v>0</v>
      </c>
      <c r="GB24" s="11">
        <f>'[1]ENERGY APPORTION'!BB24*'[1]cooling opps'!$C$35</f>
        <v>2072</v>
      </c>
      <c r="GC24" s="13">
        <f>(GB24*'[1]prices source'!$C$58)/1000</f>
        <v>0.53985692575159272</v>
      </c>
      <c r="GD24" s="14">
        <f>(GB24*'[1]prices source'!$G$58)</f>
        <v>255.54049817004241</v>
      </c>
      <c r="GE24" s="14">
        <v>0</v>
      </c>
      <c r="GF24" s="9">
        <f t="shared" si="45"/>
        <v>0</v>
      </c>
      <c r="GG24" s="14">
        <f t="shared" si="46"/>
        <v>795.08676589916013</v>
      </c>
      <c r="GH24" s="11">
        <v>4316.6666666666679</v>
      </c>
      <c r="GI24" s="13">
        <f>(GH24*'[1]prices source'!$C$58)/1000</f>
        <v>1.1247019286491517</v>
      </c>
      <c r="GJ24" s="14">
        <f>(GH24*'[1]prices source'!$G$58)</f>
        <v>532.37603785425517</v>
      </c>
      <c r="GK24" s="17">
        <v>27381.5</v>
      </c>
      <c r="GL24" s="9">
        <f t="shared" si="47"/>
        <v>51.432630421086003</v>
      </c>
      <c r="GM24" s="14">
        <f t="shared" si="48"/>
        <v>-22603.66459767567</v>
      </c>
      <c r="GN24" s="11">
        <f>[1]HeatFuel!BE24</f>
        <v>0</v>
      </c>
      <c r="GO24" s="13">
        <f>(GN24*'[1]prices source'!$C$58)/1000</f>
        <v>0</v>
      </c>
      <c r="GP24" s="14">
        <f>(GN24*'[1]prices source'!$G$58)</f>
        <v>0</v>
      </c>
      <c r="GQ24" s="14">
        <f>[1]HeatFuel!BF24*'[1]CAPEX Assumptions'!$D$11</f>
        <v>0</v>
      </c>
      <c r="GR24" s="9" t="str">
        <f t="shared" si="49"/>
        <v>n/a</v>
      </c>
      <c r="GS24" s="14">
        <f t="shared" si="50"/>
        <v>0</v>
      </c>
      <c r="GT24" s="11">
        <v>0</v>
      </c>
      <c r="GU24" s="13">
        <f>(GT24*'[1]prices source'!$C$58)/1000</f>
        <v>0</v>
      </c>
      <c r="GV24" s="14">
        <f>(GT24*'[1]prices source'!$G$58)</f>
        <v>0</v>
      </c>
      <c r="GW24" s="14">
        <v>0</v>
      </c>
      <c r="GX24" s="9" t="str">
        <f t="shared" si="51"/>
        <v>n/a</v>
      </c>
      <c r="GY24" s="14">
        <f t="shared" si="52"/>
        <v>0</v>
      </c>
      <c r="GZ24" s="18">
        <v>24488.706697390669</v>
      </c>
      <c r="HA24" s="13">
        <f>(GZ24*'[1]prices source'!$C$58)/1000</f>
        <v>6.3805009234004659</v>
      </c>
      <c r="HB24" s="14">
        <f>(GZ24*'[1]prices source'!$G$58)</f>
        <v>3020.2009213278311</v>
      </c>
      <c r="HC24" s="19">
        <v>35836.384126332858</v>
      </c>
      <c r="HD24" s="9">
        <f t="shared" si="53"/>
        <v>11.865562940950761</v>
      </c>
      <c r="HE24" s="14">
        <f t="shared" si="54"/>
        <v>34092.215145172137</v>
      </c>
      <c r="HF24" s="18">
        <v>26569.742394652039</v>
      </c>
      <c r="HG24" s="13">
        <f>(HF24*'[1]prices source'!$C$58)/1000</f>
        <v>6.9227120884114912</v>
      </c>
      <c r="HH24" s="14">
        <f>(HF24*'[1]prices source'!$G$58)</f>
        <v>3276.8557952601727</v>
      </c>
      <c r="HI24" s="19">
        <v>61339.25202753178</v>
      </c>
      <c r="HJ24" s="9">
        <f t="shared" si="55"/>
        <v>18.718935424700806</v>
      </c>
      <c r="HK24" s="14">
        <f t="shared" si="56"/>
        <v>33914.69719848012</v>
      </c>
      <c r="HL24" s="11">
        <v>0</v>
      </c>
      <c r="HM24" s="13">
        <f>(HL24*'[1]prices source'!$C$58)/1000</f>
        <v>0</v>
      </c>
      <c r="HN24" s="14">
        <f>(HL24*'[1]prices source'!$G$58)</f>
        <v>0</v>
      </c>
      <c r="HO24" s="14">
        <v>0</v>
      </c>
      <c r="HP24" s="9" t="str">
        <f t="shared" si="57"/>
        <v>n/a</v>
      </c>
      <c r="HQ24" s="14">
        <f t="shared" si="58"/>
        <v>0</v>
      </c>
      <c r="HR24" s="11">
        <v>0</v>
      </c>
      <c r="HS24" s="13">
        <f>(HR24*'[1]prices source'!$C$58)/1000</f>
        <v>0</v>
      </c>
      <c r="HT24" s="14">
        <f>(HR24*'[1]prices source'!$G$58)</f>
        <v>0</v>
      </c>
      <c r="HU24" s="14">
        <v>0</v>
      </c>
      <c r="HV24" s="9" t="str">
        <f t="shared" si="59"/>
        <v>n/a</v>
      </c>
      <c r="HW24" s="14">
        <f t="shared" si="60"/>
        <v>0</v>
      </c>
      <c r="HX24" s="11">
        <f>[1]ICT!AC94</f>
        <v>1518.7392000000004</v>
      </c>
      <c r="HY24" s="13">
        <f>(HX24*'[1]prices source'!$C$58)/1000</f>
        <v>0.39570553838341388</v>
      </c>
      <c r="HZ24" s="14">
        <f>(HX24*'[1]prices source'!$G$58)</f>
        <v>187.30664660153079</v>
      </c>
      <c r="IA24" s="14">
        <f>'[1]CAPEX Assumptions'!$D$25*[1]ICT!H94</f>
        <v>0</v>
      </c>
      <c r="IB24" s="9">
        <f t="shared" si="61"/>
        <v>0</v>
      </c>
      <c r="IC24" s="14">
        <f t="shared" si="62"/>
        <v>582.78447817194888</v>
      </c>
      <c r="ID24" s="11">
        <f>[1]ICT!Z94</f>
        <v>675</v>
      </c>
      <c r="IE24" s="13">
        <f>(ID24*'[1]prices source'!$C$58)/1000</f>
        <v>0.17587037880421094</v>
      </c>
      <c r="IF24" s="14">
        <f>(ID24*'[1]prices source'!$G$58)</f>
        <v>83.247990475279266</v>
      </c>
      <c r="IG24" s="14">
        <f>'[1]CAPEX Assumptions'!$D$26</f>
        <v>0</v>
      </c>
      <c r="IH24" s="9">
        <f t="shared" si="63"/>
        <v>0</v>
      </c>
      <c r="II24" s="14">
        <f t="shared" si="64"/>
        <v>259.01716553182098</v>
      </c>
      <c r="IJ24" s="11">
        <f>[1]ICT!AF94</f>
        <v>5072.4111865979412</v>
      </c>
      <c r="IK24" s="13">
        <f>(IJ24*'[1]prices source'!$C$58)/1000</f>
        <v>1.3216101879076991</v>
      </c>
      <c r="IL24" s="14">
        <f>(IJ24*'[1]prices source'!$G$58)</f>
        <v>625.58227873867463</v>
      </c>
      <c r="IM24" s="14">
        <v>0</v>
      </c>
      <c r="IN24" s="9">
        <f t="shared" si="65"/>
        <v>0</v>
      </c>
      <c r="IO24" s="14">
        <f t="shared" si="66"/>
        <v>1946.4319525399992</v>
      </c>
      <c r="IP24" s="11">
        <f>[1]vending!G24</f>
        <v>0</v>
      </c>
      <c r="IQ24" s="13">
        <f>(IP24*'[1]prices source'!$C$58)/1000</f>
        <v>0</v>
      </c>
      <c r="IR24" s="14">
        <f>(IP24*'[1]prices source'!$G$58)</f>
        <v>0</v>
      </c>
      <c r="IS24" s="14">
        <v>0</v>
      </c>
      <c r="IT24" s="9" t="str">
        <f t="shared" si="67"/>
        <v>n/a</v>
      </c>
      <c r="IU24" s="14">
        <f t="shared" si="68"/>
        <v>0</v>
      </c>
      <c r="IV24" s="11">
        <f>'[1]halls power'!S55</f>
        <v>0</v>
      </c>
      <c r="IW24" s="13">
        <f>(IV24*'[1]prices source'!$C$58)/1000</f>
        <v>0</v>
      </c>
      <c r="IX24" s="14">
        <f>(IV24*'[1]prices source'!$G$58)</f>
        <v>0</v>
      </c>
      <c r="IY24" s="14">
        <f>'[1]halls power'!T55</f>
        <v>0</v>
      </c>
      <c r="IZ24" s="9" t="str">
        <f t="shared" si="69"/>
        <v>n/a</v>
      </c>
      <c r="JA24" s="14">
        <f t="shared" si="70"/>
        <v>0</v>
      </c>
      <c r="JB24" s="11">
        <f>'[1]halls power'!U55</f>
        <v>0</v>
      </c>
      <c r="JC24" s="13">
        <f>(JB24*'[1]prices source'!$C$58)/1000</f>
        <v>0</v>
      </c>
      <c r="JD24" s="14">
        <f>(JB24*'[1]prices source'!$G$58)</f>
        <v>0</v>
      </c>
      <c r="JE24" s="14">
        <f>'[1]halls power'!V55</f>
        <v>0</v>
      </c>
      <c r="JF24" s="9" t="str">
        <f t="shared" si="71"/>
        <v>n/a</v>
      </c>
      <c r="JG24" s="14">
        <f t="shared" si="72"/>
        <v>0</v>
      </c>
      <c r="JH24" s="11">
        <f>'[1]renewable energy'!W187</f>
        <v>13194.309717166059</v>
      </c>
      <c r="JI24" s="13">
        <f>(JH24*'[1]prices source'!$C$58)/1000</f>
        <v>3.4377603674341866</v>
      </c>
      <c r="JJ24" s="14">
        <f>(JH24*'[1]prices source'!$G$58)+'[1]renewable energy'!Z187</f>
        <v>1712.7140941640439</v>
      </c>
      <c r="JK24" s="14">
        <f>'[1]renewable energy'!Y187</f>
        <v>14942.593111173341</v>
      </c>
      <c r="JL24" s="9">
        <f t="shared" si="73"/>
        <v>8.7245110915413164</v>
      </c>
      <c r="JM24" s="14">
        <f t="shared" si="74"/>
        <v>22734.349500669105</v>
      </c>
      <c r="JN24" s="11">
        <v>0</v>
      </c>
      <c r="JO24" s="13">
        <f>(JN24*'[1]prices source'!$C$58)/1000</f>
        <v>0</v>
      </c>
      <c r="JP24" s="14">
        <v>0</v>
      </c>
      <c r="JQ24" s="14">
        <v>0</v>
      </c>
      <c r="JR24" s="9" t="str">
        <f t="shared" si="75"/>
        <v>n/a</v>
      </c>
      <c r="JS24" s="14">
        <f t="shared" si="76"/>
        <v>0</v>
      </c>
      <c r="JT24" s="11">
        <v>0</v>
      </c>
      <c r="JU24" s="13">
        <f>(JT24*'[1]prices source'!$C$58)/1000</f>
        <v>0</v>
      </c>
      <c r="JV24" s="14">
        <f>(JT24*'[1]prices source'!$G$58)</f>
        <v>0</v>
      </c>
      <c r="JW24" s="16">
        <v>0</v>
      </c>
      <c r="JX24" s="9" t="str">
        <f t="shared" si="77"/>
        <v>n/a</v>
      </c>
      <c r="JY24" s="14">
        <f t="shared" si="78"/>
        <v>0</v>
      </c>
    </row>
    <row r="25" spans="1:285" x14ac:dyDescent="0.25">
      <c r="A25" s="9">
        <f>'[1]ENERGY APPORTION'!A25</f>
        <v>22</v>
      </c>
      <c r="B25" t="s">
        <v>72</v>
      </c>
      <c r="C25" s="9" t="str">
        <f>'[1]ENERGY APPORTION'!E25</f>
        <v>acc</v>
      </c>
      <c r="D25" s="10">
        <f>[1]FabricVent!M25</f>
        <v>7138.68</v>
      </c>
      <c r="E25" s="11">
        <f>'[1]ENERGY APPORTION'!G25</f>
        <v>599506.97103062016</v>
      </c>
      <c r="F25" s="11">
        <f>'[1]ENERGY APPORTION'!H25</f>
        <v>16209.594999999999</v>
      </c>
      <c r="G25" s="11">
        <f>'[1]ENERGY APPORTION'!I25</f>
        <v>0</v>
      </c>
      <c r="H25" s="10">
        <f>((E25*'[1]prices source'!$C$58)+(F25*'[1]prices source'!$C$60)+(G25*'[1]prices source'!$C$61))/1000</f>
        <v>159.1906273398541</v>
      </c>
      <c r="I25" s="12">
        <f>(E25*'[1]prices source'!$G$58)+(F25*'[1]prices source'!$G$60)+(G25*'[1]prices source'!$G$61)</f>
        <v>74262.39623779316</v>
      </c>
      <c r="J25" s="11">
        <f>[1]FabricVent!EU25</f>
        <v>0</v>
      </c>
      <c r="K25" s="11">
        <f>[1]FabricVent!EJ25</f>
        <v>0</v>
      </c>
      <c r="L25" s="11">
        <v>0</v>
      </c>
      <c r="M25" s="13">
        <f>((J25*'[1]prices source'!$C$58)+(K25*'[1]prices source'!$C$60)+(L25*'[1]prices source'!$C$61))/1000</f>
        <v>0</v>
      </c>
      <c r="N25" s="14">
        <f>((J25*'[1]prices source'!$G$58)+(K25*'[1]prices source'!$G$60)+(L25*'[1]prices source'!$G$61))</f>
        <v>0</v>
      </c>
      <c r="O25" s="14">
        <f>[1]FabricVent!DY25</f>
        <v>0</v>
      </c>
      <c r="P25" s="9" t="str">
        <f t="shared" si="22"/>
        <v>n/a</v>
      </c>
      <c r="Q25" s="14">
        <f t="shared" si="0"/>
        <v>0</v>
      </c>
      <c r="R25" s="11">
        <f>[1]FabricVent!EV25</f>
        <v>0</v>
      </c>
      <c r="S25" s="11">
        <f>[1]FabricVent!EK25</f>
        <v>0</v>
      </c>
      <c r="T25" s="11">
        <v>0</v>
      </c>
      <c r="U25" s="13">
        <f>((R25*'[1]prices source'!$C$58)+(S25*'[1]prices source'!$C$60)+(T25*'[1]prices source'!$C$61))/1000</f>
        <v>0</v>
      </c>
      <c r="V25" s="14">
        <f>((R25*'[1]prices source'!$G$58)+(S25*'[1]prices source'!$G$60)+(T25*'[1]prices source'!$G$61))</f>
        <v>0</v>
      </c>
      <c r="W25" s="14">
        <f>[1]FabricVent!DZ25</f>
        <v>0</v>
      </c>
      <c r="X25" s="9" t="str">
        <f t="shared" si="23"/>
        <v>n/a</v>
      </c>
      <c r="Y25" s="14">
        <f t="shared" si="1"/>
        <v>0</v>
      </c>
      <c r="Z25" s="11">
        <f>[1]FabricVent!EW25</f>
        <v>0</v>
      </c>
      <c r="AA25" s="11">
        <f>[1]FabricVent!EL25</f>
        <v>0</v>
      </c>
      <c r="AB25" s="11">
        <v>0</v>
      </c>
      <c r="AC25" s="13">
        <f>((Z25*'[1]prices source'!$C$58)+(AA25*'[1]prices source'!$C$60)+(AB25*'[1]prices source'!$C$61))/1000</f>
        <v>0</v>
      </c>
      <c r="AD25" s="14">
        <f>((Z25*'[1]prices source'!$G$58)+(AA25*'[1]prices source'!$G$60)+(AB25*'[1]prices source'!$G$61))</f>
        <v>0</v>
      </c>
      <c r="AE25" s="14">
        <f>[1]FabricVent!EA25</f>
        <v>0</v>
      </c>
      <c r="AF25" s="9" t="str">
        <f t="shared" si="24"/>
        <v>n/a</v>
      </c>
      <c r="AG25" s="14">
        <f t="shared" si="2"/>
        <v>0</v>
      </c>
      <c r="AH25" s="11">
        <f>[1]FabricVent!EX25</f>
        <v>0</v>
      </c>
      <c r="AI25" s="11">
        <f>[1]FabricVent!EM25</f>
        <v>0</v>
      </c>
      <c r="AJ25" s="11">
        <v>0</v>
      </c>
      <c r="AK25" s="13">
        <f>((AH25*'[1]prices source'!$C$58)+(AI25*'[1]prices source'!$C$60)+(AJ25*'[1]prices source'!$C$61))/1000</f>
        <v>0</v>
      </c>
      <c r="AL25" s="14">
        <f>((AH25*'[1]prices source'!$G$58)+(AI25*'[1]prices source'!$G$60)+(AJ25*'[1]prices source'!$G$61))</f>
        <v>0</v>
      </c>
      <c r="AM25" s="14">
        <f>[1]FabricVent!EB25</f>
        <v>0</v>
      </c>
      <c r="AN25" s="9" t="str">
        <f t="shared" si="25"/>
        <v>n/a</v>
      </c>
      <c r="AO25" s="14">
        <f t="shared" si="3"/>
        <v>0</v>
      </c>
      <c r="AP25" s="11">
        <f>[1]FabricVent!FD25</f>
        <v>0</v>
      </c>
      <c r="AQ25" s="11">
        <f>[1]FabricVent!ES25</f>
        <v>0</v>
      </c>
      <c r="AR25" s="11">
        <v>0</v>
      </c>
      <c r="AS25" s="13">
        <f>((AP25*'[1]prices source'!$C$58)+(AQ25*'[1]prices source'!$C$60)+(AR25*'[1]prices source'!$C$61))/1000</f>
        <v>0</v>
      </c>
      <c r="AT25" s="14">
        <f>((AP25*'[1]prices source'!$G$58)+(AQ25*'[1]prices source'!$G$60)+(AR25*'[1]prices source'!$G$61))</f>
        <v>0</v>
      </c>
      <c r="AU25" s="14">
        <f>[1]FabricVent!EH25</f>
        <v>0</v>
      </c>
      <c r="AV25" s="9" t="str">
        <f t="shared" si="26"/>
        <v>n/a</v>
      </c>
      <c r="AW25" s="14">
        <f t="shared" si="4"/>
        <v>0</v>
      </c>
      <c r="AX25" s="11">
        <f>[1]FabricVent!FC25</f>
        <v>0</v>
      </c>
      <c r="AY25" s="11">
        <f>[1]FabricVent!ER25</f>
        <v>0</v>
      </c>
      <c r="AZ25" s="11">
        <v>0</v>
      </c>
      <c r="BA25" s="13">
        <f>((AX25*'[1]prices source'!$C$58)+(AY25*'[1]prices source'!$C$60)+(AZ25*'[1]prices source'!$C$61))/1000</f>
        <v>0</v>
      </c>
      <c r="BB25" s="14">
        <f>((AX25*'[1]prices source'!$G$58)+(AY25*'[1]prices source'!$G$60)+(AZ25*'[1]prices source'!$G$61))</f>
        <v>0</v>
      </c>
      <c r="BC25" s="14">
        <f>[1]FabricVent!EG25</f>
        <v>0</v>
      </c>
      <c r="BD25" s="9" t="str">
        <f t="shared" si="27"/>
        <v>n/a</v>
      </c>
      <c r="BE25" s="14">
        <f t="shared" si="5"/>
        <v>0</v>
      </c>
      <c r="BF25" s="11">
        <f>[1]FabricVent!EZ25</f>
        <v>0</v>
      </c>
      <c r="BG25" s="11">
        <f>[1]FabricVent!EO25</f>
        <v>0</v>
      </c>
      <c r="BH25" s="11">
        <v>0</v>
      </c>
      <c r="BI25" s="13">
        <f>((BF25*'[1]prices source'!$C$58)+(BG25*'[1]prices source'!$C$60)+(BH25*'[1]prices source'!$C$61))/1000</f>
        <v>0</v>
      </c>
      <c r="BJ25" s="14">
        <f>((BF25*'[1]prices source'!$G$58)+(BG25*'[1]prices source'!$G$60)+(BH25*'[1]prices source'!$G$61))</f>
        <v>0</v>
      </c>
      <c r="BK25" s="14">
        <f>[1]FabricVent!ED25</f>
        <v>0</v>
      </c>
      <c r="BL25" s="9" t="str">
        <f t="shared" si="28"/>
        <v>n/a</v>
      </c>
      <c r="BM25" s="14">
        <f t="shared" si="6"/>
        <v>0</v>
      </c>
      <c r="BN25" s="11">
        <f>[1]FabricVent!EY25</f>
        <v>0</v>
      </c>
      <c r="BO25" s="11">
        <f>[1]FabricVent!EN25</f>
        <v>0</v>
      </c>
      <c r="BP25" s="11">
        <v>0</v>
      </c>
      <c r="BQ25" s="13">
        <f>((BN25*'[1]prices source'!$C$58)+(BO25*'[1]prices source'!$C$60)+(BP25*'[1]prices source'!$C$61))/1000</f>
        <v>0</v>
      </c>
      <c r="BR25" s="14">
        <f>((BN25*'[1]prices source'!$G$58)+(BO25*'[1]prices source'!$G$60)+(BP25*'[1]prices source'!$G$61))</f>
        <v>0</v>
      </c>
      <c r="BS25" s="14">
        <f>[1]FabricVent!EC25</f>
        <v>0</v>
      </c>
      <c r="BT25" s="9" t="str">
        <f t="shared" si="29"/>
        <v>n/a</v>
      </c>
      <c r="BU25" s="14">
        <f t="shared" si="7"/>
        <v>0</v>
      </c>
      <c r="BV25" s="11">
        <f>[1]FabricVent!FA25</f>
        <v>1267.0369004804918</v>
      </c>
      <c r="BW25" s="11">
        <f>[1]FabricVent!EP25</f>
        <v>0</v>
      </c>
      <c r="BX25" s="11">
        <v>0</v>
      </c>
      <c r="BY25" s="13">
        <f>((BV25*'[1]prices source'!$C$58)+(BW25*'[1]prices source'!$C$60)+(BX25*'[1]prices source'!$C$61))/1000</f>
        <v>0.33012482910580354</v>
      </c>
      <c r="BZ25" s="14">
        <f>((BV25*'[1]prices source'!$G$58)+(BW25*'[1]prices source'!$G$60)+(BX25*'[1]prices source'!$G$61))</f>
        <v>156.26411233041088</v>
      </c>
      <c r="CA25" s="14">
        <f>[1]FabricVent!EE25</f>
        <v>144546.03864800002</v>
      </c>
      <c r="CB25" s="9">
        <f t="shared" si="30"/>
        <v>925.01110134850592</v>
      </c>
      <c r="CC25" s="14">
        <f t="shared" si="8"/>
        <v>-140003.64351321899</v>
      </c>
      <c r="CD25" s="11">
        <f>[1]FabricVent!FB25</f>
        <v>1667.4993405287303</v>
      </c>
      <c r="CE25" s="11">
        <f>[1]FabricVent!EQ25</f>
        <v>0</v>
      </c>
      <c r="CF25" s="11">
        <v>0</v>
      </c>
      <c r="CG25" s="13">
        <f>((CD25*'[1]prices source'!$C$58)+(CE25*'[1]prices source'!$C$60)+(CF25*'[1]prices source'!$C$61))/1000</f>
        <v>0.43446480099934776</v>
      </c>
      <c r="CH25" s="14">
        <f>((CD25*'[1]prices source'!$G$58)+(CE25*'[1]prices source'!$G$60)+(CF25*'[1]prices source'!$G$61))</f>
        <v>205.65328773017805</v>
      </c>
      <c r="CI25" s="14">
        <f>[1]FabricVent!EF25</f>
        <v>160004.38924800002</v>
      </c>
      <c r="CJ25" s="9">
        <f t="shared" si="31"/>
        <v>778.02981422757284</v>
      </c>
      <c r="CK25" s="14">
        <f t="shared" si="9"/>
        <v>-154026.31482191518</v>
      </c>
      <c r="CL25" s="11">
        <v>0</v>
      </c>
      <c r="CM25" s="11">
        <f>[1]HeatFuel!CE25</f>
        <v>0</v>
      </c>
      <c r="CN25" s="11">
        <v>0</v>
      </c>
      <c r="CO25" s="13">
        <f>((CL25*'[1]prices source'!$C$58)+(CM25*'[1]prices source'!$C$60)+(CN25*'[1]prices source'!$C$61))/1000</f>
        <v>0</v>
      </c>
      <c r="CP25" s="14">
        <f>((CL25*'[1]prices source'!$G$58)+(CM25*'[1]prices source'!$G$60)+(CN25*'[1]prices source'!$G$61))</f>
        <v>0</v>
      </c>
      <c r="CQ25" s="14">
        <v>0</v>
      </c>
      <c r="CR25" s="9" t="str">
        <f t="shared" si="32"/>
        <v>n/a</v>
      </c>
      <c r="CS25" s="14">
        <f t="shared" si="10"/>
        <v>0</v>
      </c>
      <c r="CT25" s="11">
        <f>[1]HeatFuel!BA25</f>
        <v>0</v>
      </c>
      <c r="CU25" s="11">
        <v>0</v>
      </c>
      <c r="CV25" s="11">
        <v>0</v>
      </c>
      <c r="CW25" s="13">
        <f>((CT25*'[1]prices source'!$C$58)+(CU25*'[1]prices source'!$C$60)+(CV25*'[1]prices source'!$C$61))/1000</f>
        <v>0</v>
      </c>
      <c r="CX25" s="14">
        <f>((CT25*'[1]prices source'!$G$58)+(CU25*'[1]prices source'!$G$60)+(CV25*'[1]prices source'!$G$61))</f>
        <v>0</v>
      </c>
      <c r="CY25" s="14">
        <f>'[1]CAPEX Assumptions'!$D$11*[1]HeatFuel!BB25</f>
        <v>0</v>
      </c>
      <c r="CZ25" s="9" t="str">
        <f t="shared" si="33"/>
        <v>n/a</v>
      </c>
      <c r="DA25" s="14">
        <f t="shared" si="11"/>
        <v>0</v>
      </c>
      <c r="DB25" s="11">
        <f>[1]HotWaterpiv!AQ134</f>
        <v>0</v>
      </c>
      <c r="DC25" s="11">
        <f>[1]HotWaterpiv!AP134</f>
        <v>0</v>
      </c>
      <c r="DD25" s="11">
        <v>0</v>
      </c>
      <c r="DE25" s="13">
        <f>((DB25*'[1]prices source'!$C$58)+(DC25*'[1]prices source'!$C$60)+(DD25*'[1]prices source'!$C$61))/1000</f>
        <v>0</v>
      </c>
      <c r="DF25" s="14">
        <f>((DB25*'[1]prices source'!$G$58)+(DC25*'[1]prices source'!$G$60)+(DD25*'[1]prices source'!$G$61))</f>
        <v>0</v>
      </c>
      <c r="DG25" s="14">
        <f>[1]HotWaterpiv!AW134</f>
        <v>0</v>
      </c>
      <c r="DH25" s="9" t="str">
        <f t="shared" si="34"/>
        <v>n/a</v>
      </c>
      <c r="DI25" s="14">
        <f t="shared" si="12"/>
        <v>0</v>
      </c>
      <c r="DJ25" s="11">
        <f>[1]HeatFuel!CN25</f>
        <v>0</v>
      </c>
      <c r="DK25" s="11">
        <f>[1]HeatFuel!CO25</f>
        <v>0</v>
      </c>
      <c r="DL25" s="11">
        <v>0</v>
      </c>
      <c r="DM25" s="13">
        <f>((DJ25*'[1]prices source'!$C$58)+(DK25*'[1]prices source'!$C$60)+(DL25*'[1]prices source'!$C$61))/1000</f>
        <v>0</v>
      </c>
      <c r="DN25" s="14">
        <f>((DJ25*'[1]prices source'!$G$58)+(DK25*'[1]prices source'!$G$60)+(DL25*'[1]prices source'!$G$61))</f>
        <v>0</v>
      </c>
      <c r="DO25" s="14">
        <f>[1]HeatFuel!CM25</f>
        <v>0</v>
      </c>
      <c r="DP25" s="9" t="str">
        <f t="shared" si="35"/>
        <v>n/a</v>
      </c>
      <c r="DQ25" s="14">
        <f t="shared" si="13"/>
        <v>0</v>
      </c>
      <c r="DR25" s="11">
        <v>0</v>
      </c>
      <c r="DS25" s="11"/>
      <c r="DT25" s="11">
        <v>0</v>
      </c>
      <c r="DU25" s="13">
        <f>((DR25*'[1]prices source'!$C$58)+(DS25*'[1]prices source'!$C$60)+(DT25*'[1]prices source'!$C$61))/1000</f>
        <v>0</v>
      </c>
      <c r="DV25" s="14">
        <f>((DR25*'[1]prices source'!$G$58)+(DS25*'[1]prices source'!$G$60)+(DT25*'[1]prices source'!$G$61))</f>
        <v>0</v>
      </c>
      <c r="DW25" s="14"/>
      <c r="DX25" s="9" t="str">
        <f t="shared" si="36"/>
        <v>n/a</v>
      </c>
      <c r="DY25" s="14">
        <f t="shared" si="14"/>
        <v>0</v>
      </c>
      <c r="DZ25" s="11">
        <f>'[1]ENERGY APPORTION'!BA25*'[1]benchmarks general'!$I$192*(6-0)/24</f>
        <v>904.85486832378558</v>
      </c>
      <c r="EA25" s="11">
        <v>0</v>
      </c>
      <c r="EB25" s="11">
        <v>0</v>
      </c>
      <c r="EC25" s="13">
        <f>((DZ25*'[1]prices source'!$C$58)+(EA25*'[1]prices source'!$C$60)+(EB25*'[1]prices source'!$C$61))/1000</f>
        <v>0.23575876808139049</v>
      </c>
      <c r="ED25" s="14">
        <f>((DZ25*'[1]prices source'!$G$58)+(EA25*'[1]prices source'!$G$60)+(EB25*'[1]prices source'!$G$61))</f>
        <v>111.59607327367196</v>
      </c>
      <c r="EE25" s="14">
        <f>IF(DZ25&gt;0,'[1]benchmarks general'!$I$197,0)</f>
        <v>290</v>
      </c>
      <c r="EF25" s="9">
        <f t="shared" si="37"/>
        <v>2.5986577438869221</v>
      </c>
      <c r="EG25" s="14">
        <f t="shared" si="15"/>
        <v>57.219175127253379</v>
      </c>
      <c r="EH25" s="11">
        <f>[1]FabricVent!GG25</f>
        <v>0</v>
      </c>
      <c r="EI25" s="11">
        <f>[1]FabricVent!GD25</f>
        <v>0</v>
      </c>
      <c r="EJ25" s="11">
        <v>0</v>
      </c>
      <c r="EK25" s="13">
        <f>((EH25*'[1]prices source'!$C$58)+(EI25*'[1]prices source'!$C$60)+(EJ25*'[1]prices source'!$C$61))/1000</f>
        <v>0</v>
      </c>
      <c r="EL25" s="14">
        <f>((EH25*'[1]prices source'!$G$58)+(EI25*'[1]prices source'!$G$60)+(EJ25*'[1]prices source'!$G$61))</f>
        <v>0</v>
      </c>
      <c r="EM25" s="14">
        <v>0</v>
      </c>
      <c r="EN25" s="9" t="str">
        <f t="shared" si="38"/>
        <v>n/a</v>
      </c>
      <c r="EO25" s="14">
        <f t="shared" si="16"/>
        <v>0</v>
      </c>
      <c r="EP25" s="11">
        <f>[1]FabricVent!GK25</f>
        <v>0</v>
      </c>
      <c r="EQ25" s="11">
        <f>[1]FabricVent!GH25</f>
        <v>0</v>
      </c>
      <c r="ER25" s="11">
        <v>0</v>
      </c>
      <c r="ES25" s="13">
        <f>((EP25*'[1]prices source'!$C$58)+(EQ25*'[1]prices source'!$C$60)+(ER25*'[1]prices source'!$C$61))/1000</f>
        <v>0</v>
      </c>
      <c r="ET25" s="14">
        <f>((EP25*'[1]prices source'!$G$58)+(EQ25*'[1]prices source'!$G$60)+(ER25*'[1]prices source'!$G$61))</f>
        <v>0</v>
      </c>
      <c r="EU25" s="14">
        <v>0</v>
      </c>
      <c r="EV25" s="9" t="str">
        <f t="shared" si="39"/>
        <v>n/a</v>
      </c>
      <c r="EW25" s="14">
        <f t="shared" si="17"/>
        <v>0</v>
      </c>
      <c r="EX25" s="11">
        <f>[1]FabricVent!GR25</f>
        <v>0</v>
      </c>
      <c r="EY25" s="11">
        <f>[1]FabricVent!GO25</f>
        <v>0</v>
      </c>
      <c r="EZ25" s="11">
        <v>0</v>
      </c>
      <c r="FA25" s="13">
        <f>((EX25*'[1]prices source'!$C$58)+(EY25*'[1]prices source'!$C$60)+(EZ25*'[1]prices source'!$C$61))/1000</f>
        <v>0</v>
      </c>
      <c r="FB25" s="14">
        <f>((EX25*'[1]prices source'!$G$58)+(EY25*'[1]prices source'!$G$60)+(EZ25*'[1]prices source'!$G$61))</f>
        <v>0</v>
      </c>
      <c r="FC25" s="14"/>
      <c r="FD25" s="9" t="str">
        <f t="shared" si="40"/>
        <v>n/a</v>
      </c>
      <c r="FE25" s="14">
        <f t="shared" si="18"/>
        <v>0</v>
      </c>
      <c r="FF25" s="11">
        <v>0</v>
      </c>
      <c r="FG25" s="11">
        <f>[1]HeatFuel!CR25</f>
        <v>0</v>
      </c>
      <c r="FH25" s="11">
        <f>[1]HeatFuel!CQ25</f>
        <v>0</v>
      </c>
      <c r="FI25" s="13">
        <f>((FF25*'[1]prices source'!$C$58)+(FG25*'[1]prices source'!$C$60)+(FH25*'[1]prices source'!$C$61))/1000</f>
        <v>0</v>
      </c>
      <c r="FJ25" s="14">
        <f>((FF25*'[1]prices source'!$G$58)+(FG25*'[1]prices source'!$G$60)+(FH25*'[1]prices source'!$G$61))</f>
        <v>0</v>
      </c>
      <c r="FK25" s="14">
        <f>[1]HeatFuel!CP25</f>
        <v>0</v>
      </c>
      <c r="FL25" s="9" t="str">
        <f t="shared" si="41"/>
        <v>n/a</v>
      </c>
      <c r="FM25" s="14">
        <f t="shared" si="19"/>
        <v>0</v>
      </c>
      <c r="FN25" s="11">
        <f t="shared" si="20"/>
        <v>599506.97103062016</v>
      </c>
      <c r="FO25" s="11">
        <f t="shared" si="20"/>
        <v>16209.594999999999</v>
      </c>
      <c r="FP25" s="11">
        <f t="shared" si="20"/>
        <v>0</v>
      </c>
      <c r="FQ25" s="13">
        <f>((FN25*'[1]prices source'!$C$58)+(FO25*'[1]prices source'!$C$60)+(FP25*'[1]prices source'!$C$61))/1000</f>
        <v>159.1906273398541</v>
      </c>
      <c r="FR25" s="14">
        <f>((FN25*'[1]prices source'!$G$58)+(FO25*'[1]prices source'!$G$60)+(FP25*'[1]prices source'!$G$61))</f>
        <v>74262.39623779316</v>
      </c>
      <c r="FS25" s="14">
        <f>'[1]CAPEX Assumptions'!$D$30</f>
        <v>0</v>
      </c>
      <c r="FT25" s="9">
        <f t="shared" si="42"/>
        <v>0</v>
      </c>
      <c r="FU25" s="14">
        <f t="shared" si="21"/>
        <v>74262.39623779316</v>
      </c>
      <c r="FV25" s="15">
        <v>0</v>
      </c>
      <c r="FW25" s="13">
        <f>(FV25*'[1]prices source'!$C$58)/1000</f>
        <v>0</v>
      </c>
      <c r="FX25" s="14">
        <f>(FV25*'[1]prices source'!$G$58)</f>
        <v>0</v>
      </c>
      <c r="FY25" s="16">
        <v>0</v>
      </c>
      <c r="FZ25" s="9" t="str">
        <f t="shared" si="43"/>
        <v>n/a</v>
      </c>
      <c r="GA25" s="14">
        <f t="shared" si="44"/>
        <v>0</v>
      </c>
      <c r="GB25" s="11">
        <f>'[1]ENERGY APPORTION'!BB25*'[1]cooling opps'!$C$35</f>
        <v>196</v>
      </c>
      <c r="GC25" s="13">
        <f>(GB25*'[1]prices source'!$C$58)/1000</f>
        <v>5.1067547030556062E-2</v>
      </c>
      <c r="GD25" s="14">
        <f>(GB25*'[1]prices source'!$G$58)</f>
        <v>24.172749826895902</v>
      </c>
      <c r="GE25" s="14">
        <v>0</v>
      </c>
      <c r="GF25" s="9">
        <f t="shared" si="45"/>
        <v>0</v>
      </c>
      <c r="GG25" s="14">
        <f t="shared" si="46"/>
        <v>75.210910287758381</v>
      </c>
      <c r="GH25" s="11">
        <v>408.33333333333326</v>
      </c>
      <c r="GI25" s="13">
        <f>(GH25*'[1]prices source'!$C$58)/1000</f>
        <v>0.10639072298032511</v>
      </c>
      <c r="GJ25" s="14">
        <f>(GH25*'[1]prices source'!$G$58)</f>
        <v>50.35989547269979</v>
      </c>
      <c r="GK25" s="17">
        <v>690</v>
      </c>
      <c r="GL25" s="9">
        <f t="shared" si="47"/>
        <v>13.701378716602987</v>
      </c>
      <c r="GM25" s="14">
        <f t="shared" si="48"/>
        <v>-238.04259707742847</v>
      </c>
      <c r="GN25" s="11">
        <f>[1]HeatFuel!BE25</f>
        <v>0</v>
      </c>
      <c r="GO25" s="13">
        <f>(GN25*'[1]prices source'!$C$58)/1000</f>
        <v>0</v>
      </c>
      <c r="GP25" s="14">
        <f>(GN25*'[1]prices source'!$G$58)</f>
        <v>0</v>
      </c>
      <c r="GQ25" s="14">
        <f>[1]HeatFuel!BF25*'[1]CAPEX Assumptions'!$D$11</f>
        <v>0</v>
      </c>
      <c r="GR25" s="9" t="str">
        <f t="shared" si="49"/>
        <v>n/a</v>
      </c>
      <c r="GS25" s="14">
        <f t="shared" si="50"/>
        <v>0</v>
      </c>
      <c r="GT25" s="11">
        <v>0</v>
      </c>
      <c r="GU25" s="13">
        <f>(GT25*'[1]prices source'!$C$58)/1000</f>
        <v>0</v>
      </c>
      <c r="GV25" s="14">
        <f>(GT25*'[1]prices source'!$G$58)</f>
        <v>0</v>
      </c>
      <c r="GW25" s="14">
        <v>0</v>
      </c>
      <c r="GX25" s="9" t="str">
        <f t="shared" si="51"/>
        <v>n/a</v>
      </c>
      <c r="GY25" s="14">
        <f t="shared" si="52"/>
        <v>0</v>
      </c>
      <c r="GZ25" s="18">
        <v>38627.14340888866</v>
      </c>
      <c r="HA25" s="13">
        <f>(GZ25*'[1]prices source'!$C$58)/1000</f>
        <v>10.064252360660486</v>
      </c>
      <c r="HB25" s="14">
        <f>(GZ25*'[1]prices source'!$G$58)</f>
        <v>4763.8993579117177</v>
      </c>
      <c r="HC25" s="19">
        <v>155045.41378821427</v>
      </c>
      <c r="HD25" s="9">
        <f t="shared" si="53"/>
        <v>32.545904549960788</v>
      </c>
      <c r="HE25" s="14">
        <f t="shared" si="54"/>
        <v>-44743.874967834505</v>
      </c>
      <c r="HF25" s="18">
        <v>42819.549306579313</v>
      </c>
      <c r="HG25" s="13">
        <f>(HF25*'[1]prices source'!$C$58)/1000</f>
        <v>11.156578306331394</v>
      </c>
      <c r="HH25" s="14">
        <f>(HF25*'[1]prices source'!$G$58)</f>
        <v>5280.9502708590599</v>
      </c>
      <c r="HI25" s="19">
        <v>255935.30247208331</v>
      </c>
      <c r="HJ25" s="9">
        <f t="shared" si="55"/>
        <v>48.463872853407864</v>
      </c>
      <c r="HK25" s="14">
        <f t="shared" si="56"/>
        <v>-102424.92533155874</v>
      </c>
      <c r="HL25" s="11">
        <v>0</v>
      </c>
      <c r="HM25" s="13">
        <f>(HL25*'[1]prices source'!$C$58)/1000</f>
        <v>0</v>
      </c>
      <c r="HN25" s="14">
        <f>(HL25*'[1]prices source'!$G$58)</f>
        <v>0</v>
      </c>
      <c r="HO25" s="14">
        <v>0</v>
      </c>
      <c r="HP25" s="9" t="str">
        <f t="shared" si="57"/>
        <v>n/a</v>
      </c>
      <c r="HQ25" s="14">
        <f t="shared" si="58"/>
        <v>0</v>
      </c>
      <c r="HR25" s="11">
        <v>0</v>
      </c>
      <c r="HS25" s="13">
        <f>(HR25*'[1]prices source'!$C$58)/1000</f>
        <v>0</v>
      </c>
      <c r="HT25" s="14">
        <f>(HR25*'[1]prices source'!$G$58)</f>
        <v>0</v>
      </c>
      <c r="HU25" s="14">
        <v>0</v>
      </c>
      <c r="HV25" s="9" t="str">
        <f t="shared" si="59"/>
        <v>n/a</v>
      </c>
      <c r="HW25" s="14">
        <f t="shared" si="60"/>
        <v>0</v>
      </c>
      <c r="HX25" s="11">
        <f>[1]ICT!AC95</f>
        <v>0</v>
      </c>
      <c r="HY25" s="13">
        <f>(HX25*'[1]prices source'!$C$58)/1000</f>
        <v>0</v>
      </c>
      <c r="HZ25" s="14">
        <f>(HX25*'[1]prices source'!$G$58)</f>
        <v>0</v>
      </c>
      <c r="IA25" s="14">
        <f>'[1]CAPEX Assumptions'!$D$25*[1]ICT!H95</f>
        <v>0</v>
      </c>
      <c r="IB25" s="9" t="str">
        <f t="shared" si="61"/>
        <v>n/a</v>
      </c>
      <c r="IC25" s="14">
        <f t="shared" si="62"/>
        <v>0</v>
      </c>
      <c r="ID25" s="11">
        <f>[1]ICT!Z95</f>
        <v>0</v>
      </c>
      <c r="IE25" s="13">
        <f>(ID25*'[1]prices source'!$C$58)/1000</f>
        <v>0</v>
      </c>
      <c r="IF25" s="14">
        <f>(ID25*'[1]prices source'!$G$58)</f>
        <v>0</v>
      </c>
      <c r="IG25" s="14">
        <f>'[1]CAPEX Assumptions'!$D$26</f>
        <v>0</v>
      </c>
      <c r="IH25" s="9" t="str">
        <f t="shared" si="63"/>
        <v>n/a</v>
      </c>
      <c r="II25" s="14">
        <f t="shared" si="64"/>
        <v>0</v>
      </c>
      <c r="IJ25" s="11">
        <f>[1]ICT!AF95</f>
        <v>0</v>
      </c>
      <c r="IK25" s="13">
        <f>(IJ25*'[1]prices source'!$C$58)/1000</f>
        <v>0</v>
      </c>
      <c r="IL25" s="14">
        <f>(IJ25*'[1]prices source'!$G$58)</f>
        <v>0</v>
      </c>
      <c r="IM25" s="14">
        <v>0</v>
      </c>
      <c r="IN25" s="9" t="str">
        <f t="shared" si="65"/>
        <v>n/a</v>
      </c>
      <c r="IO25" s="14">
        <f t="shared" si="66"/>
        <v>0</v>
      </c>
      <c r="IP25" s="11">
        <f>[1]vending!G25</f>
        <v>0</v>
      </c>
      <c r="IQ25" s="13">
        <f>(IP25*'[1]prices source'!$C$58)/1000</f>
        <v>0</v>
      </c>
      <c r="IR25" s="14">
        <f>(IP25*'[1]prices source'!$G$58)</f>
        <v>0</v>
      </c>
      <c r="IS25" s="14">
        <v>0</v>
      </c>
      <c r="IT25" s="9" t="str">
        <f t="shared" si="67"/>
        <v>n/a</v>
      </c>
      <c r="IU25" s="14">
        <f t="shared" si="68"/>
        <v>0</v>
      </c>
      <c r="IV25" s="11">
        <f>'[1]halls power'!S56</f>
        <v>19066.666666666668</v>
      </c>
      <c r="IW25" s="13">
        <f>(IV25*'[1]prices source'!$C$58)/1000</f>
        <v>4.9677953914078357</v>
      </c>
      <c r="IX25" s="14">
        <f>(IV25*'[1]prices source'!$G$58)</f>
        <v>2351.4987926844315</v>
      </c>
      <c r="IY25" s="14">
        <f>'[1]halls power'!T56</f>
        <v>35658.333333333328</v>
      </c>
      <c r="IZ25" s="9">
        <f t="shared" si="69"/>
        <v>15.164087451061956</v>
      </c>
      <c r="JA25" s="14">
        <f t="shared" si="70"/>
        <v>-20251.675614121166</v>
      </c>
      <c r="JB25" s="11">
        <f>'[1]halls power'!U56</f>
        <v>23716</v>
      </c>
      <c r="JC25" s="13">
        <f>(JB25*'[1]prices source'!$C$58)/1000</f>
        <v>6.1791731906972833</v>
      </c>
      <c r="JD25" s="14">
        <f>(JB25*'[1]prices source'!$G$58)</f>
        <v>2924.9027290544045</v>
      </c>
      <c r="JE25" s="14">
        <v>5000</v>
      </c>
      <c r="JF25" s="9">
        <f t="shared" si="71"/>
        <v>1.7094585574872967</v>
      </c>
      <c r="JG25" s="14">
        <f t="shared" si="72"/>
        <v>4100.5201448187654</v>
      </c>
      <c r="JH25" s="11">
        <f>'[1]renewable energy'!W188</f>
        <v>75253.154401097621</v>
      </c>
      <c r="JI25" s="13">
        <f>(JH25*'[1]prices source'!$C$58)/1000</f>
        <v>19.607112252937497</v>
      </c>
      <c r="JJ25" s="14">
        <f>(JH25*'[1]prices source'!$G$58)+'[1]renewable energy'!Z188</f>
        <v>9768.3881109277063</v>
      </c>
      <c r="JK25" s="14">
        <f>'[1]renewable energy'!Y188</f>
        <v>87090.450854102484</v>
      </c>
      <c r="JL25" s="9">
        <f t="shared" si="73"/>
        <v>8.915539581875958</v>
      </c>
      <c r="JM25" s="14">
        <f t="shared" si="74"/>
        <v>127798.30350350369</v>
      </c>
      <c r="JN25" s="11">
        <v>0</v>
      </c>
      <c r="JO25" s="13">
        <f>(JN25*'[1]prices source'!$C$58)/1000</f>
        <v>0</v>
      </c>
      <c r="JP25" s="14">
        <v>0</v>
      </c>
      <c r="JQ25" s="14">
        <v>0</v>
      </c>
      <c r="JR25" s="9" t="str">
        <f t="shared" si="75"/>
        <v>n/a</v>
      </c>
      <c r="JS25" s="14">
        <f t="shared" si="76"/>
        <v>0</v>
      </c>
      <c r="JT25" s="11">
        <v>0</v>
      </c>
      <c r="JU25" s="13">
        <f>(JT25*'[1]prices source'!$C$58)/1000</f>
        <v>0</v>
      </c>
      <c r="JV25" s="14">
        <f>(JT25*'[1]prices source'!$G$58)</f>
        <v>0</v>
      </c>
      <c r="JW25" s="16">
        <v>0</v>
      </c>
      <c r="JX25" s="9" t="str">
        <f t="shared" si="77"/>
        <v>n/a</v>
      </c>
      <c r="JY25" s="14">
        <f t="shared" si="78"/>
        <v>0</v>
      </c>
    </row>
    <row r="26" spans="1:285" x14ac:dyDescent="0.25">
      <c r="A26" s="9">
        <f>'[1]ENERGY APPORTION'!A26</f>
        <v>23</v>
      </c>
      <c r="B26" t="s">
        <v>73</v>
      </c>
      <c r="C26" s="9" t="str">
        <f>'[1]ENERGY APPORTION'!E26</f>
        <v>uni</v>
      </c>
      <c r="D26" s="10">
        <f>[1]FabricVent!M26</f>
        <v>1529.5900000000001</v>
      </c>
      <c r="E26" s="11">
        <f>'[1]ENERGY APPORTION'!G26</f>
        <v>64434.333333333336</v>
      </c>
      <c r="F26" s="11">
        <f>'[1]ENERGY APPORTION'!H26</f>
        <v>82100.499870751213</v>
      </c>
      <c r="G26" s="11">
        <f>'[1]ENERGY APPORTION'!I26</f>
        <v>0</v>
      </c>
      <c r="H26" s="10">
        <f>((E26*'[1]prices source'!$C$58)+(F26*'[1]prices source'!$C$60)+(G26*'[1]prices source'!$C$61))/1000</f>
        <v>31.931719588315804</v>
      </c>
      <c r="I26" s="12">
        <f>(E26*'[1]prices source'!$G$58)+(F26*'[1]prices source'!$G$60)+(G26*'[1]prices source'!$G$61)</f>
        <v>9592.7510722839997</v>
      </c>
      <c r="J26" s="11">
        <f>[1]FabricVent!EU26</f>
        <v>0</v>
      </c>
      <c r="K26" s="11">
        <f>[1]FabricVent!EJ26</f>
        <v>0</v>
      </c>
      <c r="L26" s="11">
        <v>0</v>
      </c>
      <c r="M26" s="13">
        <f>((J26*'[1]prices source'!$C$58)+(K26*'[1]prices source'!$C$60)+(L26*'[1]prices source'!$C$61))/1000</f>
        <v>0</v>
      </c>
      <c r="N26" s="14">
        <f>((J26*'[1]prices source'!$G$58)+(K26*'[1]prices source'!$G$60)+(L26*'[1]prices source'!$G$61))</f>
        <v>0</v>
      </c>
      <c r="O26" s="14">
        <f>[1]FabricVent!DY26</f>
        <v>0</v>
      </c>
      <c r="P26" s="9" t="str">
        <f t="shared" si="22"/>
        <v>n/a</v>
      </c>
      <c r="Q26" s="14">
        <f t="shared" si="0"/>
        <v>0</v>
      </c>
      <c r="R26" s="11">
        <f>[1]FabricVent!EV26</f>
        <v>0</v>
      </c>
      <c r="S26" s="11">
        <f>[1]FabricVent!EK26</f>
        <v>0</v>
      </c>
      <c r="T26" s="11">
        <v>0</v>
      </c>
      <c r="U26" s="13">
        <f>((R26*'[1]prices source'!$C$58)+(S26*'[1]prices source'!$C$60)+(T26*'[1]prices source'!$C$61))/1000</f>
        <v>0</v>
      </c>
      <c r="V26" s="14">
        <f>((R26*'[1]prices source'!$G$58)+(S26*'[1]prices source'!$G$60)+(T26*'[1]prices source'!$G$61))</f>
        <v>0</v>
      </c>
      <c r="W26" s="14">
        <f>[1]FabricVent!DZ26</f>
        <v>0</v>
      </c>
      <c r="X26" s="9" t="str">
        <f t="shared" si="23"/>
        <v>n/a</v>
      </c>
      <c r="Y26" s="14">
        <f t="shared" si="1"/>
        <v>0</v>
      </c>
      <c r="Z26" s="11">
        <f>[1]FabricVent!EW26</f>
        <v>0</v>
      </c>
      <c r="AA26" s="11">
        <f>[1]FabricVent!EL26</f>
        <v>0</v>
      </c>
      <c r="AB26" s="11">
        <v>0</v>
      </c>
      <c r="AC26" s="13">
        <f>((Z26*'[1]prices source'!$C$58)+(AA26*'[1]prices source'!$C$60)+(AB26*'[1]prices source'!$C$61))/1000</f>
        <v>0</v>
      </c>
      <c r="AD26" s="14">
        <f>((Z26*'[1]prices source'!$G$58)+(AA26*'[1]prices source'!$G$60)+(AB26*'[1]prices source'!$G$61))</f>
        <v>0</v>
      </c>
      <c r="AE26" s="14">
        <f>[1]FabricVent!EA26</f>
        <v>0</v>
      </c>
      <c r="AF26" s="9" t="str">
        <f t="shared" si="24"/>
        <v>n/a</v>
      </c>
      <c r="AG26" s="14">
        <f t="shared" si="2"/>
        <v>0</v>
      </c>
      <c r="AH26" s="11">
        <f>[1]FabricVent!EX26</f>
        <v>0</v>
      </c>
      <c r="AI26" s="11">
        <f>[1]FabricVent!EM26</f>
        <v>0</v>
      </c>
      <c r="AJ26" s="11">
        <v>0</v>
      </c>
      <c r="AK26" s="13">
        <f>((AH26*'[1]prices source'!$C$58)+(AI26*'[1]prices source'!$C$60)+(AJ26*'[1]prices source'!$C$61))/1000</f>
        <v>0</v>
      </c>
      <c r="AL26" s="14">
        <f>((AH26*'[1]prices source'!$G$58)+(AI26*'[1]prices source'!$G$60)+(AJ26*'[1]prices source'!$G$61))</f>
        <v>0</v>
      </c>
      <c r="AM26" s="14">
        <f>[1]FabricVent!EB26</f>
        <v>0</v>
      </c>
      <c r="AN26" s="9" t="str">
        <f t="shared" si="25"/>
        <v>n/a</v>
      </c>
      <c r="AO26" s="14">
        <f t="shared" si="3"/>
        <v>0</v>
      </c>
      <c r="AP26" s="11">
        <f>[1]FabricVent!FD26</f>
        <v>0</v>
      </c>
      <c r="AQ26" s="11">
        <f>[1]FabricVent!ES26</f>
        <v>0</v>
      </c>
      <c r="AR26" s="11">
        <v>0</v>
      </c>
      <c r="AS26" s="13">
        <f>((AP26*'[1]prices source'!$C$58)+(AQ26*'[1]prices source'!$C$60)+(AR26*'[1]prices source'!$C$61))/1000</f>
        <v>0</v>
      </c>
      <c r="AT26" s="14">
        <f>((AP26*'[1]prices source'!$G$58)+(AQ26*'[1]prices source'!$G$60)+(AR26*'[1]prices source'!$G$61))</f>
        <v>0</v>
      </c>
      <c r="AU26" s="14">
        <f>[1]FabricVent!EH26</f>
        <v>0</v>
      </c>
      <c r="AV26" s="9" t="str">
        <f t="shared" si="26"/>
        <v>n/a</v>
      </c>
      <c r="AW26" s="14">
        <f t="shared" si="4"/>
        <v>0</v>
      </c>
      <c r="AX26" s="11">
        <f>[1]FabricVent!FC26</f>
        <v>0</v>
      </c>
      <c r="AY26" s="11">
        <f>[1]FabricVent!ER26</f>
        <v>30633.633715995624</v>
      </c>
      <c r="AZ26" s="11">
        <v>0</v>
      </c>
      <c r="BA26" s="13">
        <f>((AX26*'[1]prices source'!$C$58)+(AY26*'[1]prices source'!$C$60)+(AZ26*'[1]prices source'!$C$61))/1000</f>
        <v>5.650373738915393</v>
      </c>
      <c r="BB26" s="14">
        <f>((AX26*'[1]prices source'!$G$58)+(AY26*'[1]prices source'!$G$60)+(AZ26*'[1]prices source'!$G$61))</f>
        <v>614.17703012042784</v>
      </c>
      <c r="BC26" s="14">
        <f>[1]FabricVent!EG26</f>
        <v>86518.354929577457</v>
      </c>
      <c r="BD26" s="9">
        <f t="shared" si="27"/>
        <v>140.86875719304081</v>
      </c>
      <c r="BE26" s="14">
        <f t="shared" si="5"/>
        <v>-64649.963651375438</v>
      </c>
      <c r="BF26" s="11">
        <f>[1]FabricVent!EZ26</f>
        <v>0</v>
      </c>
      <c r="BG26" s="11">
        <f>[1]FabricVent!EO26</f>
        <v>0</v>
      </c>
      <c r="BH26" s="11">
        <v>0</v>
      </c>
      <c r="BI26" s="13">
        <f>((BF26*'[1]prices source'!$C$58)+(BG26*'[1]prices source'!$C$60)+(BH26*'[1]prices source'!$C$61))/1000</f>
        <v>0</v>
      </c>
      <c r="BJ26" s="14">
        <f>((BF26*'[1]prices source'!$G$58)+(BG26*'[1]prices source'!$G$60)+(BH26*'[1]prices source'!$G$61))</f>
        <v>0</v>
      </c>
      <c r="BK26" s="14">
        <f>[1]FabricVent!ED26</f>
        <v>0</v>
      </c>
      <c r="BL26" s="9" t="str">
        <f t="shared" si="28"/>
        <v>n/a</v>
      </c>
      <c r="BM26" s="14">
        <f t="shared" si="6"/>
        <v>0</v>
      </c>
      <c r="BN26" s="11">
        <f>[1]FabricVent!EY26</f>
        <v>0</v>
      </c>
      <c r="BO26" s="11">
        <f>[1]FabricVent!EN26</f>
        <v>9656.3534960810266</v>
      </c>
      <c r="BP26" s="11">
        <v>0</v>
      </c>
      <c r="BQ26" s="13">
        <f>((BN26*'[1]prices source'!$C$58)+(BO26*'[1]prices source'!$C$60)+(BP26*'[1]prices source'!$C$61))/1000</f>
        <v>1.7811144023521455</v>
      </c>
      <c r="BR26" s="14">
        <f>((BN26*'[1]prices source'!$G$58)+(BO26*'[1]prices source'!$G$60)+(BP26*'[1]prices source'!$G$61))</f>
        <v>193.60127391349209</v>
      </c>
      <c r="BS26" s="14">
        <f>[1]FabricVent!EC26</f>
        <v>40154.026500000007</v>
      </c>
      <c r="BT26" s="9">
        <f t="shared" si="29"/>
        <v>207.40579691610009</v>
      </c>
      <c r="BU26" s="14">
        <f t="shared" si="7"/>
        <v>-34431.915854912018</v>
      </c>
      <c r="BV26" s="11">
        <f>[1]FabricVent!FA26</f>
        <v>0</v>
      </c>
      <c r="BW26" s="11">
        <f>[1]FabricVent!EP26</f>
        <v>0</v>
      </c>
      <c r="BX26" s="11">
        <v>0</v>
      </c>
      <c r="BY26" s="13">
        <f>((BV26*'[1]prices source'!$C$58)+(BW26*'[1]prices source'!$C$60)+(BX26*'[1]prices source'!$C$61))/1000</f>
        <v>0</v>
      </c>
      <c r="BZ26" s="14">
        <f>((BV26*'[1]prices source'!$G$58)+(BW26*'[1]prices source'!$G$60)+(BX26*'[1]prices source'!$G$61))</f>
        <v>0</v>
      </c>
      <c r="CA26" s="14">
        <f>[1]FabricVent!EE26</f>
        <v>0</v>
      </c>
      <c r="CB26" s="9" t="str">
        <f t="shared" si="30"/>
        <v>n/a</v>
      </c>
      <c r="CC26" s="14">
        <f t="shared" si="8"/>
        <v>0</v>
      </c>
      <c r="CD26" s="11">
        <f>[1]FabricVent!FB26</f>
        <v>0</v>
      </c>
      <c r="CE26" s="11">
        <f>[1]FabricVent!EQ26</f>
        <v>10956.657167738733</v>
      </c>
      <c r="CF26" s="11">
        <v>0</v>
      </c>
      <c r="CG26" s="13">
        <f>((CD26*'[1]prices source'!$C$58)+(CE26*'[1]prices source'!$C$60)+(CF26*'[1]prices source'!$C$61))/1000</f>
        <v>2.0209554145894093</v>
      </c>
      <c r="CH26" s="14">
        <f>((CD26*'[1]prices source'!$G$58)+(CE26*'[1]prices source'!$G$60)+(CF26*'[1]prices source'!$G$61))</f>
        <v>219.6712026303199</v>
      </c>
      <c r="CI26" s="14">
        <f>[1]FabricVent!EF26</f>
        <v>44448.264000000003</v>
      </c>
      <c r="CJ26" s="9">
        <f t="shared" si="31"/>
        <v>202.33996749588093</v>
      </c>
      <c r="CK26" s="14">
        <f t="shared" si="9"/>
        <v>-37955.626314403475</v>
      </c>
      <c r="CL26" s="11">
        <v>0</v>
      </c>
      <c r="CM26" s="11">
        <f>[1]HeatFuel!CE26</f>
        <v>2651.9299218455421</v>
      </c>
      <c r="CN26" s="11">
        <v>0</v>
      </c>
      <c r="CO26" s="13">
        <f>((CL26*'[1]prices source'!$C$58)+(CM26*'[1]prices source'!$C$60)+(CN26*'[1]prices source'!$C$61))/1000</f>
        <v>0.48914847408441026</v>
      </c>
      <c r="CP26" s="14">
        <f>((CL26*'[1]prices source'!$G$58)+(CM26*'[1]prices source'!$G$60)+(CN26*'[1]prices source'!$G$61))</f>
        <v>53.168829352298644</v>
      </c>
      <c r="CQ26" s="14">
        <f>[1]HeatFuel!CF26</f>
        <v>6025.5403809435429</v>
      </c>
      <c r="CR26" s="9">
        <f t="shared" si="32"/>
        <v>113.32843800299021</v>
      </c>
      <c r="CS26" s="14">
        <f t="shared" si="10"/>
        <v>-5161.7327413863932</v>
      </c>
      <c r="CT26" s="11">
        <f>[1]HeatFuel!BA26</f>
        <v>5667.1309499999998</v>
      </c>
      <c r="CU26" s="11">
        <v>0</v>
      </c>
      <c r="CV26" s="11">
        <v>0</v>
      </c>
      <c r="CW26" s="13">
        <f>((CT26*'[1]prices source'!$C$58)+(CU26*'[1]prices source'!$C$60)+(CV26*'[1]prices source'!$C$61))/1000</f>
        <v>1.4765636546808409</v>
      </c>
      <c r="CX26" s="14">
        <f>((CT26*'[1]prices source'!$G$58)+(CU26*'[1]prices source'!$G$60)+(CV26*'[1]prices source'!$G$61))</f>
        <v>698.9292790337189</v>
      </c>
      <c r="CY26" s="14">
        <f>'[1]CAPEX Assumptions'!$D$11*[1]HeatFuel!BB26</f>
        <v>959.51423492063498</v>
      </c>
      <c r="CZ26" s="9">
        <f t="shared" si="33"/>
        <v>1.3728345108780948</v>
      </c>
      <c r="DA26" s="14">
        <f t="shared" si="11"/>
        <v>11089.010573442129</v>
      </c>
      <c r="DB26" s="11">
        <f>[1]HotWaterpiv!AQ135</f>
        <v>0</v>
      </c>
      <c r="DC26" s="11">
        <f>[1]HotWaterpiv!AP135</f>
        <v>0</v>
      </c>
      <c r="DD26" s="11">
        <v>0</v>
      </c>
      <c r="DE26" s="13">
        <f>((DB26*'[1]prices source'!$C$58)+(DC26*'[1]prices source'!$C$60)+(DD26*'[1]prices source'!$C$61))/1000</f>
        <v>0</v>
      </c>
      <c r="DF26" s="14">
        <f>((DB26*'[1]prices source'!$G$58)+(DC26*'[1]prices source'!$G$60)+(DD26*'[1]prices source'!$G$61))</f>
        <v>0</v>
      </c>
      <c r="DG26" s="14">
        <f>[1]HotWaterpiv!AW135</f>
        <v>0</v>
      </c>
      <c r="DH26" s="9" t="str">
        <f t="shared" si="34"/>
        <v>n/a</v>
      </c>
      <c r="DI26" s="14">
        <f t="shared" si="12"/>
        <v>0</v>
      </c>
      <c r="DJ26" s="11">
        <f>[1]HeatFuel!CN26</f>
        <v>0</v>
      </c>
      <c r="DK26" s="11">
        <f>[1]HeatFuel!CO26</f>
        <v>0</v>
      </c>
      <c r="DL26" s="11">
        <v>0</v>
      </c>
      <c r="DM26" s="13">
        <f>((DJ26*'[1]prices source'!$C$58)+(DK26*'[1]prices source'!$C$60)+(DL26*'[1]prices source'!$C$61))/1000</f>
        <v>0</v>
      </c>
      <c r="DN26" s="14">
        <f>((DJ26*'[1]prices source'!$G$58)+(DK26*'[1]prices source'!$G$60)+(DL26*'[1]prices source'!$G$61))</f>
        <v>0</v>
      </c>
      <c r="DO26" s="14">
        <f>[1]HeatFuel!CM26</f>
        <v>0</v>
      </c>
      <c r="DP26" s="9" t="str">
        <f t="shared" si="35"/>
        <v>n/a</v>
      </c>
      <c r="DQ26" s="14">
        <f t="shared" si="13"/>
        <v>0</v>
      </c>
      <c r="DR26" s="11">
        <v>0</v>
      </c>
      <c r="DS26" s="11"/>
      <c r="DT26" s="11">
        <v>0</v>
      </c>
      <c r="DU26" s="13">
        <f>((DR26*'[1]prices source'!$C$58)+(DS26*'[1]prices source'!$C$60)+(DT26*'[1]prices source'!$C$61))/1000</f>
        <v>0</v>
      </c>
      <c r="DV26" s="14">
        <f>((DR26*'[1]prices source'!$G$58)+(DS26*'[1]prices source'!$G$60)+(DT26*'[1]prices source'!$G$61))</f>
        <v>0</v>
      </c>
      <c r="DW26" s="14"/>
      <c r="DX26" s="9" t="str">
        <f t="shared" si="36"/>
        <v>n/a</v>
      </c>
      <c r="DY26" s="14">
        <f t="shared" si="14"/>
        <v>0</v>
      </c>
      <c r="DZ26" s="11">
        <f>'[1]ENERGY APPORTION'!BA26*'[1]benchmarks general'!$I$192*(6-0)/24</f>
        <v>0</v>
      </c>
      <c r="EA26" s="11">
        <v>0</v>
      </c>
      <c r="EB26" s="11">
        <v>0</v>
      </c>
      <c r="EC26" s="13">
        <f>((DZ26*'[1]prices source'!$C$58)+(EA26*'[1]prices source'!$C$60)+(EB26*'[1]prices source'!$C$61))/1000</f>
        <v>0</v>
      </c>
      <c r="ED26" s="14">
        <f>((DZ26*'[1]prices source'!$G$58)+(EA26*'[1]prices source'!$G$60)+(EB26*'[1]prices source'!$G$61))</f>
        <v>0</v>
      </c>
      <c r="EE26" s="14">
        <f>IF(DZ26&gt;0,'[1]benchmarks general'!$I$197,0)</f>
        <v>0</v>
      </c>
      <c r="EF26" s="9" t="str">
        <f t="shared" si="37"/>
        <v>n/a</v>
      </c>
      <c r="EG26" s="14">
        <f t="shared" si="15"/>
        <v>0</v>
      </c>
      <c r="EH26" s="11">
        <f>[1]FabricVent!GG26</f>
        <v>16227.864091526993</v>
      </c>
      <c r="EI26" s="11">
        <f>[1]FabricVent!GD26</f>
        <v>1763.5954838206719</v>
      </c>
      <c r="EJ26" s="11">
        <v>0</v>
      </c>
      <c r="EK26" s="13">
        <f>((EH26*'[1]prices source'!$C$58)+(EI26*'[1]prices source'!$C$60)+(EJ26*'[1]prices source'!$C$61))/1000</f>
        <v>4.553444231376063</v>
      </c>
      <c r="EL26" s="14">
        <f>((EH26*'[1]prices source'!$G$58)+(EI26*'[1]prices source'!$G$60)+(EJ26*'[1]prices source'!$G$61))</f>
        <v>2036.7467760256325</v>
      </c>
      <c r="EM26" s="14">
        <v>6592.4827875683495</v>
      </c>
      <c r="EN26" s="9">
        <f t="shared" si="38"/>
        <v>3.2367709452976117</v>
      </c>
      <c r="EO26" s="14">
        <f t="shared" si="16"/>
        <v>26115.320165419267</v>
      </c>
      <c r="EP26" s="11">
        <f>[1]FabricVent!GK26</f>
        <v>0</v>
      </c>
      <c r="EQ26" s="11">
        <f>[1]FabricVent!GH26</f>
        <v>0</v>
      </c>
      <c r="ER26" s="11">
        <v>0</v>
      </c>
      <c r="ES26" s="13">
        <f>((EP26*'[1]prices source'!$C$58)+(EQ26*'[1]prices source'!$C$60)+(ER26*'[1]prices source'!$C$61))/1000</f>
        <v>0</v>
      </c>
      <c r="ET26" s="14">
        <f>((EP26*'[1]prices source'!$G$58)+(EQ26*'[1]prices source'!$G$60)+(ER26*'[1]prices source'!$G$61))</f>
        <v>0</v>
      </c>
      <c r="EU26" s="14">
        <v>0</v>
      </c>
      <c r="EV26" s="9" t="str">
        <f t="shared" si="39"/>
        <v>n/a</v>
      </c>
      <c r="EW26" s="14">
        <f t="shared" si="17"/>
        <v>0</v>
      </c>
      <c r="EX26" s="11">
        <f>[1]FabricVent!GR26</f>
        <v>0</v>
      </c>
      <c r="EY26" s="11">
        <f>[1]FabricVent!GO26</f>
        <v>0</v>
      </c>
      <c r="EZ26" s="11">
        <v>0</v>
      </c>
      <c r="FA26" s="13">
        <f>((EX26*'[1]prices source'!$C$58)+(EY26*'[1]prices source'!$C$60)+(EZ26*'[1]prices source'!$C$61))/1000</f>
        <v>0</v>
      </c>
      <c r="FB26" s="14">
        <f>((EX26*'[1]prices source'!$G$58)+(EY26*'[1]prices source'!$G$60)+(EZ26*'[1]prices source'!$G$61))</f>
        <v>0</v>
      </c>
      <c r="FC26" s="14"/>
      <c r="FD26" s="9" t="str">
        <f t="shared" si="40"/>
        <v>n/a</v>
      </c>
      <c r="FE26" s="14">
        <f t="shared" si="18"/>
        <v>0</v>
      </c>
      <c r="FF26" s="11">
        <v>0</v>
      </c>
      <c r="FG26" s="11">
        <f>[1]HeatFuel!CR26</f>
        <v>0</v>
      </c>
      <c r="FH26" s="11">
        <f>[1]HeatFuel!CQ26</f>
        <v>0</v>
      </c>
      <c r="FI26" s="13">
        <f>((FF26*'[1]prices source'!$C$58)+(FG26*'[1]prices source'!$C$60)+(FH26*'[1]prices source'!$C$61))/1000</f>
        <v>0</v>
      </c>
      <c r="FJ26" s="14">
        <f>((FF26*'[1]prices source'!$G$58)+(FG26*'[1]prices source'!$G$60)+(FH26*'[1]prices source'!$G$61))</f>
        <v>0</v>
      </c>
      <c r="FK26" s="14">
        <f>[1]HeatFuel!CP26</f>
        <v>0</v>
      </c>
      <c r="FL26" s="9" t="str">
        <f t="shared" si="41"/>
        <v>n/a</v>
      </c>
      <c r="FM26" s="14">
        <f t="shared" si="19"/>
        <v>0</v>
      </c>
      <c r="FN26" s="11">
        <f t="shared" si="20"/>
        <v>0</v>
      </c>
      <c r="FO26" s="11">
        <f t="shared" si="20"/>
        <v>0</v>
      </c>
      <c r="FP26" s="11">
        <f t="shared" si="20"/>
        <v>0</v>
      </c>
      <c r="FQ26" s="13">
        <f>((FN26*'[1]prices source'!$C$58)+(FO26*'[1]prices source'!$C$60)+(FP26*'[1]prices source'!$C$61))/1000</f>
        <v>0</v>
      </c>
      <c r="FR26" s="14">
        <f>((FN26*'[1]prices source'!$G$58)+(FO26*'[1]prices source'!$G$60)+(FP26*'[1]prices source'!$G$61))</f>
        <v>0</v>
      </c>
      <c r="FS26" s="14">
        <f>'[1]CAPEX Assumptions'!$D$30</f>
        <v>0</v>
      </c>
      <c r="FT26" s="9" t="str">
        <f t="shared" si="42"/>
        <v>n/a</v>
      </c>
      <c r="FU26" s="14">
        <f t="shared" si="21"/>
        <v>0</v>
      </c>
      <c r="FV26" s="15">
        <v>0</v>
      </c>
      <c r="FW26" s="13">
        <f>(FV26*'[1]prices source'!$C$58)/1000</f>
        <v>0</v>
      </c>
      <c r="FX26" s="14">
        <f>(FV26*'[1]prices source'!$G$58)</f>
        <v>0</v>
      </c>
      <c r="FY26" s="16">
        <v>0</v>
      </c>
      <c r="FZ26" s="9" t="str">
        <f t="shared" si="43"/>
        <v>n/a</v>
      </c>
      <c r="GA26" s="14">
        <f t="shared" si="44"/>
        <v>0</v>
      </c>
      <c r="GB26" s="11">
        <f>'[1]ENERGY APPORTION'!BB26*'[1]cooling opps'!$C$35</f>
        <v>0</v>
      </c>
      <c r="GC26" s="13">
        <f>(GB26*'[1]prices source'!$C$58)/1000</f>
        <v>0</v>
      </c>
      <c r="GD26" s="14">
        <f>(GB26*'[1]prices source'!$G$58)</f>
        <v>0</v>
      </c>
      <c r="GE26" s="14">
        <v>0</v>
      </c>
      <c r="GF26" s="9" t="str">
        <f t="shared" si="45"/>
        <v>n/a</v>
      </c>
      <c r="GG26" s="14">
        <f t="shared" si="46"/>
        <v>0</v>
      </c>
      <c r="GH26" s="11">
        <v>0</v>
      </c>
      <c r="GI26" s="13">
        <f>(GH26*'[1]prices source'!$C$58)/1000</f>
        <v>0</v>
      </c>
      <c r="GJ26" s="14">
        <f>(GH26*'[1]prices source'!$G$58)</f>
        <v>0</v>
      </c>
      <c r="GK26" s="17">
        <v>0</v>
      </c>
      <c r="GL26" s="9" t="str">
        <f t="shared" si="47"/>
        <v>n/a</v>
      </c>
      <c r="GM26" s="14">
        <f t="shared" si="48"/>
        <v>0</v>
      </c>
      <c r="GN26" s="11">
        <f>[1]HeatFuel!BE26</f>
        <v>0</v>
      </c>
      <c r="GO26" s="13">
        <f>(GN26*'[1]prices source'!$C$58)/1000</f>
        <v>0</v>
      </c>
      <c r="GP26" s="14">
        <f>(GN26*'[1]prices source'!$G$58)</f>
        <v>0</v>
      </c>
      <c r="GQ26" s="14">
        <f>[1]HeatFuel!BF26*'[1]CAPEX Assumptions'!$D$11</f>
        <v>0</v>
      </c>
      <c r="GR26" s="9" t="str">
        <f t="shared" si="49"/>
        <v>n/a</v>
      </c>
      <c r="GS26" s="14">
        <f t="shared" si="50"/>
        <v>0</v>
      </c>
      <c r="GT26" s="11">
        <v>0</v>
      </c>
      <c r="GU26" s="13">
        <f>(GT26*'[1]prices source'!$C$58)/1000</f>
        <v>0</v>
      </c>
      <c r="GV26" s="14">
        <f>(GT26*'[1]prices source'!$G$58)</f>
        <v>0</v>
      </c>
      <c r="GW26" s="14">
        <v>0</v>
      </c>
      <c r="GX26" s="9" t="str">
        <f t="shared" si="51"/>
        <v>n/a</v>
      </c>
      <c r="GY26" s="14">
        <f t="shared" si="52"/>
        <v>0</v>
      </c>
      <c r="GZ26" s="18">
        <v>0</v>
      </c>
      <c r="HA26" s="13">
        <f>(GZ26*'[1]prices source'!$C$58)/1000</f>
        <v>0</v>
      </c>
      <c r="HB26" s="14">
        <f>(GZ26*'[1]prices source'!$G$58)</f>
        <v>0</v>
      </c>
      <c r="HC26" s="19"/>
      <c r="HD26" s="9" t="str">
        <f t="shared" si="53"/>
        <v>n/a</v>
      </c>
      <c r="HE26" s="14">
        <f t="shared" si="54"/>
        <v>0</v>
      </c>
      <c r="HF26" s="18">
        <v>5133.1434053511584</v>
      </c>
      <c r="HG26" s="13">
        <f>(HF26*'[1]prices source'!$C$58)/1000</f>
        <v>1.3374338891191786</v>
      </c>
      <c r="HH26" s="14">
        <f>(HF26*'[1]prices source'!$G$58)</f>
        <v>633.0724049139493</v>
      </c>
      <c r="HI26" s="19">
        <v>48803.524784452471</v>
      </c>
      <c r="HJ26" s="9">
        <f t="shared" si="55"/>
        <v>77.089957492438984</v>
      </c>
      <c r="HK26" s="14">
        <f t="shared" si="56"/>
        <v>-30400.930809677113</v>
      </c>
      <c r="HL26" s="11">
        <v>0</v>
      </c>
      <c r="HM26" s="13">
        <f>(HL26*'[1]prices source'!$C$58)/1000</f>
        <v>0</v>
      </c>
      <c r="HN26" s="14">
        <f>(HL26*'[1]prices source'!$G$58)</f>
        <v>0</v>
      </c>
      <c r="HO26" s="14">
        <v>0</v>
      </c>
      <c r="HP26" s="9" t="str">
        <f t="shared" si="57"/>
        <v>n/a</v>
      </c>
      <c r="HQ26" s="14">
        <f t="shared" si="58"/>
        <v>0</v>
      </c>
      <c r="HR26" s="11">
        <v>0</v>
      </c>
      <c r="HS26" s="13">
        <f>(HR26*'[1]prices source'!$C$58)/1000</f>
        <v>0</v>
      </c>
      <c r="HT26" s="14">
        <f>(HR26*'[1]prices source'!$G$58)</f>
        <v>0</v>
      </c>
      <c r="HU26" s="14">
        <v>0</v>
      </c>
      <c r="HV26" s="9" t="str">
        <f t="shared" si="59"/>
        <v>n/a</v>
      </c>
      <c r="HW26" s="14">
        <f t="shared" si="60"/>
        <v>0</v>
      </c>
      <c r="HX26" s="11">
        <f>[1]ICT!AC96</f>
        <v>0</v>
      </c>
      <c r="HY26" s="13">
        <f>(HX26*'[1]prices source'!$C$58)/1000</f>
        <v>0</v>
      </c>
      <c r="HZ26" s="14">
        <f>(HX26*'[1]prices source'!$G$58)</f>
        <v>0</v>
      </c>
      <c r="IA26" s="14">
        <f>'[1]CAPEX Assumptions'!$D$25*[1]ICT!H96</f>
        <v>0</v>
      </c>
      <c r="IB26" s="9" t="str">
        <f t="shared" si="61"/>
        <v>n/a</v>
      </c>
      <c r="IC26" s="14">
        <f t="shared" si="62"/>
        <v>0</v>
      </c>
      <c r="ID26" s="11">
        <f>[1]ICT!Z96</f>
        <v>675</v>
      </c>
      <c r="IE26" s="13">
        <f>(ID26*'[1]prices source'!$C$58)/1000</f>
        <v>0.17587037880421094</v>
      </c>
      <c r="IF26" s="14">
        <f>(ID26*'[1]prices source'!$G$58)</f>
        <v>83.247990475279266</v>
      </c>
      <c r="IG26" s="14">
        <f>'[1]CAPEX Assumptions'!$D$26</f>
        <v>0</v>
      </c>
      <c r="IH26" s="9">
        <f t="shared" si="63"/>
        <v>0</v>
      </c>
      <c r="II26" s="14">
        <f t="shared" si="64"/>
        <v>259.01716553182098</v>
      </c>
      <c r="IJ26" s="11">
        <f>[1]ICT!AF96</f>
        <v>0</v>
      </c>
      <c r="IK26" s="13">
        <f>(IJ26*'[1]prices source'!$C$58)/1000</f>
        <v>0</v>
      </c>
      <c r="IL26" s="14">
        <f>(IJ26*'[1]prices source'!$G$58)</f>
        <v>0</v>
      </c>
      <c r="IM26" s="14">
        <v>0</v>
      </c>
      <c r="IN26" s="9" t="str">
        <f t="shared" si="65"/>
        <v>n/a</v>
      </c>
      <c r="IO26" s="14">
        <f t="shared" si="66"/>
        <v>0</v>
      </c>
      <c r="IP26" s="11">
        <f>[1]vending!G26</f>
        <v>0</v>
      </c>
      <c r="IQ26" s="13">
        <f>(IP26*'[1]prices source'!$C$58)/1000</f>
        <v>0</v>
      </c>
      <c r="IR26" s="14">
        <f>(IP26*'[1]prices source'!$G$58)</f>
        <v>0</v>
      </c>
      <c r="IS26" s="14">
        <v>0</v>
      </c>
      <c r="IT26" s="9" t="str">
        <f t="shared" si="67"/>
        <v>n/a</v>
      </c>
      <c r="IU26" s="14">
        <f t="shared" si="68"/>
        <v>0</v>
      </c>
      <c r="IV26" s="11">
        <f>'[1]halls power'!S57</f>
        <v>0</v>
      </c>
      <c r="IW26" s="13">
        <f>(IV26*'[1]prices source'!$C$58)/1000</f>
        <v>0</v>
      </c>
      <c r="IX26" s="14">
        <f>(IV26*'[1]prices source'!$G$58)</f>
        <v>0</v>
      </c>
      <c r="IY26" s="14">
        <f>'[1]halls power'!T57</f>
        <v>0</v>
      </c>
      <c r="IZ26" s="9" t="str">
        <f t="shared" si="69"/>
        <v>n/a</v>
      </c>
      <c r="JA26" s="14">
        <f t="shared" si="70"/>
        <v>0</v>
      </c>
      <c r="JB26" s="11">
        <f>'[1]halls power'!U57</f>
        <v>0</v>
      </c>
      <c r="JC26" s="13">
        <f>(JB26*'[1]prices source'!$C$58)/1000</f>
        <v>0</v>
      </c>
      <c r="JD26" s="14">
        <f>(JB26*'[1]prices source'!$G$58)</f>
        <v>0</v>
      </c>
      <c r="JE26" s="14">
        <f>'[1]halls power'!V57</f>
        <v>0</v>
      </c>
      <c r="JF26" s="9" t="str">
        <f t="shared" si="71"/>
        <v>n/a</v>
      </c>
      <c r="JG26" s="14">
        <f t="shared" si="72"/>
        <v>0</v>
      </c>
      <c r="JH26" s="11">
        <f>'[1]renewable energy'!W189</f>
        <v>13930.520343119459</v>
      </c>
      <c r="JI26" s="13">
        <f>(JH26*'[1]prices source'!$C$58)/1000</f>
        <v>3.6295790958284231</v>
      </c>
      <c r="JJ26" s="14">
        <f>(JH26*'[1]prices source'!$G$58)+'[1]renewable energy'!Z189</f>
        <v>1808.2794054514727</v>
      </c>
      <c r="JK26" s="14">
        <f>'[1]renewable energy'!Y189</f>
        <v>16121.786614393728</v>
      </c>
      <c r="JL26" s="9">
        <f t="shared" si="73"/>
        <v>8.915539581875958</v>
      </c>
      <c r="JM26" s="14">
        <f t="shared" si="74"/>
        <v>23657.438428198911</v>
      </c>
      <c r="JN26" s="11">
        <v>0</v>
      </c>
      <c r="JO26" s="13">
        <f>(JN26*'[1]prices source'!$C$58)/1000</f>
        <v>0</v>
      </c>
      <c r="JP26" s="14">
        <v>0</v>
      </c>
      <c r="JQ26" s="14">
        <v>0</v>
      </c>
      <c r="JR26" s="9" t="str">
        <f t="shared" si="75"/>
        <v>n/a</v>
      </c>
      <c r="JS26" s="14">
        <f t="shared" si="76"/>
        <v>0</v>
      </c>
      <c r="JT26" s="11">
        <v>0</v>
      </c>
      <c r="JU26" s="13">
        <f>(JT26*'[1]prices source'!$C$58)/1000</f>
        <v>0</v>
      </c>
      <c r="JV26" s="14">
        <f>(JT26*'[1]prices source'!$G$58)</f>
        <v>0</v>
      </c>
      <c r="JW26" s="16">
        <v>0</v>
      </c>
      <c r="JX26" s="9" t="str">
        <f t="shared" si="77"/>
        <v>n/a</v>
      </c>
      <c r="JY26" s="14">
        <f t="shared" si="78"/>
        <v>0</v>
      </c>
    </row>
    <row r="27" spans="1:285" x14ac:dyDescent="0.25">
      <c r="A27" s="9">
        <f>'[1]ENERGY APPORTION'!A27</f>
        <v>24</v>
      </c>
      <c r="B27" t="s">
        <v>74</v>
      </c>
      <c r="C27" s="9" t="str">
        <f>'[1]ENERGY APPORTION'!E27</f>
        <v>acc</v>
      </c>
      <c r="D27" s="10">
        <f>[1]FabricVent!M27</f>
        <v>2428</v>
      </c>
      <c r="E27" s="11">
        <f>'[1]ENERGY APPORTION'!G27</f>
        <v>248158.75657358329</v>
      </c>
      <c r="F27" s="11">
        <f>'[1]ENERGY APPORTION'!H27</f>
        <v>0</v>
      </c>
      <c r="G27" s="11">
        <f>'[1]ENERGY APPORTION'!I27</f>
        <v>0</v>
      </c>
      <c r="H27" s="10">
        <f>((E27*'[1]prices source'!$C$58)+(F27*'[1]prices source'!$C$60)+(G27*'[1]prices source'!$C$61))/1000</f>
        <v>64.657443736560083</v>
      </c>
      <c r="I27" s="12">
        <f>(E27*'[1]prices source'!$G$58)+(F27*'[1]prices source'!$G$60)+(G27*'[1]prices source'!$G$61)</f>
        <v>30605.50785717749</v>
      </c>
      <c r="J27" s="11">
        <f>[1]FabricVent!EU27</f>
        <v>0</v>
      </c>
      <c r="K27" s="11">
        <f>[1]FabricVent!EJ27</f>
        <v>0</v>
      </c>
      <c r="L27" s="11">
        <v>0</v>
      </c>
      <c r="M27" s="13">
        <f>((J27*'[1]prices source'!$C$58)+(K27*'[1]prices source'!$C$60)+(L27*'[1]prices source'!$C$61))/1000</f>
        <v>0</v>
      </c>
      <c r="N27" s="14">
        <f>((J27*'[1]prices source'!$G$58)+(K27*'[1]prices source'!$G$60)+(L27*'[1]prices source'!$G$61))</f>
        <v>0</v>
      </c>
      <c r="O27" s="14">
        <f>[1]FabricVent!DY27</f>
        <v>0</v>
      </c>
      <c r="P27" s="9" t="str">
        <f t="shared" si="22"/>
        <v>n/a</v>
      </c>
      <c r="Q27" s="14">
        <f t="shared" si="0"/>
        <v>0</v>
      </c>
      <c r="R27" s="11">
        <f>[1]FabricVent!EV27</f>
        <v>0</v>
      </c>
      <c r="S27" s="11">
        <f>[1]FabricVent!EK27</f>
        <v>0</v>
      </c>
      <c r="T27" s="11">
        <v>0</v>
      </c>
      <c r="U27" s="13">
        <f>((R27*'[1]prices source'!$C$58)+(S27*'[1]prices source'!$C$60)+(T27*'[1]prices source'!$C$61))/1000</f>
        <v>0</v>
      </c>
      <c r="V27" s="14">
        <f>((R27*'[1]prices source'!$G$58)+(S27*'[1]prices source'!$G$60)+(T27*'[1]prices source'!$G$61))</f>
        <v>0</v>
      </c>
      <c r="W27" s="14">
        <f>[1]FabricVent!DZ27</f>
        <v>0</v>
      </c>
      <c r="X27" s="9" t="str">
        <f t="shared" si="23"/>
        <v>n/a</v>
      </c>
      <c r="Y27" s="14">
        <f t="shared" si="1"/>
        <v>0</v>
      </c>
      <c r="Z27" s="11">
        <f>[1]FabricVent!EW27</f>
        <v>0</v>
      </c>
      <c r="AA27" s="11">
        <f>[1]FabricVent!EL27</f>
        <v>0</v>
      </c>
      <c r="AB27" s="11">
        <v>0</v>
      </c>
      <c r="AC27" s="13">
        <f>((Z27*'[1]prices source'!$C$58)+(AA27*'[1]prices source'!$C$60)+(AB27*'[1]prices source'!$C$61))/1000</f>
        <v>0</v>
      </c>
      <c r="AD27" s="14">
        <f>((Z27*'[1]prices source'!$G$58)+(AA27*'[1]prices source'!$G$60)+(AB27*'[1]prices source'!$G$61))</f>
        <v>0</v>
      </c>
      <c r="AE27" s="14">
        <f>[1]FabricVent!EA27</f>
        <v>0</v>
      </c>
      <c r="AF27" s="9" t="str">
        <f t="shared" si="24"/>
        <v>n/a</v>
      </c>
      <c r="AG27" s="14">
        <f t="shared" si="2"/>
        <v>0</v>
      </c>
      <c r="AH27" s="11">
        <f>[1]FabricVent!EX27</f>
        <v>0</v>
      </c>
      <c r="AI27" s="11">
        <f>[1]FabricVent!EM27</f>
        <v>0</v>
      </c>
      <c r="AJ27" s="11">
        <v>0</v>
      </c>
      <c r="AK27" s="13">
        <f>((AH27*'[1]prices source'!$C$58)+(AI27*'[1]prices source'!$C$60)+(AJ27*'[1]prices source'!$C$61))/1000</f>
        <v>0</v>
      </c>
      <c r="AL27" s="14">
        <f>((AH27*'[1]prices source'!$G$58)+(AI27*'[1]prices source'!$G$60)+(AJ27*'[1]prices source'!$G$61))</f>
        <v>0</v>
      </c>
      <c r="AM27" s="14">
        <f>[1]FabricVent!EB27</f>
        <v>0</v>
      </c>
      <c r="AN27" s="9" t="str">
        <f t="shared" si="25"/>
        <v>n/a</v>
      </c>
      <c r="AO27" s="14">
        <f t="shared" si="3"/>
        <v>0</v>
      </c>
      <c r="AP27" s="11">
        <f>[1]FabricVent!FD27</f>
        <v>0</v>
      </c>
      <c r="AQ27" s="11">
        <f>[1]FabricVent!ES27</f>
        <v>0</v>
      </c>
      <c r="AR27" s="11">
        <v>0</v>
      </c>
      <c r="AS27" s="13">
        <f>((AP27*'[1]prices source'!$C$58)+(AQ27*'[1]prices source'!$C$60)+(AR27*'[1]prices source'!$C$61))/1000</f>
        <v>0</v>
      </c>
      <c r="AT27" s="14">
        <f>((AP27*'[1]prices source'!$G$58)+(AQ27*'[1]prices source'!$G$60)+(AR27*'[1]prices source'!$G$61))</f>
        <v>0</v>
      </c>
      <c r="AU27" s="14">
        <f>[1]FabricVent!EH27</f>
        <v>0</v>
      </c>
      <c r="AV27" s="9" t="str">
        <f t="shared" si="26"/>
        <v>n/a</v>
      </c>
      <c r="AW27" s="14">
        <f t="shared" si="4"/>
        <v>0</v>
      </c>
      <c r="AX27" s="11">
        <f>[1]FabricVent!FC27</f>
        <v>0</v>
      </c>
      <c r="AY27" s="11">
        <f>[1]FabricVent!ER27</f>
        <v>0</v>
      </c>
      <c r="AZ27" s="11">
        <v>0</v>
      </c>
      <c r="BA27" s="13">
        <f>((AX27*'[1]prices source'!$C$58)+(AY27*'[1]prices source'!$C$60)+(AZ27*'[1]prices source'!$C$61))/1000</f>
        <v>0</v>
      </c>
      <c r="BB27" s="14">
        <f>((AX27*'[1]prices source'!$G$58)+(AY27*'[1]prices source'!$G$60)+(AZ27*'[1]prices source'!$G$61))</f>
        <v>0</v>
      </c>
      <c r="BC27" s="14">
        <f>[1]FabricVent!EG27</f>
        <v>0</v>
      </c>
      <c r="BD27" s="9" t="str">
        <f t="shared" si="27"/>
        <v>n/a</v>
      </c>
      <c r="BE27" s="14">
        <f t="shared" si="5"/>
        <v>0</v>
      </c>
      <c r="BF27" s="11">
        <f>[1]FabricVent!EZ27</f>
        <v>0</v>
      </c>
      <c r="BG27" s="11">
        <f>[1]FabricVent!EO27</f>
        <v>0</v>
      </c>
      <c r="BH27" s="11">
        <v>0</v>
      </c>
      <c r="BI27" s="13">
        <f>((BF27*'[1]prices source'!$C$58)+(BG27*'[1]prices source'!$C$60)+(BH27*'[1]prices source'!$C$61))/1000</f>
        <v>0</v>
      </c>
      <c r="BJ27" s="14">
        <f>((BF27*'[1]prices source'!$G$58)+(BG27*'[1]prices source'!$G$60)+(BH27*'[1]prices source'!$G$61))</f>
        <v>0</v>
      </c>
      <c r="BK27" s="14">
        <f>[1]FabricVent!ED27</f>
        <v>0</v>
      </c>
      <c r="BL27" s="9" t="str">
        <f t="shared" si="28"/>
        <v>n/a</v>
      </c>
      <c r="BM27" s="14">
        <f t="shared" si="6"/>
        <v>0</v>
      </c>
      <c r="BN27" s="11">
        <f>[1]FabricVent!EY27</f>
        <v>0</v>
      </c>
      <c r="BO27" s="11">
        <f>[1]FabricVent!EN27</f>
        <v>0</v>
      </c>
      <c r="BP27" s="11">
        <v>0</v>
      </c>
      <c r="BQ27" s="13">
        <f>((BN27*'[1]prices source'!$C$58)+(BO27*'[1]prices source'!$C$60)+(BP27*'[1]prices source'!$C$61))/1000</f>
        <v>0</v>
      </c>
      <c r="BR27" s="14">
        <f>((BN27*'[1]prices source'!$G$58)+(BO27*'[1]prices source'!$G$60)+(BP27*'[1]prices source'!$G$61))</f>
        <v>0</v>
      </c>
      <c r="BS27" s="14">
        <f>[1]FabricVent!EC27</f>
        <v>0</v>
      </c>
      <c r="BT27" s="9" t="str">
        <f t="shared" si="29"/>
        <v>n/a</v>
      </c>
      <c r="BU27" s="14">
        <f t="shared" si="7"/>
        <v>0</v>
      </c>
      <c r="BV27" s="11">
        <f>[1]FabricVent!FA27</f>
        <v>2017.2616699842783</v>
      </c>
      <c r="BW27" s="11">
        <f>[1]FabricVent!EP27</f>
        <v>0</v>
      </c>
      <c r="BX27" s="11">
        <v>0</v>
      </c>
      <c r="BY27" s="13">
        <f>((BV27*'[1]prices source'!$C$58)+(BW27*'[1]prices source'!$C$60)+(BX27*'[1]prices source'!$C$61))/1000</f>
        <v>0.52559492451459289</v>
      </c>
      <c r="BZ27" s="14">
        <f>((BV27*'[1]prices source'!$G$58)+(BW27*'[1]prices source'!$G$60)+(BX27*'[1]prices source'!$G$61))</f>
        <v>248.7896004281439</v>
      </c>
      <c r="CA27" s="14">
        <f>[1]FabricVent!EE27</f>
        <v>35656.962078000004</v>
      </c>
      <c r="CB27" s="9">
        <f t="shared" si="30"/>
        <v>143.32175467398022</v>
      </c>
      <c r="CC27" s="14">
        <f t="shared" si="8"/>
        <v>-28424.97097194627</v>
      </c>
      <c r="CD27" s="11">
        <f>[1]FabricVent!FB27</f>
        <v>2654.8417832953719</v>
      </c>
      <c r="CE27" s="11">
        <f>[1]FabricVent!EQ27</f>
        <v>0</v>
      </c>
      <c r="CF27" s="11">
        <v>0</v>
      </c>
      <c r="CG27" s="13">
        <f>((CD27*'[1]prices source'!$C$58)+(CE27*'[1]prices source'!$C$60)+(CF27*'[1]prices source'!$C$61))/1000</f>
        <v>0.69171560013837619</v>
      </c>
      <c r="CH27" s="14">
        <f>((CD27*'[1]prices source'!$G$58)+(CE27*'[1]prices source'!$G$60)+(CF27*'[1]prices source'!$G$61))</f>
        <v>327.42258294688372</v>
      </c>
      <c r="CI27" s="14">
        <f>[1]FabricVent!EF27</f>
        <v>39470.264928000004</v>
      </c>
      <c r="CJ27" s="9">
        <f t="shared" si="31"/>
        <v>120.5483890963107</v>
      </c>
      <c r="CK27" s="14">
        <f t="shared" si="9"/>
        <v>-29952.514974955193</v>
      </c>
      <c r="CL27" s="11">
        <v>0</v>
      </c>
      <c r="CM27" s="11">
        <f>[1]HeatFuel!CE27</f>
        <v>0</v>
      </c>
      <c r="CN27" s="11">
        <v>0</v>
      </c>
      <c r="CO27" s="13">
        <f>((CL27*'[1]prices source'!$C$58)+(CM27*'[1]prices source'!$C$60)+(CN27*'[1]prices source'!$C$61))/1000</f>
        <v>0</v>
      </c>
      <c r="CP27" s="14">
        <f>((CL27*'[1]prices source'!$G$58)+(CM27*'[1]prices source'!$G$60)+(CN27*'[1]prices source'!$G$61))</f>
        <v>0</v>
      </c>
      <c r="CQ27" s="14">
        <v>0</v>
      </c>
      <c r="CR27" s="9" t="str">
        <f t="shared" si="32"/>
        <v>n/a</v>
      </c>
      <c r="CS27" s="14">
        <f t="shared" si="10"/>
        <v>0</v>
      </c>
      <c r="CT27" s="11">
        <f>[1]HeatFuel!BA27</f>
        <v>0</v>
      </c>
      <c r="CU27" s="11">
        <v>0</v>
      </c>
      <c r="CV27" s="11">
        <v>0</v>
      </c>
      <c r="CW27" s="13">
        <f>((CT27*'[1]prices source'!$C$58)+(CU27*'[1]prices source'!$C$60)+(CV27*'[1]prices source'!$C$61))/1000</f>
        <v>0</v>
      </c>
      <c r="CX27" s="14">
        <f>((CT27*'[1]prices source'!$G$58)+(CU27*'[1]prices source'!$G$60)+(CV27*'[1]prices source'!$G$61))</f>
        <v>0</v>
      </c>
      <c r="CY27" s="14">
        <f>'[1]CAPEX Assumptions'!$D$11*[1]HeatFuel!BB27</f>
        <v>0</v>
      </c>
      <c r="CZ27" s="9" t="str">
        <f t="shared" si="33"/>
        <v>n/a</v>
      </c>
      <c r="DA27" s="14">
        <f t="shared" si="11"/>
        <v>0</v>
      </c>
      <c r="DB27" s="11">
        <f>[1]HotWaterpiv!AQ136</f>
        <v>0</v>
      </c>
      <c r="DC27" s="11">
        <f>[1]HotWaterpiv!AP136</f>
        <v>0</v>
      </c>
      <c r="DD27" s="11">
        <v>0</v>
      </c>
      <c r="DE27" s="13">
        <f>((DB27*'[1]prices source'!$C$58)+(DC27*'[1]prices source'!$C$60)+(DD27*'[1]prices source'!$C$61))/1000</f>
        <v>0</v>
      </c>
      <c r="DF27" s="14">
        <f>((DB27*'[1]prices source'!$G$58)+(DC27*'[1]prices source'!$G$60)+(DD27*'[1]prices source'!$G$61))</f>
        <v>0</v>
      </c>
      <c r="DG27" s="14">
        <f>[1]HotWaterpiv!AW136</f>
        <v>0</v>
      </c>
      <c r="DH27" s="9" t="str">
        <f t="shared" si="34"/>
        <v>n/a</v>
      </c>
      <c r="DI27" s="14">
        <f t="shared" si="12"/>
        <v>0</v>
      </c>
      <c r="DJ27" s="11">
        <f>[1]HeatFuel!CN27</f>
        <v>0</v>
      </c>
      <c r="DK27" s="11">
        <f>[1]HeatFuel!CO27</f>
        <v>0</v>
      </c>
      <c r="DL27" s="11">
        <v>0</v>
      </c>
      <c r="DM27" s="13">
        <f>((DJ27*'[1]prices source'!$C$58)+(DK27*'[1]prices source'!$C$60)+(DL27*'[1]prices source'!$C$61))/1000</f>
        <v>0</v>
      </c>
      <c r="DN27" s="14">
        <f>((DJ27*'[1]prices source'!$G$58)+(DK27*'[1]prices source'!$G$60)+(DL27*'[1]prices source'!$G$61))</f>
        <v>0</v>
      </c>
      <c r="DO27" s="14">
        <f>[1]HeatFuel!CM27</f>
        <v>0</v>
      </c>
      <c r="DP27" s="9" t="str">
        <f t="shared" si="35"/>
        <v>n/a</v>
      </c>
      <c r="DQ27" s="14">
        <f t="shared" si="13"/>
        <v>0</v>
      </c>
      <c r="DR27" s="11">
        <v>0</v>
      </c>
      <c r="DS27" s="11"/>
      <c r="DT27" s="11">
        <v>0</v>
      </c>
      <c r="DU27" s="13">
        <f>((DR27*'[1]prices source'!$C$58)+(DS27*'[1]prices source'!$C$60)+(DT27*'[1]prices source'!$C$61))/1000</f>
        <v>0</v>
      </c>
      <c r="DV27" s="14">
        <f>((DR27*'[1]prices source'!$G$58)+(DS27*'[1]prices source'!$G$60)+(DT27*'[1]prices source'!$G$61))</f>
        <v>0</v>
      </c>
      <c r="DW27" s="14"/>
      <c r="DX27" s="9" t="str">
        <f t="shared" si="36"/>
        <v>n/a</v>
      </c>
      <c r="DY27" s="14">
        <f t="shared" si="14"/>
        <v>0</v>
      </c>
      <c r="DZ27" s="11">
        <f>'[1]ENERGY APPORTION'!BA27*'[1]benchmarks general'!$I$192*(6-0)/24</f>
        <v>0</v>
      </c>
      <c r="EA27" s="11">
        <v>0</v>
      </c>
      <c r="EB27" s="11">
        <v>0</v>
      </c>
      <c r="EC27" s="13">
        <f>((DZ27*'[1]prices source'!$C$58)+(EA27*'[1]prices source'!$C$60)+(EB27*'[1]prices source'!$C$61))/1000</f>
        <v>0</v>
      </c>
      <c r="ED27" s="14">
        <f>((DZ27*'[1]prices source'!$G$58)+(EA27*'[1]prices source'!$G$60)+(EB27*'[1]prices source'!$G$61))</f>
        <v>0</v>
      </c>
      <c r="EE27" s="14">
        <f>IF(DZ27&gt;0,'[1]benchmarks general'!$I$197,0)</f>
        <v>0</v>
      </c>
      <c r="EF27" s="9" t="str">
        <f t="shared" si="37"/>
        <v>n/a</v>
      </c>
      <c r="EG27" s="14">
        <f t="shared" si="15"/>
        <v>0</v>
      </c>
      <c r="EH27" s="11">
        <f>[1]FabricVent!GG27</f>
        <v>0</v>
      </c>
      <c r="EI27" s="11">
        <f>[1]FabricVent!GD27</f>
        <v>0</v>
      </c>
      <c r="EJ27" s="11">
        <v>0</v>
      </c>
      <c r="EK27" s="13">
        <f>((EH27*'[1]prices source'!$C$58)+(EI27*'[1]prices source'!$C$60)+(EJ27*'[1]prices source'!$C$61))/1000</f>
        <v>0</v>
      </c>
      <c r="EL27" s="14">
        <f>((EH27*'[1]prices source'!$G$58)+(EI27*'[1]prices source'!$G$60)+(EJ27*'[1]prices source'!$G$61))</f>
        <v>0</v>
      </c>
      <c r="EM27" s="14">
        <v>0</v>
      </c>
      <c r="EN27" s="9" t="str">
        <f t="shared" si="38"/>
        <v>n/a</v>
      </c>
      <c r="EO27" s="14">
        <f t="shared" si="16"/>
        <v>0</v>
      </c>
      <c r="EP27" s="11">
        <f>[1]FabricVent!GK27</f>
        <v>0</v>
      </c>
      <c r="EQ27" s="11">
        <f>[1]FabricVent!GH27</f>
        <v>0</v>
      </c>
      <c r="ER27" s="11">
        <v>0</v>
      </c>
      <c r="ES27" s="13">
        <f>((EP27*'[1]prices source'!$C$58)+(EQ27*'[1]prices source'!$C$60)+(ER27*'[1]prices source'!$C$61))/1000</f>
        <v>0</v>
      </c>
      <c r="ET27" s="14">
        <f>((EP27*'[1]prices source'!$G$58)+(EQ27*'[1]prices source'!$G$60)+(ER27*'[1]prices source'!$G$61))</f>
        <v>0</v>
      </c>
      <c r="EU27" s="14">
        <v>0</v>
      </c>
      <c r="EV27" s="9" t="str">
        <f t="shared" si="39"/>
        <v>n/a</v>
      </c>
      <c r="EW27" s="14">
        <f t="shared" si="17"/>
        <v>0</v>
      </c>
      <c r="EX27" s="11">
        <f>[1]FabricVent!GR27</f>
        <v>0</v>
      </c>
      <c r="EY27" s="11">
        <f>[1]FabricVent!GO27</f>
        <v>0</v>
      </c>
      <c r="EZ27" s="11">
        <v>0</v>
      </c>
      <c r="FA27" s="13">
        <f>((EX27*'[1]prices source'!$C$58)+(EY27*'[1]prices source'!$C$60)+(EZ27*'[1]prices source'!$C$61))/1000</f>
        <v>0</v>
      </c>
      <c r="FB27" s="14">
        <f>((EX27*'[1]prices source'!$G$58)+(EY27*'[1]prices source'!$G$60)+(EZ27*'[1]prices source'!$G$61))</f>
        <v>0</v>
      </c>
      <c r="FC27" s="14"/>
      <c r="FD27" s="9" t="str">
        <f t="shared" si="40"/>
        <v>n/a</v>
      </c>
      <c r="FE27" s="14">
        <f t="shared" si="18"/>
        <v>0</v>
      </c>
      <c r="FF27" s="11">
        <v>0</v>
      </c>
      <c r="FG27" s="11">
        <f>[1]HeatFuel!CR27</f>
        <v>0</v>
      </c>
      <c r="FH27" s="11">
        <f>[1]HeatFuel!CQ27</f>
        <v>0</v>
      </c>
      <c r="FI27" s="13">
        <f>((FF27*'[1]prices source'!$C$58)+(FG27*'[1]prices source'!$C$60)+(FH27*'[1]prices source'!$C$61))/1000</f>
        <v>0</v>
      </c>
      <c r="FJ27" s="14">
        <f>((FF27*'[1]prices source'!$G$58)+(FG27*'[1]prices source'!$G$60)+(FH27*'[1]prices source'!$G$61))</f>
        <v>0</v>
      </c>
      <c r="FK27" s="14">
        <f>[1]HeatFuel!CP27</f>
        <v>0</v>
      </c>
      <c r="FL27" s="9" t="str">
        <f t="shared" si="41"/>
        <v>n/a</v>
      </c>
      <c r="FM27" s="14">
        <f t="shared" si="19"/>
        <v>0</v>
      </c>
      <c r="FN27" s="11">
        <f t="shared" si="20"/>
        <v>248158.75657358329</v>
      </c>
      <c r="FO27" s="11">
        <f t="shared" si="20"/>
        <v>0</v>
      </c>
      <c r="FP27" s="11">
        <f t="shared" si="20"/>
        <v>0</v>
      </c>
      <c r="FQ27" s="13">
        <f>((FN27*'[1]prices source'!$C$58)+(FO27*'[1]prices source'!$C$60)+(FP27*'[1]prices source'!$C$61))/1000</f>
        <v>64.657443736560083</v>
      </c>
      <c r="FR27" s="14">
        <f>((FN27*'[1]prices source'!$G$58)+(FO27*'[1]prices source'!$G$60)+(FP27*'[1]prices source'!$G$61))</f>
        <v>30605.50785717749</v>
      </c>
      <c r="FS27" s="14">
        <f>'[1]CAPEX Assumptions'!$D$30</f>
        <v>0</v>
      </c>
      <c r="FT27" s="9">
        <f t="shared" si="42"/>
        <v>0</v>
      </c>
      <c r="FU27" s="14">
        <f t="shared" si="21"/>
        <v>30605.50785717749</v>
      </c>
      <c r="FV27" s="15">
        <v>0</v>
      </c>
      <c r="FW27" s="13">
        <f>(FV27*'[1]prices source'!$C$58)/1000</f>
        <v>0</v>
      </c>
      <c r="FX27" s="14">
        <f>(FV27*'[1]prices source'!$G$58)</f>
        <v>0</v>
      </c>
      <c r="FY27" s="16">
        <v>0</v>
      </c>
      <c r="FZ27" s="9" t="str">
        <f t="shared" si="43"/>
        <v>n/a</v>
      </c>
      <c r="GA27" s="14">
        <f t="shared" si="44"/>
        <v>0</v>
      </c>
      <c r="GB27" s="11">
        <f>'[1]ENERGY APPORTION'!BB27*'[1]cooling opps'!$C$35</f>
        <v>0</v>
      </c>
      <c r="GC27" s="13">
        <f>(GB27*'[1]prices source'!$C$58)/1000</f>
        <v>0</v>
      </c>
      <c r="GD27" s="14">
        <f>(GB27*'[1]prices source'!$G$58)</f>
        <v>0</v>
      </c>
      <c r="GE27" s="14">
        <v>0</v>
      </c>
      <c r="GF27" s="9" t="str">
        <f t="shared" si="45"/>
        <v>n/a</v>
      </c>
      <c r="GG27" s="14">
        <f t="shared" si="46"/>
        <v>0</v>
      </c>
      <c r="GH27" s="11">
        <v>0</v>
      </c>
      <c r="GI27" s="13">
        <f>(GH27*'[1]prices source'!$C$58)/1000</f>
        <v>0</v>
      </c>
      <c r="GJ27" s="14">
        <f>(GH27*'[1]prices source'!$G$58)</f>
        <v>0</v>
      </c>
      <c r="GK27" s="17">
        <v>0</v>
      </c>
      <c r="GL27" s="9" t="str">
        <f t="shared" si="47"/>
        <v>n/a</v>
      </c>
      <c r="GM27" s="14">
        <f t="shared" si="48"/>
        <v>0</v>
      </c>
      <c r="GN27" s="11">
        <f>[1]HeatFuel!BE27</f>
        <v>0</v>
      </c>
      <c r="GO27" s="13">
        <f>(GN27*'[1]prices source'!$C$58)/1000</f>
        <v>0</v>
      </c>
      <c r="GP27" s="14">
        <f>(GN27*'[1]prices source'!$G$58)</f>
        <v>0</v>
      </c>
      <c r="GQ27" s="14">
        <f>[1]HeatFuel!BF27*'[1]CAPEX Assumptions'!$D$11</f>
        <v>0</v>
      </c>
      <c r="GR27" s="9" t="str">
        <f t="shared" si="49"/>
        <v>n/a</v>
      </c>
      <c r="GS27" s="14">
        <f t="shared" si="50"/>
        <v>0</v>
      </c>
      <c r="GT27" s="11">
        <v>0</v>
      </c>
      <c r="GU27" s="13">
        <f>(GT27*'[1]prices source'!$C$58)/1000</f>
        <v>0</v>
      </c>
      <c r="GV27" s="14">
        <f>(GT27*'[1]prices source'!$G$58)</f>
        <v>0</v>
      </c>
      <c r="GW27" s="14">
        <v>0</v>
      </c>
      <c r="GX27" s="9" t="str">
        <f t="shared" si="51"/>
        <v>n/a</v>
      </c>
      <c r="GY27" s="14">
        <f t="shared" si="52"/>
        <v>0</v>
      </c>
      <c r="GZ27" s="18">
        <v>13398.147627552979</v>
      </c>
      <c r="HA27" s="13">
        <f>(GZ27*'[1]prices source'!$C$58)/1000</f>
        <v>3.4908700718999741</v>
      </c>
      <c r="HB27" s="14">
        <f>(GZ27*'[1]prices source'!$G$58)</f>
        <v>1652.3983201258011</v>
      </c>
      <c r="HC27" s="19">
        <v>53436.415790844279</v>
      </c>
      <c r="HD27" s="9">
        <f t="shared" si="53"/>
        <v>32.338701353058767</v>
      </c>
      <c r="HE27" s="14">
        <f t="shared" si="54"/>
        <v>-15177.404892263505</v>
      </c>
      <c r="HF27" s="18">
        <v>14839.050850940852</v>
      </c>
      <c r="HG27" s="13">
        <f>(HF27*'[1]prices source'!$C$58)/1000</f>
        <v>3.8662955470369131</v>
      </c>
      <c r="HH27" s="14">
        <f>(HF27*'[1]prices source'!$G$58)</f>
        <v>1830.1054280019387</v>
      </c>
      <c r="HI27" s="19">
        <v>87750.973905850798</v>
      </c>
      <c r="HJ27" s="9">
        <f t="shared" si="55"/>
        <v>47.948589498286459</v>
      </c>
      <c r="HK27" s="14">
        <f t="shared" si="56"/>
        <v>-34552.182012323305</v>
      </c>
      <c r="HL27" s="11">
        <v>0</v>
      </c>
      <c r="HM27" s="13">
        <f>(HL27*'[1]prices source'!$C$58)/1000</f>
        <v>0</v>
      </c>
      <c r="HN27" s="14">
        <f>(HL27*'[1]prices source'!$G$58)</f>
        <v>0</v>
      </c>
      <c r="HO27" s="14">
        <v>0</v>
      </c>
      <c r="HP27" s="9" t="str">
        <f t="shared" si="57"/>
        <v>n/a</v>
      </c>
      <c r="HQ27" s="14">
        <f t="shared" si="58"/>
        <v>0</v>
      </c>
      <c r="HR27" s="11">
        <v>0</v>
      </c>
      <c r="HS27" s="13">
        <f>(HR27*'[1]prices source'!$C$58)/1000</f>
        <v>0</v>
      </c>
      <c r="HT27" s="14">
        <f>(HR27*'[1]prices source'!$G$58)</f>
        <v>0</v>
      </c>
      <c r="HU27" s="14">
        <v>0</v>
      </c>
      <c r="HV27" s="9" t="str">
        <f t="shared" si="59"/>
        <v>n/a</v>
      </c>
      <c r="HW27" s="14">
        <f t="shared" si="60"/>
        <v>0</v>
      </c>
      <c r="HX27" s="11">
        <f>[1]ICT!AC97</f>
        <v>0</v>
      </c>
      <c r="HY27" s="13">
        <f>(HX27*'[1]prices source'!$C$58)/1000</f>
        <v>0</v>
      </c>
      <c r="HZ27" s="14">
        <f>(HX27*'[1]prices source'!$G$58)</f>
        <v>0</v>
      </c>
      <c r="IA27" s="14">
        <f>'[1]CAPEX Assumptions'!$D$25*[1]ICT!H97</f>
        <v>0</v>
      </c>
      <c r="IB27" s="9" t="str">
        <f t="shared" si="61"/>
        <v>n/a</v>
      </c>
      <c r="IC27" s="14">
        <f t="shared" si="62"/>
        <v>0</v>
      </c>
      <c r="ID27" s="11">
        <f>[1]ICT!Z97</f>
        <v>0</v>
      </c>
      <c r="IE27" s="13">
        <f>(ID27*'[1]prices source'!$C$58)/1000</f>
        <v>0</v>
      </c>
      <c r="IF27" s="14">
        <f>(ID27*'[1]prices source'!$G$58)</f>
        <v>0</v>
      </c>
      <c r="IG27" s="14">
        <f>'[1]CAPEX Assumptions'!$D$26</f>
        <v>0</v>
      </c>
      <c r="IH27" s="9" t="str">
        <f t="shared" si="63"/>
        <v>n/a</v>
      </c>
      <c r="II27" s="14">
        <f t="shared" si="64"/>
        <v>0</v>
      </c>
      <c r="IJ27" s="11">
        <f>[1]ICT!AF97</f>
        <v>0</v>
      </c>
      <c r="IK27" s="13">
        <f>(IJ27*'[1]prices source'!$C$58)/1000</f>
        <v>0</v>
      </c>
      <c r="IL27" s="14">
        <f>(IJ27*'[1]prices source'!$G$58)</f>
        <v>0</v>
      </c>
      <c r="IM27" s="14">
        <v>0</v>
      </c>
      <c r="IN27" s="9" t="str">
        <f t="shared" si="65"/>
        <v>n/a</v>
      </c>
      <c r="IO27" s="14">
        <f t="shared" si="66"/>
        <v>0</v>
      </c>
      <c r="IP27" s="11">
        <f>[1]vending!G27</f>
        <v>0</v>
      </c>
      <c r="IQ27" s="13">
        <f>(IP27*'[1]prices source'!$C$58)/1000</f>
        <v>0</v>
      </c>
      <c r="IR27" s="14">
        <f>(IP27*'[1]prices source'!$G$58)</f>
        <v>0</v>
      </c>
      <c r="IS27" s="14">
        <v>0</v>
      </c>
      <c r="IT27" s="9" t="str">
        <f t="shared" si="67"/>
        <v>n/a</v>
      </c>
      <c r="IU27" s="14">
        <f t="shared" si="68"/>
        <v>0</v>
      </c>
      <c r="IV27" s="11">
        <f>'[1]halls power'!S58</f>
        <v>6898.6666666666679</v>
      </c>
      <c r="IW27" s="13">
        <f>(IV27*'[1]prices source'!$C$58)/1000</f>
        <v>1.7974386961639259</v>
      </c>
      <c r="IX27" s="14">
        <f>(IV27*'[1]prices source'!$G$58)</f>
        <v>850.81501771673084</v>
      </c>
      <c r="IY27" s="14">
        <f>'[1]halls power'!T58</f>
        <v>12901.833333333332</v>
      </c>
      <c r="IZ27" s="9">
        <f t="shared" si="69"/>
        <v>15.164087451061954</v>
      </c>
      <c r="JA27" s="14">
        <f t="shared" si="70"/>
        <v>-7327.424449472931</v>
      </c>
      <c r="JB27" s="11">
        <f>'[1]halls power'!U58</f>
        <v>0</v>
      </c>
      <c r="JC27" s="13">
        <f>(JB27*'[1]prices source'!$C$58)/1000</f>
        <v>0</v>
      </c>
      <c r="JD27" s="14">
        <f>(JB27*'[1]prices source'!$G$58)</f>
        <v>0</v>
      </c>
      <c r="JE27" s="14">
        <f>'[1]halls power'!V58</f>
        <v>0</v>
      </c>
      <c r="JF27" s="9" t="str">
        <f t="shared" si="71"/>
        <v>n/a</v>
      </c>
      <c r="JG27" s="14">
        <f t="shared" si="72"/>
        <v>0</v>
      </c>
      <c r="JH27" s="11">
        <f>'[1]renewable energy'!W190</f>
        <v>3145.6302482773931</v>
      </c>
      <c r="JI27" s="13">
        <f>(JH27*'[1]prices source'!$C$58)/1000</f>
        <v>0.81958990124819142</v>
      </c>
      <c r="JJ27" s="14">
        <f>(JH27*'[1]prices source'!$G$58)+'[1]renewable energy'!Z190</f>
        <v>408.32490495839295</v>
      </c>
      <c r="JK27" s="14">
        <f>'[1]renewable energy'!Y190</f>
        <v>7536.8565486628677</v>
      </c>
      <c r="JL27" s="9">
        <f t="shared" si="73"/>
        <v>18.457988864115084</v>
      </c>
      <c r="JM27" s="14">
        <f t="shared" si="74"/>
        <v>1445.6315756100603</v>
      </c>
      <c r="JN27" s="11">
        <v>0</v>
      </c>
      <c r="JO27" s="13">
        <f>(JN27*'[1]prices source'!$C$58)/1000</f>
        <v>0</v>
      </c>
      <c r="JP27" s="14">
        <v>0</v>
      </c>
      <c r="JQ27" s="14">
        <v>0</v>
      </c>
      <c r="JR27" s="9" t="str">
        <f t="shared" si="75"/>
        <v>n/a</v>
      </c>
      <c r="JS27" s="14">
        <f t="shared" si="76"/>
        <v>0</v>
      </c>
      <c r="JT27" s="11">
        <v>0</v>
      </c>
      <c r="JU27" s="13">
        <f>(JT27*'[1]prices source'!$C$58)/1000</f>
        <v>0</v>
      </c>
      <c r="JV27" s="14">
        <f>(JT27*'[1]prices source'!$G$58)</f>
        <v>0</v>
      </c>
      <c r="JW27" s="16">
        <v>0</v>
      </c>
      <c r="JX27" s="9" t="str">
        <f t="shared" si="77"/>
        <v>n/a</v>
      </c>
      <c r="JY27" s="14">
        <f t="shared" si="78"/>
        <v>0</v>
      </c>
    </row>
    <row r="28" spans="1:285" x14ac:dyDescent="0.25">
      <c r="A28" s="9">
        <f>'[1]ENERGY APPORTION'!A28</f>
        <v>25</v>
      </c>
      <c r="B28" t="s">
        <v>75</v>
      </c>
      <c r="C28" s="9" t="str">
        <f>'[1]ENERGY APPORTION'!E28</f>
        <v>off</v>
      </c>
      <c r="D28" s="10">
        <f>[1]FabricVent!M28</f>
        <v>581.78000000000009</v>
      </c>
      <c r="E28" s="11">
        <f>'[1]ENERGY APPORTION'!G28</f>
        <v>32312</v>
      </c>
      <c r="F28" s="11">
        <f>'[1]ENERGY APPORTION'!H28</f>
        <v>32476.615992148611</v>
      </c>
      <c r="G28" s="11">
        <f>'[1]ENERGY APPORTION'!I28</f>
        <v>0</v>
      </c>
      <c r="H28" s="10">
        <f>((E28*'[1]prices source'!$C$58)+(F28*'[1]prices source'!$C$60)+(G28*'[1]prices source'!$C$61))/1000</f>
        <v>14.409161715932052</v>
      </c>
      <c r="I28" s="12">
        <f>(E28*'[1]prices source'!$G$58)+(F28*'[1]prices source'!$G$60)+(G28*'[1]prices source'!$G$61)</f>
        <v>4636.1776522385062</v>
      </c>
      <c r="J28" s="11">
        <f>[1]FabricVent!EU28</f>
        <v>0</v>
      </c>
      <c r="K28" s="11">
        <f>[1]FabricVent!EJ28</f>
        <v>0</v>
      </c>
      <c r="L28" s="11">
        <v>0</v>
      </c>
      <c r="M28" s="13">
        <f>((J28*'[1]prices source'!$C$58)+(K28*'[1]prices source'!$C$60)+(L28*'[1]prices source'!$C$61))/1000</f>
        <v>0</v>
      </c>
      <c r="N28" s="14">
        <f>((J28*'[1]prices source'!$G$58)+(K28*'[1]prices source'!$G$60)+(L28*'[1]prices source'!$G$61))</f>
        <v>0</v>
      </c>
      <c r="O28" s="14">
        <f>[1]FabricVent!DY28</f>
        <v>0</v>
      </c>
      <c r="P28" s="9" t="str">
        <f t="shared" si="22"/>
        <v>n/a</v>
      </c>
      <c r="Q28" s="14">
        <f t="shared" si="0"/>
        <v>0</v>
      </c>
      <c r="R28" s="11">
        <f>[1]FabricVent!EV28</f>
        <v>0</v>
      </c>
      <c r="S28" s="11">
        <f>[1]FabricVent!EK28</f>
        <v>0</v>
      </c>
      <c r="T28" s="11">
        <v>0</v>
      </c>
      <c r="U28" s="13">
        <f>((R28*'[1]prices source'!$C$58)+(S28*'[1]prices source'!$C$60)+(T28*'[1]prices source'!$C$61))/1000</f>
        <v>0</v>
      </c>
      <c r="V28" s="14">
        <f>((R28*'[1]prices source'!$G$58)+(S28*'[1]prices source'!$G$60)+(T28*'[1]prices source'!$G$61))</f>
        <v>0</v>
      </c>
      <c r="W28" s="14">
        <f>[1]FabricVent!DZ28</f>
        <v>0</v>
      </c>
      <c r="X28" s="9" t="str">
        <f t="shared" si="23"/>
        <v>n/a</v>
      </c>
      <c r="Y28" s="14">
        <f t="shared" si="1"/>
        <v>0</v>
      </c>
      <c r="Z28" s="11">
        <f>[1]FabricVent!EW28</f>
        <v>0</v>
      </c>
      <c r="AA28" s="11">
        <f>[1]FabricVent!EL28</f>
        <v>13366.847851110226</v>
      </c>
      <c r="AB28" s="11">
        <v>0</v>
      </c>
      <c r="AC28" s="13">
        <f>((Z28*'[1]prices source'!$C$58)+(AA28*'[1]prices source'!$C$60)+(AB28*'[1]prices source'!$C$61))/1000</f>
        <v>2.4655150861372812</v>
      </c>
      <c r="AD28" s="14">
        <f>((Z28*'[1]prices source'!$G$58)+(AA28*'[1]prices source'!$G$60)+(AB28*'[1]prices source'!$G$61))</f>
        <v>267.99337588801228</v>
      </c>
      <c r="AE28" s="14">
        <f>[1]FabricVent!EA28</f>
        <v>72069.293517054262</v>
      </c>
      <c r="AF28" s="9">
        <f t="shared" si="24"/>
        <v>268.92192121632968</v>
      </c>
      <c r="AG28" s="14">
        <f t="shared" si="2"/>
        <v>-62527.119654355134</v>
      </c>
      <c r="AH28" s="11">
        <f>[1]FabricVent!EX28</f>
        <v>0</v>
      </c>
      <c r="AI28" s="11">
        <f>[1]FabricVent!EM28</f>
        <v>0</v>
      </c>
      <c r="AJ28" s="11">
        <v>0</v>
      </c>
      <c r="AK28" s="13">
        <f>((AH28*'[1]prices source'!$C$58)+(AI28*'[1]prices source'!$C$60)+(AJ28*'[1]prices source'!$C$61))/1000</f>
        <v>0</v>
      </c>
      <c r="AL28" s="14">
        <f>((AH28*'[1]prices source'!$G$58)+(AI28*'[1]prices source'!$G$60)+(AJ28*'[1]prices source'!$G$61))</f>
        <v>0</v>
      </c>
      <c r="AM28" s="14">
        <f>[1]FabricVent!EB28</f>
        <v>0</v>
      </c>
      <c r="AN28" s="9" t="str">
        <f t="shared" si="25"/>
        <v>n/a</v>
      </c>
      <c r="AO28" s="14">
        <f t="shared" si="3"/>
        <v>0</v>
      </c>
      <c r="AP28" s="11">
        <f>[1]FabricVent!FD28</f>
        <v>0</v>
      </c>
      <c r="AQ28" s="11">
        <f>[1]FabricVent!ES28</f>
        <v>2627.9828572639917</v>
      </c>
      <c r="AR28" s="11">
        <v>0</v>
      </c>
      <c r="AS28" s="13">
        <f>((AP28*'[1]prices source'!$C$58)+(AQ28*'[1]prices source'!$C$60)+(AR28*'[1]prices source'!$C$61))/1000</f>
        <v>0.48473143802234331</v>
      </c>
      <c r="AT28" s="14">
        <f>((AP28*'[1]prices source'!$G$58)+(AQ28*'[1]prices source'!$G$60)+(AR28*'[1]prices source'!$G$61))</f>
        <v>52.688712068754874</v>
      </c>
      <c r="AU28" s="14">
        <v>1500</v>
      </c>
      <c r="AV28" s="9">
        <f t="shared" si="26"/>
        <v>28.469095962008161</v>
      </c>
      <c r="AW28" s="14">
        <f t="shared" si="4"/>
        <v>184.77951866402918</v>
      </c>
      <c r="AX28" s="11">
        <f>[1]FabricVent!FC28</f>
        <v>0</v>
      </c>
      <c r="AY28" s="11">
        <f>[1]FabricVent!ER28</f>
        <v>0</v>
      </c>
      <c r="AZ28" s="11">
        <v>0</v>
      </c>
      <c r="BA28" s="13">
        <f>((AX28*'[1]prices source'!$C$58)+(AY28*'[1]prices source'!$C$60)+(AZ28*'[1]prices source'!$C$61))/1000</f>
        <v>0</v>
      </c>
      <c r="BB28" s="14">
        <f>((AX28*'[1]prices source'!$G$58)+(AY28*'[1]prices source'!$G$60)+(AZ28*'[1]prices source'!$G$61))</f>
        <v>0</v>
      </c>
      <c r="BC28" s="14">
        <f>[1]FabricVent!EG28</f>
        <v>0</v>
      </c>
      <c r="BD28" s="9" t="str">
        <f t="shared" si="27"/>
        <v>n/a</v>
      </c>
      <c r="BE28" s="14">
        <f t="shared" si="5"/>
        <v>0</v>
      </c>
      <c r="BF28" s="11">
        <f>[1]FabricVent!EZ28</f>
        <v>0</v>
      </c>
      <c r="BG28" s="11">
        <f>[1]FabricVent!EO28</f>
        <v>3049.5304081964191</v>
      </c>
      <c r="BH28" s="11">
        <v>0</v>
      </c>
      <c r="BI28" s="13">
        <f>((BF28*'[1]prices source'!$C$58)+(BG28*'[1]prices source'!$C$60)+(BH28*'[1]prices source'!$C$61))/1000</f>
        <v>0.56248588379182951</v>
      </c>
      <c r="BJ28" s="14">
        <f>((BF28*'[1]prices source'!$G$58)+(BG28*'[1]prices source'!$G$60)+(BH28*'[1]prices source'!$G$61))</f>
        <v>61.140364435121995</v>
      </c>
      <c r="BK28" s="14">
        <f>[1]FabricVent!ED28</f>
        <v>18959.629349999999</v>
      </c>
      <c r="BL28" s="9">
        <f t="shared" si="28"/>
        <v>310.10003825081338</v>
      </c>
      <c r="BM28" s="14">
        <f t="shared" si="6"/>
        <v>-18336.307596553677</v>
      </c>
      <c r="BN28" s="11">
        <f>[1]FabricVent!EY28</f>
        <v>0</v>
      </c>
      <c r="BO28" s="11">
        <f>[1]FabricVent!EN28</f>
        <v>0</v>
      </c>
      <c r="BP28" s="11">
        <v>0</v>
      </c>
      <c r="BQ28" s="13">
        <f>((BN28*'[1]prices source'!$C$58)+(BO28*'[1]prices source'!$C$60)+(BP28*'[1]prices source'!$C$61))/1000</f>
        <v>0</v>
      </c>
      <c r="BR28" s="14">
        <f>((BN28*'[1]prices source'!$G$58)+(BO28*'[1]prices source'!$G$60)+(BP28*'[1]prices source'!$G$61))</f>
        <v>0</v>
      </c>
      <c r="BS28" s="14">
        <f>[1]FabricVent!EC28</f>
        <v>0</v>
      </c>
      <c r="BT28" s="9" t="str">
        <f t="shared" si="29"/>
        <v>n/a</v>
      </c>
      <c r="BU28" s="14">
        <f t="shared" si="7"/>
        <v>0</v>
      </c>
      <c r="BV28" s="11">
        <f>[1]FabricVent!FA28</f>
        <v>0</v>
      </c>
      <c r="BW28" s="11">
        <f>[1]FabricVent!EP28</f>
        <v>0</v>
      </c>
      <c r="BX28" s="11">
        <v>0</v>
      </c>
      <c r="BY28" s="13">
        <f>((BV28*'[1]prices source'!$C$58)+(BW28*'[1]prices source'!$C$60)+(BX28*'[1]prices source'!$C$61))/1000</f>
        <v>0</v>
      </c>
      <c r="BZ28" s="14">
        <f>((BV28*'[1]prices source'!$G$58)+(BW28*'[1]prices source'!$G$60)+(BX28*'[1]prices source'!$G$61))</f>
        <v>0</v>
      </c>
      <c r="CA28" s="14">
        <f>[1]FabricVent!EE28</f>
        <v>0</v>
      </c>
      <c r="CB28" s="9" t="str">
        <f t="shared" si="30"/>
        <v>n/a</v>
      </c>
      <c r="CC28" s="14">
        <f t="shared" si="8"/>
        <v>0</v>
      </c>
      <c r="CD28" s="11">
        <f>[1]FabricVent!FB28</f>
        <v>0</v>
      </c>
      <c r="CE28" s="11">
        <f>[1]FabricVent!EQ28</f>
        <v>0</v>
      </c>
      <c r="CF28" s="11">
        <v>0</v>
      </c>
      <c r="CG28" s="13">
        <f>((CD28*'[1]prices source'!$C$58)+(CE28*'[1]prices source'!$C$60)+(CF28*'[1]prices source'!$C$61))/1000</f>
        <v>0</v>
      </c>
      <c r="CH28" s="14">
        <f>((CD28*'[1]prices source'!$G$58)+(CE28*'[1]prices source'!$G$60)+(CF28*'[1]prices source'!$G$61))</f>
        <v>0</v>
      </c>
      <c r="CI28" s="14">
        <f>[1]FabricVent!EF28</f>
        <v>0</v>
      </c>
      <c r="CJ28" s="9" t="str">
        <f t="shared" si="31"/>
        <v>n/a</v>
      </c>
      <c r="CK28" s="14">
        <f t="shared" si="9"/>
        <v>0</v>
      </c>
      <c r="CL28" s="11">
        <v>0</v>
      </c>
      <c r="CM28" s="11">
        <f>[1]HeatFuel!CE28</f>
        <v>0</v>
      </c>
      <c r="CN28" s="11">
        <v>0</v>
      </c>
      <c r="CO28" s="13">
        <f>((CL28*'[1]prices source'!$C$58)+(CM28*'[1]prices source'!$C$60)+(CN28*'[1]prices source'!$C$61))/1000</f>
        <v>0</v>
      </c>
      <c r="CP28" s="14">
        <f>((CL28*'[1]prices source'!$G$58)+(CM28*'[1]prices source'!$G$60)+(CN28*'[1]prices source'!$G$61))</f>
        <v>0</v>
      </c>
      <c r="CQ28" s="14">
        <v>0</v>
      </c>
      <c r="CR28" s="9" t="str">
        <f t="shared" si="32"/>
        <v>n/a</v>
      </c>
      <c r="CS28" s="14">
        <f t="shared" si="10"/>
        <v>0</v>
      </c>
      <c r="CT28" s="11">
        <f>[1]HeatFuel!BA28</f>
        <v>1823.8803000000005</v>
      </c>
      <c r="CU28" s="11">
        <v>0</v>
      </c>
      <c r="CV28" s="11">
        <v>0</v>
      </c>
      <c r="CW28" s="13">
        <f>((CT28*'[1]prices source'!$C$58)+(CU28*'[1]prices source'!$C$60)+(CV28*'[1]prices source'!$C$61))/1000</f>
        <v>0.4752096581548711</v>
      </c>
      <c r="CX28" s="14">
        <f>((CT28*'[1]prices source'!$G$58)+(CU28*'[1]prices source'!$G$60)+(CV28*'[1]prices source'!$G$61))</f>
        <v>224.9398071739993</v>
      </c>
      <c r="CY28" s="14">
        <f>'[1]CAPEX Assumptions'!$D$11*[1]HeatFuel!BB28</f>
        <v>243.3010116402117</v>
      </c>
      <c r="CZ28" s="9">
        <f t="shared" si="33"/>
        <v>1.0816271903888017</v>
      </c>
      <c r="DA28" s="14">
        <f t="shared" si="11"/>
        <v>3634.3342919933016</v>
      </c>
      <c r="DB28" s="11">
        <f>[1]HotWaterpiv!AQ137</f>
        <v>0</v>
      </c>
      <c r="DC28" s="11">
        <f>[1]HotWaterpiv!AP137</f>
        <v>0</v>
      </c>
      <c r="DD28" s="11">
        <v>0</v>
      </c>
      <c r="DE28" s="13">
        <f>((DB28*'[1]prices source'!$C$58)+(DC28*'[1]prices source'!$C$60)+(DD28*'[1]prices source'!$C$61))/1000</f>
        <v>0</v>
      </c>
      <c r="DF28" s="14">
        <f>((DB28*'[1]prices source'!$G$58)+(DC28*'[1]prices source'!$G$60)+(DD28*'[1]prices source'!$G$61))</f>
        <v>0</v>
      </c>
      <c r="DG28" s="14">
        <f>[1]HotWaterpiv!AW137</f>
        <v>0</v>
      </c>
      <c r="DH28" s="9" t="str">
        <f t="shared" si="34"/>
        <v>n/a</v>
      </c>
      <c r="DI28" s="14">
        <f t="shared" si="12"/>
        <v>0</v>
      </c>
      <c r="DJ28" s="11">
        <f>[1]HeatFuel!CN28</f>
        <v>0</v>
      </c>
      <c r="DK28" s="11">
        <f>[1]HeatFuel!CO28</f>
        <v>0</v>
      </c>
      <c r="DL28" s="11">
        <v>0</v>
      </c>
      <c r="DM28" s="13">
        <f>((DJ28*'[1]prices source'!$C$58)+(DK28*'[1]prices source'!$C$60)+(DL28*'[1]prices source'!$C$61))/1000</f>
        <v>0</v>
      </c>
      <c r="DN28" s="14">
        <f>((DJ28*'[1]prices source'!$G$58)+(DK28*'[1]prices source'!$G$60)+(DL28*'[1]prices source'!$G$61))</f>
        <v>0</v>
      </c>
      <c r="DO28" s="14">
        <f>[1]HeatFuel!CM28</f>
        <v>0</v>
      </c>
      <c r="DP28" s="9" t="str">
        <f t="shared" si="35"/>
        <v>n/a</v>
      </c>
      <c r="DQ28" s="14">
        <f t="shared" si="13"/>
        <v>0</v>
      </c>
      <c r="DR28" s="11">
        <v>0</v>
      </c>
      <c r="DS28" s="11"/>
      <c r="DT28" s="11">
        <v>0</v>
      </c>
      <c r="DU28" s="13">
        <f>((DR28*'[1]prices source'!$C$58)+(DS28*'[1]prices source'!$C$60)+(DT28*'[1]prices source'!$C$61))/1000</f>
        <v>0</v>
      </c>
      <c r="DV28" s="14">
        <f>((DR28*'[1]prices source'!$G$58)+(DS28*'[1]prices source'!$G$60)+(DT28*'[1]prices source'!$G$61))</f>
        <v>0</v>
      </c>
      <c r="DW28" s="14"/>
      <c r="DX28" s="9" t="str">
        <f t="shared" si="36"/>
        <v>n/a</v>
      </c>
      <c r="DY28" s="14">
        <f t="shared" si="14"/>
        <v>0</v>
      </c>
      <c r="DZ28" s="11">
        <f>'[1]ENERGY APPORTION'!BA28*'[1]benchmarks general'!$I$192*(6-0)/24</f>
        <v>0</v>
      </c>
      <c r="EA28" s="11">
        <v>0</v>
      </c>
      <c r="EB28" s="11">
        <v>0</v>
      </c>
      <c r="EC28" s="13">
        <f>((DZ28*'[1]prices source'!$C$58)+(EA28*'[1]prices source'!$C$60)+(EB28*'[1]prices source'!$C$61))/1000</f>
        <v>0</v>
      </c>
      <c r="ED28" s="14">
        <f>((DZ28*'[1]prices source'!$G$58)+(EA28*'[1]prices source'!$G$60)+(EB28*'[1]prices source'!$G$61))</f>
        <v>0</v>
      </c>
      <c r="EE28" s="14">
        <f>IF(DZ28&gt;0,'[1]benchmarks general'!$I$197,0)</f>
        <v>0</v>
      </c>
      <c r="EF28" s="9" t="str">
        <f t="shared" si="37"/>
        <v>n/a</v>
      </c>
      <c r="EG28" s="14">
        <f t="shared" si="15"/>
        <v>0</v>
      </c>
      <c r="EH28" s="11">
        <f>[1]FabricVent!GG28</f>
        <v>0</v>
      </c>
      <c r="EI28" s="11">
        <f>[1]FabricVent!GD28</f>
        <v>0</v>
      </c>
      <c r="EJ28" s="11">
        <v>0</v>
      </c>
      <c r="EK28" s="13">
        <f>((EH28*'[1]prices source'!$C$58)+(EI28*'[1]prices source'!$C$60)+(EJ28*'[1]prices source'!$C$61))/1000</f>
        <v>0</v>
      </c>
      <c r="EL28" s="14">
        <f>((EH28*'[1]prices source'!$G$58)+(EI28*'[1]prices source'!$G$60)+(EJ28*'[1]prices source'!$G$61))</f>
        <v>0</v>
      </c>
      <c r="EM28" s="14">
        <v>0</v>
      </c>
      <c r="EN28" s="9" t="str">
        <f t="shared" si="38"/>
        <v>n/a</v>
      </c>
      <c r="EO28" s="14">
        <f t="shared" si="16"/>
        <v>0</v>
      </c>
      <c r="EP28" s="11">
        <f>[1]FabricVent!GK28</f>
        <v>0</v>
      </c>
      <c r="EQ28" s="11">
        <f>[1]FabricVent!GH28</f>
        <v>0</v>
      </c>
      <c r="ER28" s="11">
        <v>0</v>
      </c>
      <c r="ES28" s="13">
        <f>((EP28*'[1]prices source'!$C$58)+(EQ28*'[1]prices source'!$C$60)+(ER28*'[1]prices source'!$C$61))/1000</f>
        <v>0</v>
      </c>
      <c r="ET28" s="14">
        <f>((EP28*'[1]prices source'!$G$58)+(EQ28*'[1]prices source'!$G$60)+(ER28*'[1]prices source'!$G$61))</f>
        <v>0</v>
      </c>
      <c r="EU28" s="14">
        <v>0</v>
      </c>
      <c r="EV28" s="9" t="str">
        <f t="shared" si="39"/>
        <v>n/a</v>
      </c>
      <c r="EW28" s="14">
        <f t="shared" si="17"/>
        <v>0</v>
      </c>
      <c r="EX28" s="11">
        <f>[1]FabricVent!GR28</f>
        <v>0</v>
      </c>
      <c r="EY28" s="11">
        <f>[1]FabricVent!GO28</f>
        <v>0</v>
      </c>
      <c r="EZ28" s="11">
        <v>0</v>
      </c>
      <c r="FA28" s="13">
        <f>((EX28*'[1]prices source'!$C$58)+(EY28*'[1]prices source'!$C$60)+(EZ28*'[1]prices source'!$C$61))/1000</f>
        <v>0</v>
      </c>
      <c r="FB28" s="14">
        <f>((EX28*'[1]prices source'!$G$58)+(EY28*'[1]prices source'!$G$60)+(EZ28*'[1]prices source'!$G$61))</f>
        <v>0</v>
      </c>
      <c r="FC28" s="14"/>
      <c r="FD28" s="9" t="str">
        <f t="shared" si="40"/>
        <v>n/a</v>
      </c>
      <c r="FE28" s="14">
        <f t="shared" si="18"/>
        <v>0</v>
      </c>
      <c r="FF28" s="11">
        <v>0</v>
      </c>
      <c r="FG28" s="11">
        <f>[1]HeatFuel!CR28</f>
        <v>0</v>
      </c>
      <c r="FH28" s="11">
        <f>[1]HeatFuel!CQ28</f>
        <v>0</v>
      </c>
      <c r="FI28" s="13">
        <f>((FF28*'[1]prices source'!$C$58)+(FG28*'[1]prices source'!$C$60)+(FH28*'[1]prices source'!$C$61))/1000</f>
        <v>0</v>
      </c>
      <c r="FJ28" s="14">
        <f>((FF28*'[1]prices source'!$G$58)+(FG28*'[1]prices source'!$G$60)+(FH28*'[1]prices source'!$G$61))</f>
        <v>0</v>
      </c>
      <c r="FK28" s="14">
        <f>[1]HeatFuel!CP28</f>
        <v>0</v>
      </c>
      <c r="FL28" s="9" t="str">
        <f t="shared" si="41"/>
        <v>n/a</v>
      </c>
      <c r="FM28" s="14">
        <f t="shared" si="19"/>
        <v>0</v>
      </c>
      <c r="FN28" s="11">
        <f t="shared" si="20"/>
        <v>0</v>
      </c>
      <c r="FO28" s="11">
        <f t="shared" si="20"/>
        <v>0</v>
      </c>
      <c r="FP28" s="11">
        <f t="shared" si="20"/>
        <v>0</v>
      </c>
      <c r="FQ28" s="13">
        <f>((FN28*'[1]prices source'!$C$58)+(FO28*'[1]prices source'!$C$60)+(FP28*'[1]prices source'!$C$61))/1000</f>
        <v>0</v>
      </c>
      <c r="FR28" s="14">
        <f>((FN28*'[1]prices source'!$G$58)+(FO28*'[1]prices source'!$G$60)+(FP28*'[1]prices source'!$G$61))</f>
        <v>0</v>
      </c>
      <c r="FS28" s="14">
        <f>'[1]CAPEX Assumptions'!$D$30</f>
        <v>0</v>
      </c>
      <c r="FT28" s="9" t="str">
        <f t="shared" si="42"/>
        <v>n/a</v>
      </c>
      <c r="FU28" s="14">
        <f t="shared" si="21"/>
        <v>0</v>
      </c>
      <c r="FV28" s="15">
        <v>302.80000000000007</v>
      </c>
      <c r="FW28" s="13">
        <f>(FV28*'[1]prices source'!$C$58)/1000</f>
        <v>7.8894149188022344E-2</v>
      </c>
      <c r="FX28" s="14">
        <f>(FV28*'[1]prices source'!$G$58)</f>
        <v>37.344431875428988</v>
      </c>
      <c r="FY28" s="16">
        <v>400</v>
      </c>
      <c r="FZ28" s="9">
        <f t="shared" si="43"/>
        <v>10.711101492567694</v>
      </c>
      <c r="GA28" s="14">
        <f t="shared" si="44"/>
        <v>22.868475533703361</v>
      </c>
      <c r="GB28" s="11">
        <f>'[1]ENERGY APPORTION'!BB28*'[1]cooling opps'!$C$35</f>
        <v>0</v>
      </c>
      <c r="GC28" s="13">
        <f>(GB28*'[1]prices source'!$C$58)/1000</f>
        <v>0</v>
      </c>
      <c r="GD28" s="14">
        <f>(GB28*'[1]prices source'!$G$58)</f>
        <v>0</v>
      </c>
      <c r="GE28" s="14">
        <v>0</v>
      </c>
      <c r="GF28" s="9" t="str">
        <f t="shared" si="45"/>
        <v>n/a</v>
      </c>
      <c r="GG28" s="14">
        <f t="shared" si="46"/>
        <v>0</v>
      </c>
      <c r="GH28" s="11">
        <v>0</v>
      </c>
      <c r="GI28" s="13">
        <f>(GH28*'[1]prices source'!$C$58)/1000</f>
        <v>0</v>
      </c>
      <c r="GJ28" s="14">
        <f>(GH28*'[1]prices source'!$G$58)</f>
        <v>0</v>
      </c>
      <c r="GK28" s="17">
        <v>0</v>
      </c>
      <c r="GL28" s="9" t="str">
        <f t="shared" si="47"/>
        <v>n/a</v>
      </c>
      <c r="GM28" s="14">
        <f t="shared" si="48"/>
        <v>0</v>
      </c>
      <c r="GN28" s="11">
        <f>[1]HeatFuel!BE28</f>
        <v>0</v>
      </c>
      <c r="GO28" s="13">
        <f>(GN28*'[1]prices source'!$C$58)/1000</f>
        <v>0</v>
      </c>
      <c r="GP28" s="14">
        <f>(GN28*'[1]prices source'!$G$58)</f>
        <v>0</v>
      </c>
      <c r="GQ28" s="14">
        <f>[1]HeatFuel!BF28*'[1]CAPEX Assumptions'!$D$11</f>
        <v>0</v>
      </c>
      <c r="GR28" s="9" t="str">
        <f t="shared" si="49"/>
        <v>n/a</v>
      </c>
      <c r="GS28" s="14">
        <f t="shared" si="50"/>
        <v>0</v>
      </c>
      <c r="GT28" s="11">
        <v>0</v>
      </c>
      <c r="GU28" s="13">
        <f>(GT28*'[1]prices source'!$C$58)/1000</f>
        <v>0</v>
      </c>
      <c r="GV28" s="14">
        <f>(GT28*'[1]prices source'!$G$58)</f>
        <v>0</v>
      </c>
      <c r="GW28" s="14">
        <v>0</v>
      </c>
      <c r="GX28" s="9" t="str">
        <f t="shared" si="51"/>
        <v>n/a</v>
      </c>
      <c r="GY28" s="14">
        <f t="shared" si="52"/>
        <v>0</v>
      </c>
      <c r="GZ28" s="18">
        <v>4058.4565228782521</v>
      </c>
      <c r="HA28" s="13">
        <f>(GZ28*'[1]prices source'!$C$58)/1000</f>
        <v>1.0574256089466947</v>
      </c>
      <c r="HB28" s="14">
        <f>(GZ28*'[1]prices source'!$G$58)</f>
        <v>500.53088883096848</v>
      </c>
      <c r="HC28" s="19">
        <v>12864.155674957718</v>
      </c>
      <c r="HD28" s="9">
        <f t="shared" si="53"/>
        <v>25.70102257825291</v>
      </c>
      <c r="HE28" s="14">
        <f t="shared" si="54"/>
        <v>-1275.0512213763177</v>
      </c>
      <c r="HF28" s="18">
        <v>4442.1470811253967</v>
      </c>
      <c r="HG28" s="13">
        <f>(HF28*'[1]prices source'!$C$58)/1000</f>
        <v>1.157395688683768</v>
      </c>
      <c r="HH28" s="14">
        <f>(HF28*'[1]prices source'!$G$58)</f>
        <v>547.85158207306165</v>
      </c>
      <c r="HI28" s="19">
        <v>21086.364744211685</v>
      </c>
      <c r="HJ28" s="9">
        <f t="shared" si="55"/>
        <v>38.489192026098046</v>
      </c>
      <c r="HK28" s="14">
        <f t="shared" si="56"/>
        <v>-5161.0295928568266</v>
      </c>
      <c r="HL28" s="11">
        <v>0</v>
      </c>
      <c r="HM28" s="13">
        <f>(HL28*'[1]prices source'!$C$58)/1000</f>
        <v>0</v>
      </c>
      <c r="HN28" s="14">
        <f>(HL28*'[1]prices source'!$G$58)</f>
        <v>0</v>
      </c>
      <c r="HO28" s="14">
        <v>0</v>
      </c>
      <c r="HP28" s="9" t="str">
        <f t="shared" si="57"/>
        <v>n/a</v>
      </c>
      <c r="HQ28" s="14">
        <f t="shared" si="58"/>
        <v>0</v>
      </c>
      <c r="HR28" s="11">
        <v>0</v>
      </c>
      <c r="HS28" s="13">
        <f>(HR28*'[1]prices source'!$C$58)/1000</f>
        <v>0</v>
      </c>
      <c r="HT28" s="14">
        <f>(HR28*'[1]prices source'!$G$58)</f>
        <v>0</v>
      </c>
      <c r="HU28" s="14">
        <v>0</v>
      </c>
      <c r="HV28" s="9" t="str">
        <f t="shared" si="59"/>
        <v>n/a</v>
      </c>
      <c r="HW28" s="14">
        <f t="shared" si="60"/>
        <v>0</v>
      </c>
      <c r="HX28" s="11">
        <f>[1]ICT!AC98</f>
        <v>1098.6624000000002</v>
      </c>
      <c r="HY28" s="13">
        <f>(HX28*'[1]prices source'!$C$58)/1000</f>
        <v>0.28625507031991632</v>
      </c>
      <c r="HZ28" s="14">
        <f>(HX28*'[1]prices source'!$G$58)</f>
        <v>135.49842520110735</v>
      </c>
      <c r="IA28" s="14">
        <f>'[1]CAPEX Assumptions'!$D$25*[1]ICT!H98</f>
        <v>0</v>
      </c>
      <c r="IB28" s="9">
        <f t="shared" si="61"/>
        <v>0</v>
      </c>
      <c r="IC28" s="14">
        <f t="shared" si="62"/>
        <v>421.58877144353738</v>
      </c>
      <c r="ID28" s="11">
        <f>[1]ICT!Z98</f>
        <v>450</v>
      </c>
      <c r="IE28" s="13">
        <f>(ID28*'[1]prices source'!$C$58)/1000</f>
        <v>0.11724691920280729</v>
      </c>
      <c r="IF28" s="14">
        <f>(ID28*'[1]prices source'!$G$58)</f>
        <v>55.498660316852842</v>
      </c>
      <c r="IG28" s="14">
        <f>'[1]CAPEX Assumptions'!$D$26</f>
        <v>0</v>
      </c>
      <c r="IH28" s="9">
        <f t="shared" si="63"/>
        <v>0</v>
      </c>
      <c r="II28" s="14">
        <f t="shared" si="64"/>
        <v>172.6781103545473</v>
      </c>
      <c r="IJ28" s="11">
        <f>[1]ICT!AF98</f>
        <v>0</v>
      </c>
      <c r="IK28" s="13">
        <f>(IJ28*'[1]prices source'!$C$58)/1000</f>
        <v>0</v>
      </c>
      <c r="IL28" s="14">
        <f>(IJ28*'[1]prices source'!$G$58)</f>
        <v>0</v>
      </c>
      <c r="IM28" s="14">
        <v>0</v>
      </c>
      <c r="IN28" s="9" t="str">
        <f t="shared" si="65"/>
        <v>n/a</v>
      </c>
      <c r="IO28" s="14">
        <f t="shared" si="66"/>
        <v>0</v>
      </c>
      <c r="IP28" s="11">
        <f>[1]vending!G28</f>
        <v>0</v>
      </c>
      <c r="IQ28" s="13">
        <f>(IP28*'[1]prices source'!$C$58)/1000</f>
        <v>0</v>
      </c>
      <c r="IR28" s="14">
        <f>(IP28*'[1]prices source'!$G$58)</f>
        <v>0</v>
      </c>
      <c r="IS28" s="14">
        <v>0</v>
      </c>
      <c r="IT28" s="9" t="str">
        <f t="shared" si="67"/>
        <v>n/a</v>
      </c>
      <c r="IU28" s="14">
        <f t="shared" si="68"/>
        <v>0</v>
      </c>
      <c r="IV28" s="11">
        <f>'[1]halls power'!S59</f>
        <v>0</v>
      </c>
      <c r="IW28" s="13">
        <f>(IV28*'[1]prices source'!$C$58)/1000</f>
        <v>0</v>
      </c>
      <c r="IX28" s="14">
        <f>(IV28*'[1]prices source'!$G$58)</f>
        <v>0</v>
      </c>
      <c r="IY28" s="14">
        <f>'[1]halls power'!T59</f>
        <v>0</v>
      </c>
      <c r="IZ28" s="9" t="str">
        <f t="shared" si="69"/>
        <v>n/a</v>
      </c>
      <c r="JA28" s="14">
        <f t="shared" si="70"/>
        <v>0</v>
      </c>
      <c r="JB28" s="11">
        <f>'[1]halls power'!U59</f>
        <v>0</v>
      </c>
      <c r="JC28" s="13">
        <f>(JB28*'[1]prices source'!$C$58)/1000</f>
        <v>0</v>
      </c>
      <c r="JD28" s="14">
        <f>(JB28*'[1]prices source'!$G$58)</f>
        <v>0</v>
      </c>
      <c r="JE28" s="14">
        <f>'[1]halls power'!V59</f>
        <v>0</v>
      </c>
      <c r="JF28" s="9" t="str">
        <f t="shared" si="71"/>
        <v>n/a</v>
      </c>
      <c r="JG28" s="14">
        <f t="shared" si="72"/>
        <v>0</v>
      </c>
      <c r="JH28" s="11">
        <f>'[1]renewable energy'!W191</f>
        <v>8960.2067764393742</v>
      </c>
      <c r="JI28" s="13">
        <f>(JH28*'[1]prices source'!$C$58)/1000</f>
        <v>2.334570311016964</v>
      </c>
      <c r="JJ28" s="14">
        <f>(JH28*'[1]prices source'!$G$58)+'[1]renewable energy'!Z191</f>
        <v>1163.0977869699454</v>
      </c>
      <c r="JK28" s="14">
        <f>'[1]renewable energy'!Y191</f>
        <v>10369.644357322879</v>
      </c>
      <c r="JL28" s="9">
        <f t="shared" si="73"/>
        <v>8.915539581875958</v>
      </c>
      <c r="JM28" s="14">
        <f t="shared" si="74"/>
        <v>15216.627584356087</v>
      </c>
      <c r="JN28" s="11">
        <v>0</v>
      </c>
      <c r="JO28" s="13">
        <f>(JN28*'[1]prices source'!$C$58)/1000</f>
        <v>0</v>
      </c>
      <c r="JP28" s="14">
        <v>0</v>
      </c>
      <c r="JQ28" s="14">
        <v>0</v>
      </c>
      <c r="JR28" s="9" t="str">
        <f t="shared" si="75"/>
        <v>n/a</v>
      </c>
      <c r="JS28" s="14">
        <f t="shared" si="76"/>
        <v>0</v>
      </c>
      <c r="JT28" s="11">
        <v>0</v>
      </c>
      <c r="JU28" s="13">
        <f>(JT28*'[1]prices source'!$C$58)/1000</f>
        <v>0</v>
      </c>
      <c r="JV28" s="14">
        <f>(JT28*'[1]prices source'!$G$58)</f>
        <v>0</v>
      </c>
      <c r="JW28" s="16">
        <v>0</v>
      </c>
      <c r="JX28" s="9" t="str">
        <f t="shared" si="77"/>
        <v>n/a</v>
      </c>
      <c r="JY28" s="14">
        <f t="shared" si="78"/>
        <v>0</v>
      </c>
    </row>
    <row r="29" spans="1:285" x14ac:dyDescent="0.25">
      <c r="A29" s="9">
        <f>'[1]ENERGY APPORTION'!A29</f>
        <v>26</v>
      </c>
      <c r="B29" t="s">
        <v>76</v>
      </c>
      <c r="C29" s="9" t="str">
        <f>'[1]ENERGY APPORTION'!E29</f>
        <v>uni</v>
      </c>
      <c r="D29" s="10">
        <f>[1]FabricVent!M29</f>
        <v>6005.420000000001</v>
      </c>
      <c r="E29" s="11">
        <f>'[1]ENERGY APPORTION'!G29</f>
        <v>1844750.5432539682</v>
      </c>
      <c r="F29" s="11">
        <f>'[1]ENERGY APPORTION'!H29</f>
        <v>581127.08838803181</v>
      </c>
      <c r="G29" s="11">
        <f>'[1]ENERGY APPORTION'!I29</f>
        <v>0</v>
      </c>
      <c r="H29" s="10">
        <f>((E29*'[1]prices source'!$C$58)+(F29*'[1]prices source'!$C$60)+(G29*'[1]prices source'!$C$61))/1000</f>
        <v>587.83626455146771</v>
      </c>
      <c r="I29" s="12">
        <f>(E29*'[1]prices source'!$G$58)+(F29*'[1]prices source'!$G$60)+(G29*'[1]prices source'!$G$61)</f>
        <v>239164.82145357854</v>
      </c>
      <c r="J29" s="11">
        <f>[1]FabricVent!EU29</f>
        <v>4185.3185942447608</v>
      </c>
      <c r="K29" s="11">
        <f>[1]FabricVent!EJ29</f>
        <v>95478.177559051735</v>
      </c>
      <c r="L29" s="11">
        <v>0</v>
      </c>
      <c r="M29" s="13">
        <f>((J29*'[1]prices source'!$C$58)+(K29*'[1]prices source'!$C$60)+(L29*'[1]prices source'!$C$61))/1000</f>
        <v>18.701429208672479</v>
      </c>
      <c r="N29" s="14">
        <f>((J29*'[1]prices source'!$G$58)+(K29*'[1]prices source'!$G$60)+(L29*'[1]prices source'!$G$61))</f>
        <v>2430.4291246811399</v>
      </c>
      <c r="O29" s="14">
        <f>[1]FabricVent!DY29</f>
        <v>86060</v>
      </c>
      <c r="P29" s="9">
        <f t="shared" si="22"/>
        <v>35.40938475681353</v>
      </c>
      <c r="Q29" s="14">
        <f t="shared" si="0"/>
        <v>156.69714299270709</v>
      </c>
      <c r="R29" s="11">
        <f>[1]FabricVent!EV29</f>
        <v>0</v>
      </c>
      <c r="S29" s="11">
        <f>[1]FabricVent!EK29</f>
        <v>0</v>
      </c>
      <c r="T29" s="11">
        <v>0</v>
      </c>
      <c r="U29" s="13">
        <f>((R29*'[1]prices source'!$C$58)+(S29*'[1]prices source'!$C$60)+(T29*'[1]prices source'!$C$61))/1000</f>
        <v>0</v>
      </c>
      <c r="V29" s="14">
        <f>((R29*'[1]prices source'!$G$58)+(S29*'[1]prices source'!$G$60)+(T29*'[1]prices source'!$G$61))</f>
        <v>0</v>
      </c>
      <c r="W29" s="14">
        <f>[1]FabricVent!DZ29</f>
        <v>0</v>
      </c>
      <c r="X29" s="9" t="str">
        <f t="shared" si="23"/>
        <v>n/a</v>
      </c>
      <c r="Y29" s="14">
        <f t="shared" si="1"/>
        <v>0</v>
      </c>
      <c r="Z29" s="11">
        <f>[1]FabricVent!EW29</f>
        <v>0</v>
      </c>
      <c r="AA29" s="11">
        <f>[1]FabricVent!EL29</f>
        <v>0</v>
      </c>
      <c r="AB29" s="11">
        <v>0</v>
      </c>
      <c r="AC29" s="13">
        <f>((Z29*'[1]prices source'!$C$58)+(AA29*'[1]prices source'!$C$60)+(AB29*'[1]prices source'!$C$61))/1000</f>
        <v>0</v>
      </c>
      <c r="AD29" s="14">
        <f>((Z29*'[1]prices source'!$G$58)+(AA29*'[1]prices source'!$G$60)+(AB29*'[1]prices source'!$G$61))</f>
        <v>0</v>
      </c>
      <c r="AE29" s="14">
        <f>[1]FabricVent!EA29</f>
        <v>0</v>
      </c>
      <c r="AF29" s="9" t="str">
        <f t="shared" si="24"/>
        <v>n/a</v>
      </c>
      <c r="AG29" s="14">
        <f t="shared" si="2"/>
        <v>0</v>
      </c>
      <c r="AH29" s="11">
        <f>[1]FabricVent!EX29</f>
        <v>5310.4042378589447</v>
      </c>
      <c r="AI29" s="11">
        <f>[1]FabricVent!EM29</f>
        <v>121144.35432223769</v>
      </c>
      <c r="AJ29" s="11">
        <v>0</v>
      </c>
      <c r="AK29" s="13">
        <f>((AH29*'[1]prices source'!$C$58)+(AI29*'[1]prices source'!$C$60)+(AJ29*'[1]prices source'!$C$61))/1000</f>
        <v>23.728695124982284</v>
      </c>
      <c r="AL29" s="14">
        <f>((AH29*'[1]prices source'!$G$58)+(AI29*'[1]prices source'!$G$60)+(AJ29*'[1]prices source'!$G$61))</f>
        <v>3083.7702872298332</v>
      </c>
      <c r="AM29" s="14">
        <f>[1]FabricVent!EB29</f>
        <v>286806.31689922482</v>
      </c>
      <c r="AN29" s="9">
        <f t="shared" si="25"/>
        <v>93.005084745421954</v>
      </c>
      <c r="AO29" s="14">
        <f t="shared" si="3"/>
        <v>-177413.0882661803</v>
      </c>
      <c r="AP29" s="11">
        <f>[1]FabricVent!FD29</f>
        <v>0</v>
      </c>
      <c r="AQ29" s="11">
        <f>[1]FabricVent!ES29</f>
        <v>0</v>
      </c>
      <c r="AR29" s="11">
        <v>0</v>
      </c>
      <c r="AS29" s="13">
        <f>((AP29*'[1]prices source'!$C$58)+(AQ29*'[1]prices source'!$C$60)+(AR29*'[1]prices source'!$C$61))/1000</f>
        <v>0</v>
      </c>
      <c r="AT29" s="14">
        <f>((AP29*'[1]prices source'!$G$58)+(AQ29*'[1]prices source'!$G$60)+(AR29*'[1]prices source'!$G$61))</f>
        <v>0</v>
      </c>
      <c r="AU29" s="14">
        <f>[1]FabricVent!EH29</f>
        <v>0</v>
      </c>
      <c r="AV29" s="9" t="str">
        <f t="shared" si="26"/>
        <v>n/a</v>
      </c>
      <c r="AW29" s="14">
        <f t="shared" si="4"/>
        <v>0</v>
      </c>
      <c r="AX29" s="11">
        <f>[1]FabricVent!FC29</f>
        <v>2243.5601344282773</v>
      </c>
      <c r="AY29" s="11">
        <f>[1]FabricVent!ER29</f>
        <v>51181.535659893365</v>
      </c>
      <c r="AZ29" s="11">
        <v>0</v>
      </c>
      <c r="BA29" s="13">
        <f>((AX29*'[1]prices source'!$C$58)+(AY29*'[1]prices source'!$C$60)+(AZ29*'[1]prices source'!$C$61))/1000</f>
        <v>10.024990949818335</v>
      </c>
      <c r="BB29" s="14">
        <f>((AX29*'[1]prices source'!$G$58)+(AY29*'[1]prices source'!$G$60)+(AZ29*'[1]prices source'!$G$61))</f>
        <v>1302.8432055772746</v>
      </c>
      <c r="BC29" s="14">
        <f>[1]FabricVent!EG29</f>
        <v>101715.00563380281</v>
      </c>
      <c r="BD29" s="9">
        <f t="shared" si="27"/>
        <v>78.071563176885959</v>
      </c>
      <c r="BE29" s="14">
        <f t="shared" si="5"/>
        <v>-55498.131033602971</v>
      </c>
      <c r="BF29" s="11">
        <f>[1]FabricVent!EZ29</f>
        <v>0</v>
      </c>
      <c r="BG29" s="11">
        <f>[1]FabricVent!EO29</f>
        <v>0</v>
      </c>
      <c r="BH29" s="11">
        <v>0</v>
      </c>
      <c r="BI29" s="13">
        <f>((BF29*'[1]prices source'!$C$58)+(BG29*'[1]prices source'!$C$60)+(BH29*'[1]prices source'!$C$61))/1000</f>
        <v>0</v>
      </c>
      <c r="BJ29" s="14">
        <f>((BF29*'[1]prices source'!$G$58)+(BG29*'[1]prices source'!$G$60)+(BH29*'[1]prices source'!$G$61))</f>
        <v>0</v>
      </c>
      <c r="BK29" s="14">
        <f>[1]FabricVent!ED29</f>
        <v>0</v>
      </c>
      <c r="BL29" s="9" t="str">
        <f t="shared" si="28"/>
        <v>n/a</v>
      </c>
      <c r="BM29" s="14">
        <f t="shared" si="6"/>
        <v>0</v>
      </c>
      <c r="BN29" s="11">
        <f>[1]FabricVent!EY29</f>
        <v>5096.6379655722503</v>
      </c>
      <c r="BO29" s="11">
        <f>[1]FabricVent!EN29</f>
        <v>116267.78073723237</v>
      </c>
      <c r="BP29" s="11">
        <v>0</v>
      </c>
      <c r="BQ29" s="13">
        <f>((BN29*'[1]prices source'!$C$58)+(BO29*'[1]prices source'!$C$60)+(BP29*'[1]prices source'!$C$61))/1000</f>
        <v>22.773514600883423</v>
      </c>
      <c r="BR29" s="14">
        <f>((BN29*'[1]prices source'!$G$58)+(BO29*'[1]prices source'!$G$60)+(BP29*'[1]prices source'!$G$61))</f>
        <v>2959.6354663455818</v>
      </c>
      <c r="BS29" s="14">
        <f>[1]FabricVent!EC29</f>
        <v>205822.42</v>
      </c>
      <c r="BT29" s="9">
        <f t="shared" si="29"/>
        <v>69.543165819045896</v>
      </c>
      <c r="BU29" s="14">
        <f t="shared" si="7"/>
        <v>-118653.35626823653</v>
      </c>
      <c r="BV29" s="11">
        <f>[1]FabricVent!FA29</f>
        <v>0</v>
      </c>
      <c r="BW29" s="11">
        <f>[1]FabricVent!EP29</f>
        <v>0</v>
      </c>
      <c r="BX29" s="11">
        <v>0</v>
      </c>
      <c r="BY29" s="13">
        <f>((BV29*'[1]prices source'!$C$58)+(BW29*'[1]prices source'!$C$60)+(BX29*'[1]prices source'!$C$61))/1000</f>
        <v>0</v>
      </c>
      <c r="BZ29" s="14">
        <f>((BV29*'[1]prices source'!$G$58)+(BW29*'[1]prices source'!$G$60)+(BX29*'[1]prices source'!$G$61))</f>
        <v>0</v>
      </c>
      <c r="CA29" s="14">
        <f>[1]FabricVent!EE29</f>
        <v>0</v>
      </c>
      <c r="CB29" s="9" t="str">
        <f t="shared" si="30"/>
        <v>n/a</v>
      </c>
      <c r="CC29" s="14">
        <f t="shared" si="8"/>
        <v>0</v>
      </c>
      <c r="CD29" s="11">
        <f>[1]FabricVent!FB29</f>
        <v>5782.9402081769022</v>
      </c>
      <c r="CE29" s="11">
        <f>[1]FabricVent!EQ29</f>
        <v>131924.14856277581</v>
      </c>
      <c r="CF29" s="11">
        <v>0</v>
      </c>
      <c r="CG29" s="13">
        <f>((CD29*'[1]prices source'!$C$58)+(CE29*'[1]prices source'!$C$60)+(CF29*'[1]prices source'!$C$61))/1000</f>
        <v>25.840146809832405</v>
      </c>
      <c r="CH29" s="14">
        <f>((CD29*'[1]prices source'!$G$58)+(CE29*'[1]prices source'!$G$60)+(CF29*'[1]prices source'!$G$61))</f>
        <v>3358.1735755002846</v>
      </c>
      <c r="CI29" s="14">
        <f>[1]FabricVent!EF29</f>
        <v>227833.92</v>
      </c>
      <c r="CJ29" s="9">
        <f t="shared" si="31"/>
        <v>67.844593162835068</v>
      </c>
      <c r="CK29" s="14">
        <f t="shared" si="9"/>
        <v>-128926.85872378273</v>
      </c>
      <c r="CL29" s="11">
        <v>0</v>
      </c>
      <c r="CM29" s="11">
        <f>[1]HeatFuel!CE29</f>
        <v>0</v>
      </c>
      <c r="CN29" s="11">
        <v>0</v>
      </c>
      <c r="CO29" s="13">
        <f>((CL29*'[1]prices source'!$C$58)+(CM29*'[1]prices source'!$C$60)+(CN29*'[1]prices source'!$C$61))/1000</f>
        <v>0</v>
      </c>
      <c r="CP29" s="14">
        <f>((CL29*'[1]prices source'!$G$58)+(CM29*'[1]prices source'!$G$60)+(CN29*'[1]prices source'!$G$61))</f>
        <v>0</v>
      </c>
      <c r="CQ29" s="14">
        <v>0</v>
      </c>
      <c r="CR29" s="9" t="str">
        <f t="shared" si="32"/>
        <v>n/a</v>
      </c>
      <c r="CS29" s="14">
        <f t="shared" si="10"/>
        <v>0</v>
      </c>
      <c r="CT29" s="11">
        <f>[1]HeatFuel!BA29</f>
        <v>22250.081100000003</v>
      </c>
      <c r="CU29" s="11">
        <v>0</v>
      </c>
      <c r="CV29" s="11">
        <v>0</v>
      </c>
      <c r="CW29" s="13">
        <f>((CT29*'[1]prices source'!$C$58)+(CU29*'[1]prices source'!$C$60)+(CV29*'[1]prices source'!$C$61))/1000</f>
        <v>5.7972299133057996</v>
      </c>
      <c r="CX29" s="14">
        <f>((CT29*'[1]prices source'!$G$58)+(CU29*'[1]prices source'!$G$60)+(CV29*'[1]prices source'!$G$61))</f>
        <v>2744.110428869617</v>
      </c>
      <c r="CY29" s="14">
        <f>'[1]CAPEX Assumptions'!$D$11*[1]HeatFuel!BB29</f>
        <v>3767.2094984126988</v>
      </c>
      <c r="CZ29" s="9">
        <f t="shared" si="33"/>
        <v>1.3728345108780946</v>
      </c>
      <c r="DA29" s="14">
        <f t="shared" si="11"/>
        <v>43537.265461960946</v>
      </c>
      <c r="DB29" s="11">
        <f>[1]HotWaterpiv!AQ138</f>
        <v>0</v>
      </c>
      <c r="DC29" s="11">
        <f>[1]HotWaterpiv!AP138</f>
        <v>0</v>
      </c>
      <c r="DD29" s="11">
        <v>0</v>
      </c>
      <c r="DE29" s="13">
        <f>((DB29*'[1]prices source'!$C$58)+(DC29*'[1]prices source'!$C$60)+(DD29*'[1]prices source'!$C$61))/1000</f>
        <v>0</v>
      </c>
      <c r="DF29" s="14">
        <f>((DB29*'[1]prices source'!$G$58)+(DC29*'[1]prices source'!$G$60)+(DD29*'[1]prices source'!$G$61))</f>
        <v>0</v>
      </c>
      <c r="DG29" s="14">
        <f>[1]HotWaterpiv!AW138</f>
        <v>0</v>
      </c>
      <c r="DH29" s="9" t="str">
        <f t="shared" si="34"/>
        <v>n/a</v>
      </c>
      <c r="DI29" s="14">
        <f t="shared" si="12"/>
        <v>0</v>
      </c>
      <c r="DJ29" s="11">
        <f>[1]HeatFuel!CN29</f>
        <v>0</v>
      </c>
      <c r="DK29" s="11">
        <f>[1]HeatFuel!CO29</f>
        <v>0</v>
      </c>
      <c r="DL29" s="11">
        <v>0</v>
      </c>
      <c r="DM29" s="13">
        <f>((DJ29*'[1]prices source'!$C$58)+(DK29*'[1]prices source'!$C$60)+(DL29*'[1]prices source'!$C$61))/1000</f>
        <v>0</v>
      </c>
      <c r="DN29" s="14">
        <f>((DJ29*'[1]prices source'!$G$58)+(DK29*'[1]prices source'!$G$60)+(DL29*'[1]prices source'!$G$61))</f>
        <v>0</v>
      </c>
      <c r="DO29" s="14">
        <f>[1]HeatFuel!CM29</f>
        <v>0</v>
      </c>
      <c r="DP29" s="9" t="str">
        <f t="shared" si="35"/>
        <v>n/a</v>
      </c>
      <c r="DQ29" s="14">
        <f t="shared" si="13"/>
        <v>0</v>
      </c>
      <c r="DR29" s="11">
        <v>0</v>
      </c>
      <c r="DS29" s="11"/>
      <c r="DT29" s="11">
        <v>0</v>
      </c>
      <c r="DU29" s="13">
        <f>((DR29*'[1]prices source'!$C$58)+(DS29*'[1]prices source'!$C$60)+(DT29*'[1]prices source'!$C$61))/1000</f>
        <v>0</v>
      </c>
      <c r="DV29" s="14">
        <f>((DR29*'[1]prices source'!$G$58)+(DS29*'[1]prices source'!$G$60)+(DT29*'[1]prices source'!$G$61))</f>
        <v>0</v>
      </c>
      <c r="DW29" s="14"/>
      <c r="DX29" s="9" t="str">
        <f t="shared" si="36"/>
        <v>n/a</v>
      </c>
      <c r="DY29" s="14">
        <f t="shared" si="14"/>
        <v>0</v>
      </c>
      <c r="DZ29" s="11">
        <f>'[1]ENERGY APPORTION'!BA29*'[1]benchmarks general'!$I$192*(6-0)/24</f>
        <v>0</v>
      </c>
      <c r="EA29" s="11">
        <v>0</v>
      </c>
      <c r="EB29" s="11">
        <v>0</v>
      </c>
      <c r="EC29" s="13">
        <f>((DZ29*'[1]prices source'!$C$58)+(EA29*'[1]prices source'!$C$60)+(EB29*'[1]prices source'!$C$61))/1000</f>
        <v>0</v>
      </c>
      <c r="ED29" s="14">
        <f>((DZ29*'[1]prices source'!$G$58)+(EA29*'[1]prices source'!$G$60)+(EB29*'[1]prices source'!$G$61))</f>
        <v>0</v>
      </c>
      <c r="EE29" s="14">
        <f>IF(DZ29&gt;0,'[1]benchmarks general'!$I$197,0)</f>
        <v>0</v>
      </c>
      <c r="EF29" s="9" t="str">
        <f t="shared" si="37"/>
        <v>n/a</v>
      </c>
      <c r="EG29" s="14">
        <f t="shared" si="15"/>
        <v>0</v>
      </c>
      <c r="EH29" s="11">
        <f>[1]FabricVent!GG29</f>
        <v>0</v>
      </c>
      <c r="EI29" s="11">
        <f>[1]FabricVent!GD29</f>
        <v>0</v>
      </c>
      <c r="EJ29" s="11">
        <v>0</v>
      </c>
      <c r="EK29" s="13">
        <f>((EH29*'[1]prices source'!$C$58)+(EI29*'[1]prices source'!$C$60)+(EJ29*'[1]prices source'!$C$61))/1000</f>
        <v>0</v>
      </c>
      <c r="EL29" s="14">
        <f>((EH29*'[1]prices source'!$G$58)+(EI29*'[1]prices source'!$G$60)+(EJ29*'[1]prices source'!$G$61))</f>
        <v>0</v>
      </c>
      <c r="EM29" s="14">
        <v>0</v>
      </c>
      <c r="EN29" s="9" t="str">
        <f t="shared" si="38"/>
        <v>n/a</v>
      </c>
      <c r="EO29" s="14">
        <f t="shared" si="16"/>
        <v>0</v>
      </c>
      <c r="EP29" s="11">
        <f>[1]FabricVent!GK29</f>
        <v>40908.531586397519</v>
      </c>
      <c r="EQ29" s="11">
        <f>[1]FabricVent!GH29</f>
        <v>10396.676374166742</v>
      </c>
      <c r="ER29" s="11">
        <v>0</v>
      </c>
      <c r="ES29" s="13">
        <f>((EP29*'[1]prices source'!$C$58)+(EQ29*'[1]prices source'!$C$60)+(ER29*'[1]prices source'!$C$61))/1000</f>
        <v>12.576332063028032</v>
      </c>
      <c r="ET29" s="14">
        <f>((EP29*'[1]prices source'!$G$58)+(EQ29*'[1]prices source'!$G$60)+(ER29*'[1]prices source'!$G$61))</f>
        <v>5253.7078618450641</v>
      </c>
      <c r="EU29" s="14">
        <v>20000</v>
      </c>
      <c r="EV29" s="9">
        <f t="shared" si="39"/>
        <v>3.8068351963856903</v>
      </c>
      <c r="EW29" s="14">
        <f t="shared" si="17"/>
        <v>20765.792196406852</v>
      </c>
      <c r="EX29" s="11">
        <f>[1]FabricVent!GR29</f>
        <v>0</v>
      </c>
      <c r="EY29" s="11">
        <f>[1]FabricVent!GO29</f>
        <v>0</v>
      </c>
      <c r="EZ29" s="11">
        <v>0</v>
      </c>
      <c r="FA29" s="13">
        <f>((EX29*'[1]prices source'!$C$58)+(EY29*'[1]prices source'!$C$60)+(EZ29*'[1]prices source'!$C$61))/1000</f>
        <v>0</v>
      </c>
      <c r="FB29" s="14">
        <f>((EX29*'[1]prices source'!$G$58)+(EY29*'[1]prices source'!$G$60)+(EZ29*'[1]prices source'!$G$61))</f>
        <v>0</v>
      </c>
      <c r="FC29" s="14"/>
      <c r="FD29" s="9" t="str">
        <f t="shared" si="40"/>
        <v>n/a</v>
      </c>
      <c r="FE29" s="14">
        <f t="shared" si="18"/>
        <v>0</v>
      </c>
      <c r="FF29" s="11">
        <v>0</v>
      </c>
      <c r="FG29" s="11">
        <f>[1]HeatFuel!CR29</f>
        <v>0</v>
      </c>
      <c r="FH29" s="11">
        <f>[1]HeatFuel!CQ29</f>
        <v>0</v>
      </c>
      <c r="FI29" s="13">
        <f>((FF29*'[1]prices source'!$C$58)+(FG29*'[1]prices source'!$C$60)+(FH29*'[1]prices source'!$C$61))/1000</f>
        <v>0</v>
      </c>
      <c r="FJ29" s="14">
        <f>((FF29*'[1]prices source'!$G$58)+(FG29*'[1]prices source'!$G$60)+(FH29*'[1]prices source'!$G$61))</f>
        <v>0</v>
      </c>
      <c r="FK29" s="14">
        <f>[1]HeatFuel!CP29</f>
        <v>0</v>
      </c>
      <c r="FL29" s="9" t="str">
        <f t="shared" si="41"/>
        <v>n/a</v>
      </c>
      <c r="FM29" s="14">
        <f t="shared" si="19"/>
        <v>0</v>
      </c>
      <c r="FN29" s="11">
        <f t="shared" si="20"/>
        <v>0</v>
      </c>
      <c r="FO29" s="11">
        <f t="shared" si="20"/>
        <v>0</v>
      </c>
      <c r="FP29" s="11">
        <f t="shared" si="20"/>
        <v>0</v>
      </c>
      <c r="FQ29" s="13">
        <f>((FN29*'[1]prices source'!$C$58)+(FO29*'[1]prices source'!$C$60)+(FP29*'[1]prices source'!$C$61))/1000</f>
        <v>0</v>
      </c>
      <c r="FR29" s="14">
        <f>((FN29*'[1]prices source'!$G$58)+(FO29*'[1]prices source'!$G$60)+(FP29*'[1]prices source'!$G$61))</f>
        <v>0</v>
      </c>
      <c r="FS29" s="14">
        <f>'[1]CAPEX Assumptions'!$D$30</f>
        <v>0</v>
      </c>
      <c r="FT29" s="9" t="str">
        <f t="shared" si="42"/>
        <v>n/a</v>
      </c>
      <c r="FU29" s="14">
        <f t="shared" si="21"/>
        <v>0</v>
      </c>
      <c r="FV29" s="15">
        <v>908.4000000000002</v>
      </c>
      <c r="FW29" s="13">
        <f>(FV29*'[1]prices source'!$C$58)/1000</f>
        <v>0.23668244756406701</v>
      </c>
      <c r="FX29" s="14">
        <f>(FV29*'[1]prices source'!$G$58)</f>
        <v>112.03329562628696</v>
      </c>
      <c r="FY29" s="16">
        <v>1200</v>
      </c>
      <c r="FZ29" s="9">
        <f t="shared" si="43"/>
        <v>10.711101492567694</v>
      </c>
      <c r="GA29" s="14">
        <f t="shared" si="44"/>
        <v>68.605426601110139</v>
      </c>
      <c r="GB29" s="11">
        <f>'[1]ENERGY APPORTION'!BB29*'[1]cooling opps'!$C$35</f>
        <v>0</v>
      </c>
      <c r="GC29" s="13">
        <f>(GB29*'[1]prices source'!$C$58)/1000</f>
        <v>0</v>
      </c>
      <c r="GD29" s="14">
        <f>(GB29*'[1]prices source'!$G$58)</f>
        <v>0</v>
      </c>
      <c r="GE29" s="14">
        <v>0</v>
      </c>
      <c r="GF29" s="9" t="str">
        <f t="shared" si="45"/>
        <v>n/a</v>
      </c>
      <c r="GG29" s="14">
        <f t="shared" si="46"/>
        <v>0</v>
      </c>
      <c r="GH29" s="11">
        <v>28677.833333333343</v>
      </c>
      <c r="GI29" s="13">
        <f>(GH29*'[1]prices source'!$C$58)/1000</f>
        <v>7.4719724616553513</v>
      </c>
      <c r="GJ29" s="14">
        <f>(GH29*'[1]prices source'!$G$58)</f>
        <v>3536.8474017555263</v>
      </c>
      <c r="GK29" s="17">
        <v>30000</v>
      </c>
      <c r="GL29" s="9">
        <f t="shared" si="47"/>
        <v>8.4821301549819186</v>
      </c>
      <c r="GM29" s="14">
        <f t="shared" si="48"/>
        <v>1741.6140606849622</v>
      </c>
      <c r="GN29" s="11">
        <f>[1]HeatFuel!BE29</f>
        <v>0</v>
      </c>
      <c r="GO29" s="13">
        <f>(GN29*'[1]prices source'!$C$58)/1000</f>
        <v>0</v>
      </c>
      <c r="GP29" s="14">
        <f>(GN29*'[1]prices source'!$G$58)</f>
        <v>0</v>
      </c>
      <c r="GQ29" s="14">
        <f>[1]HeatFuel!BF29*'[1]CAPEX Assumptions'!$D$11</f>
        <v>0</v>
      </c>
      <c r="GR29" s="9" t="str">
        <f t="shared" si="49"/>
        <v>n/a</v>
      </c>
      <c r="GS29" s="14">
        <f t="shared" si="50"/>
        <v>0</v>
      </c>
      <c r="GT29" s="11">
        <v>0</v>
      </c>
      <c r="GU29" s="13">
        <f>(GT29*'[1]prices source'!$C$58)/1000</f>
        <v>0</v>
      </c>
      <c r="GV29" s="14">
        <f>(GT29*'[1]prices source'!$G$58)</f>
        <v>0</v>
      </c>
      <c r="GW29" s="14">
        <v>0</v>
      </c>
      <c r="GX29" s="9" t="str">
        <f t="shared" si="51"/>
        <v>n/a</v>
      </c>
      <c r="GY29" s="14">
        <f t="shared" si="52"/>
        <v>0</v>
      </c>
      <c r="GZ29" s="18">
        <v>56343.538679235258</v>
      </c>
      <c r="HA29" s="13">
        <f>(GZ29*'[1]prices source'!$C$58)/1000</f>
        <v>14.680236282498985</v>
      </c>
      <c r="HB29" s="14">
        <f>(GZ29*'[1]prices source'!$G$58)</f>
        <v>6948.8686982407489</v>
      </c>
      <c r="HC29" s="19">
        <v>120351.67550191576</v>
      </c>
      <c r="HD29" s="9">
        <f t="shared" si="53"/>
        <v>17.31960707969418</v>
      </c>
      <c r="HE29" s="14">
        <f t="shared" si="54"/>
        <v>40539.823854340721</v>
      </c>
      <c r="HF29" s="18">
        <v>61264.114897446561</v>
      </c>
      <c r="HG29" s="13">
        <f>(HF29*'[1]prices source'!$C$58)/1000</f>
        <v>15.962286065360932</v>
      </c>
      <c r="HH29" s="14">
        <f>(HF29*'[1]prices source'!$G$58)</f>
        <v>7555.7251162356233</v>
      </c>
      <c r="HI29" s="19">
        <v>205225.37138125027</v>
      </c>
      <c r="HJ29" s="9">
        <f t="shared" si="55"/>
        <v>27.161571950290412</v>
      </c>
      <c r="HK29" s="14">
        <f t="shared" si="56"/>
        <v>14409.76106145393</v>
      </c>
      <c r="HL29" s="11">
        <v>0</v>
      </c>
      <c r="HM29" s="13">
        <f>(HL29*'[1]prices source'!$C$58)/1000</f>
        <v>0</v>
      </c>
      <c r="HN29" s="14">
        <f>(HL29*'[1]prices source'!$G$58)</f>
        <v>0</v>
      </c>
      <c r="HO29" s="14">
        <v>0</v>
      </c>
      <c r="HP29" s="9" t="str">
        <f t="shared" si="57"/>
        <v>n/a</v>
      </c>
      <c r="HQ29" s="14">
        <f t="shared" si="58"/>
        <v>0</v>
      </c>
      <c r="HR29" s="11">
        <f>'[1]ENERGY APPORTION'!BH1</f>
        <v>1522884.75</v>
      </c>
      <c r="HS29" s="13">
        <f>(HR29*'[1]prices source'!$C$58)/1000</f>
        <v>396.78565608541641</v>
      </c>
      <c r="HT29" s="14">
        <f>(HR29*'[1]prices source'!$G$58)</f>
        <v>187817.91875992302</v>
      </c>
      <c r="HU29" s="14">
        <f>'[1]CAPEX Assumptions'!$D$24</f>
        <v>0</v>
      </c>
      <c r="HV29" s="9">
        <f t="shared" si="59"/>
        <v>0</v>
      </c>
      <c r="HW29" s="14">
        <f t="shared" si="60"/>
        <v>187817.91875992302</v>
      </c>
      <c r="HX29" s="11">
        <f>[1]ICT!AC99</f>
        <v>6979.7376000000022</v>
      </c>
      <c r="HY29" s="13">
        <f>(HX29*'[1]prices source'!$C$58)/1000</f>
        <v>1.8185616232088808</v>
      </c>
      <c r="HZ29" s="14">
        <f>(HX29*'[1]prices source'!$G$58)</f>
        <v>860.81352480703515</v>
      </c>
      <c r="IA29" s="14">
        <f>'[1]CAPEX Assumptions'!$D$25*[1]ICT!H99</f>
        <v>0</v>
      </c>
      <c r="IB29" s="9">
        <f t="shared" si="61"/>
        <v>0</v>
      </c>
      <c r="IC29" s="14">
        <f t="shared" si="62"/>
        <v>2678.3286656412965</v>
      </c>
      <c r="ID29" s="11">
        <f>[1]ICT!Z99</f>
        <v>1800</v>
      </c>
      <c r="IE29" s="13">
        <f>(ID29*'[1]prices source'!$C$58)/1000</f>
        <v>0.46898767681122916</v>
      </c>
      <c r="IF29" s="14">
        <f>(ID29*'[1]prices source'!$G$58)</f>
        <v>221.99464126741137</v>
      </c>
      <c r="IG29" s="14">
        <f>'[1]CAPEX Assumptions'!$D$26</f>
        <v>0</v>
      </c>
      <c r="IH29" s="9">
        <f t="shared" si="63"/>
        <v>0</v>
      </c>
      <c r="II29" s="14">
        <f t="shared" si="64"/>
        <v>690.7124414181892</v>
      </c>
      <c r="IJ29" s="11">
        <f>[1]ICT!AF99</f>
        <v>6367.0200000000041</v>
      </c>
      <c r="IK29" s="13">
        <f>(IJ29*'[1]prices source'!$C$58)/1000</f>
        <v>1.6589188433392412</v>
      </c>
      <c r="IL29" s="14">
        <f>(IJ29*'[1]prices source'!$G$58)</f>
        <v>785.24684491246353</v>
      </c>
      <c r="IM29" s="14">
        <v>0</v>
      </c>
      <c r="IN29" s="9">
        <f t="shared" si="65"/>
        <v>0</v>
      </c>
      <c r="IO29" s="14">
        <f t="shared" si="66"/>
        <v>2443.2110715324679</v>
      </c>
      <c r="IP29" s="11">
        <f>[1]vending!G29</f>
        <v>122.63999999999987</v>
      </c>
      <c r="IQ29" s="13">
        <f>(IP29*'[1]prices source'!$C$58)/1000</f>
        <v>3.1953693713405042E-2</v>
      </c>
      <c r="IR29" s="14">
        <f>(IP29*'[1]prices source'!$G$58)</f>
        <v>15.125234891686279</v>
      </c>
      <c r="IS29" s="14">
        <v>0</v>
      </c>
      <c r="IT29" s="9">
        <f t="shared" si="67"/>
        <v>0</v>
      </c>
      <c r="IU29" s="14">
        <f t="shared" si="68"/>
        <v>47.060541008625911</v>
      </c>
      <c r="IV29" s="11">
        <f>'[1]halls power'!S60</f>
        <v>0</v>
      </c>
      <c r="IW29" s="13">
        <f>(IV29*'[1]prices source'!$C$58)/1000</f>
        <v>0</v>
      </c>
      <c r="IX29" s="14">
        <f>(IV29*'[1]prices source'!$G$58)</f>
        <v>0</v>
      </c>
      <c r="IY29" s="14">
        <f>'[1]halls power'!T60</f>
        <v>0</v>
      </c>
      <c r="IZ29" s="9" t="str">
        <f t="shared" si="69"/>
        <v>n/a</v>
      </c>
      <c r="JA29" s="14">
        <f t="shared" si="70"/>
        <v>0</v>
      </c>
      <c r="JB29" s="11">
        <f>'[1]halls power'!U60</f>
        <v>0</v>
      </c>
      <c r="JC29" s="13">
        <f>(JB29*'[1]prices source'!$C$58)/1000</f>
        <v>0</v>
      </c>
      <c r="JD29" s="14">
        <f>(JB29*'[1]prices source'!$G$58)</f>
        <v>0</v>
      </c>
      <c r="JE29" s="14">
        <f>'[1]halls power'!V60</f>
        <v>0</v>
      </c>
      <c r="JF29" s="9" t="str">
        <f t="shared" si="71"/>
        <v>n/a</v>
      </c>
      <c r="JG29" s="14">
        <f t="shared" si="72"/>
        <v>0</v>
      </c>
      <c r="JH29" s="11">
        <f>'[1]renewable energy'!W192</f>
        <v>50494.914071688596</v>
      </c>
      <c r="JI29" s="13">
        <f>(JH29*'[1]prices source'!$C$58)/1000</f>
        <v>13.156384689591043</v>
      </c>
      <c r="JJ29" s="14">
        <f>(JH29*'[1]prices source'!$G$58)+'[1]renewable energy'!Z192</f>
        <v>6554.5945841840294</v>
      </c>
      <c r="JK29" s="14">
        <f>'[1]renewable energy'!Y192</f>
        <v>62777.275273032756</v>
      </c>
      <c r="JL29" s="9">
        <f t="shared" si="73"/>
        <v>9.5775985023561603</v>
      </c>
      <c r="JM29" s="14">
        <f t="shared" si="74"/>
        <v>81413.214449498482</v>
      </c>
      <c r="JN29" s="11">
        <v>0</v>
      </c>
      <c r="JO29" s="13">
        <f>(JN29*'[1]prices source'!$C$58)/1000</f>
        <v>0</v>
      </c>
      <c r="JP29" s="14">
        <v>0</v>
      </c>
      <c r="JQ29" s="14">
        <v>0</v>
      </c>
      <c r="JR29" s="9" t="str">
        <f t="shared" si="75"/>
        <v>n/a</v>
      </c>
      <c r="JS29" s="14">
        <f t="shared" si="76"/>
        <v>0</v>
      </c>
      <c r="JT29" s="11">
        <v>0</v>
      </c>
      <c r="JU29" s="13">
        <f>(JT29*'[1]prices source'!$C$58)/1000</f>
        <v>0</v>
      </c>
      <c r="JV29" s="14">
        <f>(JT29*'[1]prices source'!$G$58)</f>
        <v>0</v>
      </c>
      <c r="JW29" s="16">
        <v>0</v>
      </c>
      <c r="JX29" s="9" t="str">
        <f t="shared" si="77"/>
        <v>n/a</v>
      </c>
      <c r="JY29" s="14">
        <f t="shared" si="78"/>
        <v>0</v>
      </c>
    </row>
    <row r="30" spans="1:285" x14ac:dyDescent="0.25">
      <c r="A30" s="9">
        <f>'[1]ENERGY APPORTION'!A30</f>
        <v>27</v>
      </c>
      <c r="B30" t="s">
        <v>77</v>
      </c>
      <c r="C30" s="9" t="str">
        <f>'[1]ENERGY APPORTION'!E30</f>
        <v>acc</v>
      </c>
      <c r="D30" s="10">
        <f>[1]FabricVent!M30</f>
        <v>2675.24</v>
      </c>
      <c r="E30" s="11">
        <f>'[1]ENERGY APPORTION'!G30</f>
        <v>215855.25939430238</v>
      </c>
      <c r="F30" s="11">
        <f>'[1]ENERGY APPORTION'!H30</f>
        <v>608850.21898133704</v>
      </c>
      <c r="G30" s="11">
        <f>'[1]ENERGY APPORTION'!I30</f>
        <v>0</v>
      </c>
      <c r="H30" s="10">
        <f>((E30*'[1]prices source'!$C$58)+(F30*'[1]prices source'!$C$60)+(G30*'[1]prices source'!$C$61))/1000</f>
        <v>168.5432321304516</v>
      </c>
      <c r="I30" s="12">
        <f>(E30*'[1]prices source'!$G$58)+(F30*'[1]prices source'!$G$60)+(G30*'[1]prices source'!$G$61)</f>
        <v>38828.409824209069</v>
      </c>
      <c r="J30" s="11">
        <f>[1]FabricVent!EU30</f>
        <v>0</v>
      </c>
      <c r="K30" s="11">
        <f>[1]FabricVent!EJ30</f>
        <v>6451.6895136259018</v>
      </c>
      <c r="L30" s="11">
        <v>0</v>
      </c>
      <c r="M30" s="13">
        <f>((J30*'[1]prices source'!$C$58)+(K30*'[1]prices source'!$C$60)+(L30*'[1]prices source'!$C$61))/1000</f>
        <v>1.1900141307882974</v>
      </c>
      <c r="N30" s="14">
        <f>((J30*'[1]prices source'!$G$58)+(K30*'[1]prices source'!$G$60)+(L30*'[1]prices source'!$G$61))</f>
        <v>129.35061969709523</v>
      </c>
      <c r="O30" s="14">
        <f>[1]FabricVent!DY30</f>
        <v>3776.4999999999995</v>
      </c>
      <c r="P30" s="9">
        <f t="shared" si="22"/>
        <v>29.195840026461095</v>
      </c>
      <c r="Q30" s="14">
        <f t="shared" si="0"/>
        <v>829.15899551686971</v>
      </c>
      <c r="R30" s="11">
        <f>[1]FabricVent!EV30</f>
        <v>0</v>
      </c>
      <c r="S30" s="11">
        <f>[1]FabricVent!EK30</f>
        <v>0</v>
      </c>
      <c r="T30" s="11">
        <v>0</v>
      </c>
      <c r="U30" s="13">
        <f>((R30*'[1]prices source'!$C$58)+(S30*'[1]prices source'!$C$60)+(T30*'[1]prices source'!$C$61))/1000</f>
        <v>0</v>
      </c>
      <c r="V30" s="14">
        <f>((R30*'[1]prices source'!$G$58)+(S30*'[1]prices source'!$G$60)+(T30*'[1]prices source'!$G$61))</f>
        <v>0</v>
      </c>
      <c r="W30" s="14">
        <f>[1]FabricVent!DZ30</f>
        <v>0</v>
      </c>
      <c r="X30" s="9" t="str">
        <f t="shared" si="23"/>
        <v>n/a</v>
      </c>
      <c r="Y30" s="14">
        <f t="shared" si="1"/>
        <v>0</v>
      </c>
      <c r="Z30" s="11">
        <f>[1]FabricVent!EW30</f>
        <v>0</v>
      </c>
      <c r="AA30" s="11">
        <f>[1]FabricVent!EL30</f>
        <v>102820.50290858537</v>
      </c>
      <c r="AB30" s="11">
        <v>0</v>
      </c>
      <c r="AC30" s="13">
        <f>((Z30*'[1]prices source'!$C$58)+(AA30*'[1]prices source'!$C$60)+(AB30*'[1]prices source'!$C$61))/1000</f>
        <v>18.965241761488574</v>
      </c>
      <c r="AD30" s="14">
        <f>((Z30*'[1]prices source'!$G$58)+(AA30*'[1]prices source'!$G$60)+(AB30*'[1]prices source'!$G$61))</f>
        <v>2061.4593651326927</v>
      </c>
      <c r="AE30" s="14">
        <f>[1]FabricVent!EA30</f>
        <v>135499.08829023258</v>
      </c>
      <c r="AF30" s="9">
        <f t="shared" si="24"/>
        <v>65.729691587450105</v>
      </c>
      <c r="AG30" s="14">
        <f t="shared" si="2"/>
        <v>-62098.752898340448</v>
      </c>
      <c r="AH30" s="11">
        <f>[1]FabricVent!EX30</f>
        <v>0</v>
      </c>
      <c r="AI30" s="11">
        <f>[1]FabricVent!EM30</f>
        <v>102820.50290858537</v>
      </c>
      <c r="AJ30" s="11">
        <v>0</v>
      </c>
      <c r="AK30" s="13">
        <f>((AH30*'[1]prices source'!$C$58)+(AI30*'[1]prices source'!$C$60)+(AJ30*'[1]prices source'!$C$61))/1000</f>
        <v>18.965241761488574</v>
      </c>
      <c r="AL30" s="14">
        <f>((AH30*'[1]prices source'!$G$58)+(AI30*'[1]prices source'!$G$60)+(AJ30*'[1]prices source'!$G$61))</f>
        <v>2061.4593651326927</v>
      </c>
      <c r="AM30" s="14">
        <f>[1]FabricVent!EB30</f>
        <v>135499.08829023258</v>
      </c>
      <c r="AN30" s="9">
        <f t="shared" si="25"/>
        <v>65.729691587450105</v>
      </c>
      <c r="AO30" s="14">
        <f t="shared" si="3"/>
        <v>-62098.752898340448</v>
      </c>
      <c r="AP30" s="11">
        <f>[1]FabricVent!FD30</f>
        <v>0</v>
      </c>
      <c r="AQ30" s="11">
        <f>[1]FabricVent!ES30</f>
        <v>40206.019010553391</v>
      </c>
      <c r="AR30" s="11">
        <v>0</v>
      </c>
      <c r="AS30" s="13">
        <f>((AP30*'[1]prices source'!$C$58)+(AQ30*'[1]prices source'!$C$60)+(AR30*'[1]prices source'!$C$61))/1000</f>
        <v>7.4160002064965731</v>
      </c>
      <c r="AT30" s="14">
        <f>((AP30*'[1]prices source'!$G$58)+(AQ30*'[1]prices source'!$G$60)+(AR30*'[1]prices source'!$G$61))</f>
        <v>806.0948164948893</v>
      </c>
      <c r="AU30" s="14">
        <f>[1]FabricVent!EH30</f>
        <v>11561.88</v>
      </c>
      <c r="AV30" s="9">
        <f t="shared" si="26"/>
        <v>14.343076972351803</v>
      </c>
      <c r="AW30" s="14">
        <f t="shared" si="4"/>
        <v>14213.888349767576</v>
      </c>
      <c r="AX30" s="11">
        <f>[1]FabricVent!FC30</f>
        <v>0</v>
      </c>
      <c r="AY30" s="11">
        <f>[1]FabricVent!ER30</f>
        <v>0</v>
      </c>
      <c r="AZ30" s="11">
        <v>0</v>
      </c>
      <c r="BA30" s="13">
        <f>((AX30*'[1]prices source'!$C$58)+(AY30*'[1]prices source'!$C$60)+(AZ30*'[1]prices source'!$C$61))/1000</f>
        <v>0</v>
      </c>
      <c r="BB30" s="14">
        <f>((AX30*'[1]prices source'!$G$58)+(AY30*'[1]prices source'!$G$60)+(AZ30*'[1]prices source'!$G$61))</f>
        <v>0</v>
      </c>
      <c r="BC30" s="14">
        <f>[1]FabricVent!EG30</f>
        <v>0</v>
      </c>
      <c r="BD30" s="9" t="str">
        <f t="shared" si="27"/>
        <v>n/a</v>
      </c>
      <c r="BE30" s="14">
        <f t="shared" si="5"/>
        <v>0</v>
      </c>
      <c r="BF30" s="11">
        <f>[1]FabricVent!EZ30</f>
        <v>0</v>
      </c>
      <c r="BG30" s="11">
        <f>[1]FabricVent!EO30</f>
        <v>64033.854966306346</v>
      </c>
      <c r="BH30" s="11">
        <v>0</v>
      </c>
      <c r="BI30" s="13">
        <f>((BF30*'[1]prices source'!$C$58)+(BG30*'[1]prices source'!$C$60)+(BH30*'[1]prices source'!$C$61))/1000</f>
        <v>11.811044548535207</v>
      </c>
      <c r="BJ30" s="14">
        <f>((BF30*'[1]prices source'!$G$58)+(BG30*'[1]prices source'!$G$60)+(BH30*'[1]prices source'!$G$61))</f>
        <v>1283.8216724460185</v>
      </c>
      <c r="BK30" s="14">
        <f>[1]FabricVent!ED30</f>
        <v>85686.196720000007</v>
      </c>
      <c r="BL30" s="9">
        <f t="shared" si="28"/>
        <v>66.743067638627124</v>
      </c>
      <c r="BM30" s="14">
        <f t="shared" si="6"/>
        <v>-72597.724261995681</v>
      </c>
      <c r="BN30" s="11">
        <f>[1]FabricVent!EY30</f>
        <v>0</v>
      </c>
      <c r="BO30" s="11">
        <f>[1]FabricVent!EN30</f>
        <v>0</v>
      </c>
      <c r="BP30" s="11">
        <v>0</v>
      </c>
      <c r="BQ30" s="13">
        <f>((BN30*'[1]prices source'!$C$58)+(BO30*'[1]prices source'!$C$60)+(BP30*'[1]prices source'!$C$61))/1000</f>
        <v>0</v>
      </c>
      <c r="BR30" s="14">
        <f>((BN30*'[1]prices source'!$G$58)+(BO30*'[1]prices source'!$G$60)+(BP30*'[1]prices source'!$G$61))</f>
        <v>0</v>
      </c>
      <c r="BS30" s="14">
        <f>[1]FabricVent!EC30</f>
        <v>0</v>
      </c>
      <c r="BT30" s="9" t="str">
        <f t="shared" si="29"/>
        <v>n/a</v>
      </c>
      <c r="BU30" s="14">
        <f t="shared" si="7"/>
        <v>0</v>
      </c>
      <c r="BV30" s="11">
        <f>[1]FabricVent!FA30</f>
        <v>0</v>
      </c>
      <c r="BW30" s="11">
        <f>[1]FabricVent!EP30</f>
        <v>0</v>
      </c>
      <c r="BX30" s="11">
        <v>0</v>
      </c>
      <c r="BY30" s="13">
        <f>((BV30*'[1]prices source'!$C$58)+(BW30*'[1]prices source'!$C$60)+(BX30*'[1]prices source'!$C$61))/1000</f>
        <v>0</v>
      </c>
      <c r="BZ30" s="14">
        <f>((BV30*'[1]prices source'!$G$58)+(BW30*'[1]prices source'!$G$60)+(BX30*'[1]prices source'!$G$61))</f>
        <v>0</v>
      </c>
      <c r="CA30" s="14">
        <f>[1]FabricVent!EE30</f>
        <v>0</v>
      </c>
      <c r="CB30" s="9" t="str">
        <f t="shared" si="30"/>
        <v>n/a</v>
      </c>
      <c r="CC30" s="14">
        <f t="shared" si="8"/>
        <v>0</v>
      </c>
      <c r="CD30" s="11">
        <f>[1]FabricVent!FB30</f>
        <v>0</v>
      </c>
      <c r="CE30" s="11">
        <f>[1]FabricVent!EQ30</f>
        <v>0</v>
      </c>
      <c r="CF30" s="11">
        <v>0</v>
      </c>
      <c r="CG30" s="13">
        <f>((CD30*'[1]prices source'!$C$58)+(CE30*'[1]prices source'!$C$60)+(CF30*'[1]prices source'!$C$61))/1000</f>
        <v>0</v>
      </c>
      <c r="CH30" s="14">
        <f>((CD30*'[1]prices source'!$G$58)+(CE30*'[1]prices source'!$G$60)+(CF30*'[1]prices source'!$G$61))</f>
        <v>0</v>
      </c>
      <c r="CI30" s="14">
        <f>[1]FabricVent!EF30</f>
        <v>0</v>
      </c>
      <c r="CJ30" s="9" t="str">
        <f t="shared" si="31"/>
        <v>n/a</v>
      </c>
      <c r="CK30" s="14">
        <f t="shared" si="9"/>
        <v>0</v>
      </c>
      <c r="CL30" s="11">
        <v>0</v>
      </c>
      <c r="CM30" s="11">
        <f>[1]HeatFuel!CE30</f>
        <v>0</v>
      </c>
      <c r="CN30" s="11">
        <v>0</v>
      </c>
      <c r="CO30" s="13">
        <f>((CL30*'[1]prices source'!$C$58)+(CM30*'[1]prices source'!$C$60)+(CN30*'[1]prices source'!$C$61))/1000</f>
        <v>0</v>
      </c>
      <c r="CP30" s="14">
        <f>((CL30*'[1]prices source'!$G$58)+(CM30*'[1]prices source'!$G$60)+(CN30*'[1]prices source'!$G$61))</f>
        <v>0</v>
      </c>
      <c r="CQ30" s="14">
        <v>0</v>
      </c>
      <c r="CR30" s="9" t="str">
        <f t="shared" si="32"/>
        <v>n/a</v>
      </c>
      <c r="CS30" s="14">
        <f t="shared" si="10"/>
        <v>0</v>
      </c>
      <c r="CT30" s="11">
        <f>[1]HeatFuel!BA30</f>
        <v>9911.7641999999978</v>
      </c>
      <c r="CU30" s="11">
        <v>0</v>
      </c>
      <c r="CV30" s="11">
        <v>0</v>
      </c>
      <c r="CW30" s="13">
        <f>((CT30*'[1]prices source'!$C$58)+(CU30*'[1]prices source'!$C$60)+(CV30*'[1]prices source'!$C$61))/1000</f>
        <v>2.5824973695881721</v>
      </c>
      <c r="CX30" s="14">
        <f>((CT30*'[1]prices source'!$G$58)+(CU30*'[1]prices source'!$G$60)+(CV30*'[1]prices source'!$G$61))</f>
        <v>1222.4214099478722</v>
      </c>
      <c r="CY30" s="14">
        <f>'[1]CAPEX Assumptions'!$D$11*[1]HeatFuel!BB30</f>
        <v>1678.1822984126982</v>
      </c>
      <c r="CZ30" s="9">
        <f t="shared" si="33"/>
        <v>1.3728345108780948</v>
      </c>
      <c r="DA30" s="14">
        <f t="shared" si="11"/>
        <v>19394.585899813228</v>
      </c>
      <c r="DB30" s="11">
        <f>[1]HotWaterpiv!AQ139</f>
        <v>0</v>
      </c>
      <c r="DC30" s="11">
        <f>[1]HotWaterpiv!AP139</f>
        <v>-3.8611469577176644E-12</v>
      </c>
      <c r="DD30" s="11">
        <v>0</v>
      </c>
      <c r="DE30" s="13">
        <f>((DB30*'[1]prices source'!$C$58)+(DC30*'[1]prices source'!$C$60)+(DD30*'[1]prices source'!$C$61))/1000</f>
        <v>-7.1218855635102321E-16</v>
      </c>
      <c r="DF30" s="14">
        <f>((DB30*'[1]prices source'!$G$58)+(DC30*'[1]prices source'!$G$60)+(DD30*'[1]prices source'!$G$61))</f>
        <v>-7.7412552272938429E-14</v>
      </c>
      <c r="DG30" s="14">
        <f>[1]HotWaterpiv!AW139</f>
        <v>0</v>
      </c>
      <c r="DH30" s="9" t="str">
        <f t="shared" si="34"/>
        <v>n/a</v>
      </c>
      <c r="DI30" s="14">
        <f t="shared" si="12"/>
        <v>-1.257683399570475E-12</v>
      </c>
      <c r="DJ30" s="11">
        <f>[1]HeatFuel!CN30</f>
        <v>0</v>
      </c>
      <c r="DK30" s="11">
        <f>[1]HeatFuel!CO30</f>
        <v>0</v>
      </c>
      <c r="DL30" s="11">
        <v>0</v>
      </c>
      <c r="DM30" s="13">
        <f>((DJ30*'[1]prices source'!$C$58)+(DK30*'[1]prices source'!$C$60)+(DL30*'[1]prices source'!$C$61))/1000</f>
        <v>0</v>
      </c>
      <c r="DN30" s="14">
        <f>((DJ30*'[1]prices source'!$G$58)+(DK30*'[1]prices source'!$G$60)+(DL30*'[1]prices source'!$G$61))</f>
        <v>0</v>
      </c>
      <c r="DO30" s="14">
        <f>[1]HeatFuel!CM30</f>
        <v>0</v>
      </c>
      <c r="DP30" s="9" t="str">
        <f t="shared" si="35"/>
        <v>n/a</v>
      </c>
      <c r="DQ30" s="14">
        <f t="shared" si="13"/>
        <v>0</v>
      </c>
      <c r="DR30" s="11">
        <f>[1]catering!K41</f>
        <v>15079.679999999998</v>
      </c>
      <c r="DS30" s="11">
        <f>[1]catering!J41</f>
        <v>9489.6</v>
      </c>
      <c r="DT30" s="11">
        <v>0</v>
      </c>
      <c r="DU30" s="13">
        <f>((DR30*'[1]prices source'!$C$58)+(DS30*'[1]prices source'!$C$60)+(DT30*'[1]prices source'!$C$61))/1000</f>
        <v>5.6793478812537534</v>
      </c>
      <c r="DV30" s="14">
        <f>((DR30*'[1]prices source'!$G$58)+(DS30*'[1]prices source'!$G$60)+(DT30*'[1]prices source'!$G$61))</f>
        <v>2050.0403217467747</v>
      </c>
      <c r="DW30" s="14">
        <f>[1]catering!L41</f>
        <v>5041.909814323607</v>
      </c>
      <c r="DX30" s="9">
        <f t="shared" si="36"/>
        <v>2.4594198274244454</v>
      </c>
      <c r="DY30" s="14">
        <f t="shared" si="14"/>
        <v>1337.0743504880729</v>
      </c>
      <c r="DZ30" s="11">
        <f>'[1]ENERGY APPORTION'!BA30*'[1]benchmarks general'!$I$192*(6-0)/24</f>
        <v>0</v>
      </c>
      <c r="EA30" s="11">
        <v>0</v>
      </c>
      <c r="EB30" s="11">
        <v>0</v>
      </c>
      <c r="EC30" s="13">
        <f>((DZ30*'[1]prices source'!$C$58)+(EA30*'[1]prices source'!$C$60)+(EB30*'[1]prices source'!$C$61))/1000</f>
        <v>0</v>
      </c>
      <c r="ED30" s="14">
        <f>((DZ30*'[1]prices source'!$G$58)+(EA30*'[1]prices source'!$G$60)+(EB30*'[1]prices source'!$G$61))</f>
        <v>0</v>
      </c>
      <c r="EE30" s="14">
        <f>IF(DZ30&gt;0,'[1]benchmarks general'!$I$197,0)</f>
        <v>0</v>
      </c>
      <c r="EF30" s="9" t="str">
        <f t="shared" si="37"/>
        <v>n/a</v>
      </c>
      <c r="EG30" s="14">
        <f t="shared" si="15"/>
        <v>0</v>
      </c>
      <c r="EH30" s="11">
        <f>[1]FabricVent!GG30</f>
        <v>0</v>
      </c>
      <c r="EI30" s="11">
        <f>[1]FabricVent!GD30</f>
        <v>0</v>
      </c>
      <c r="EJ30" s="11">
        <v>0</v>
      </c>
      <c r="EK30" s="13">
        <f>((EH30*'[1]prices source'!$C$58)+(EI30*'[1]prices source'!$C$60)+(EJ30*'[1]prices source'!$C$61))/1000</f>
        <v>0</v>
      </c>
      <c r="EL30" s="14">
        <f>((EH30*'[1]prices source'!$G$58)+(EI30*'[1]prices source'!$G$60)+(EJ30*'[1]prices source'!$G$61))</f>
        <v>0</v>
      </c>
      <c r="EM30" s="14">
        <v>0</v>
      </c>
      <c r="EN30" s="9" t="str">
        <f t="shared" si="38"/>
        <v>n/a</v>
      </c>
      <c r="EO30" s="14">
        <f t="shared" si="16"/>
        <v>0</v>
      </c>
      <c r="EP30" s="11">
        <f>[1]FabricVent!GK30</f>
        <v>0</v>
      </c>
      <c r="EQ30" s="11">
        <f>[1]FabricVent!GH30</f>
        <v>0</v>
      </c>
      <c r="ER30" s="11">
        <v>0</v>
      </c>
      <c r="ES30" s="13">
        <f>((EP30*'[1]prices source'!$C$58)+(EQ30*'[1]prices source'!$C$60)+(ER30*'[1]prices source'!$C$61))/1000</f>
        <v>0</v>
      </c>
      <c r="ET30" s="14">
        <f>((EP30*'[1]prices source'!$G$58)+(EQ30*'[1]prices source'!$G$60)+(ER30*'[1]prices source'!$G$61))</f>
        <v>0</v>
      </c>
      <c r="EU30" s="14">
        <v>0</v>
      </c>
      <c r="EV30" s="9" t="str">
        <f t="shared" si="39"/>
        <v>n/a</v>
      </c>
      <c r="EW30" s="14">
        <f t="shared" si="17"/>
        <v>0</v>
      </c>
      <c r="EX30" s="11">
        <f>[1]FabricVent!GR30</f>
        <v>0</v>
      </c>
      <c r="EY30" s="11">
        <f>[1]FabricVent!GO30</f>
        <v>0</v>
      </c>
      <c r="EZ30" s="11">
        <v>0</v>
      </c>
      <c r="FA30" s="13">
        <f>((EX30*'[1]prices source'!$C$58)+(EY30*'[1]prices source'!$C$60)+(EZ30*'[1]prices source'!$C$61))/1000</f>
        <v>0</v>
      </c>
      <c r="FB30" s="14">
        <f>((EX30*'[1]prices source'!$G$58)+(EY30*'[1]prices source'!$G$60)+(EZ30*'[1]prices source'!$G$61))</f>
        <v>0</v>
      </c>
      <c r="FC30" s="14"/>
      <c r="FD30" s="9" t="str">
        <f t="shared" si="40"/>
        <v>n/a</v>
      </c>
      <c r="FE30" s="14">
        <f t="shared" si="18"/>
        <v>0</v>
      </c>
      <c r="FF30" s="11">
        <v>0</v>
      </c>
      <c r="FG30" s="11">
        <f>[1]HeatFuel!CR30</f>
        <v>0</v>
      </c>
      <c r="FH30" s="11">
        <f>[1]HeatFuel!CQ30</f>
        <v>0</v>
      </c>
      <c r="FI30" s="13">
        <f>((FF30*'[1]prices source'!$C$58)+(FG30*'[1]prices source'!$C$60)+(FH30*'[1]prices source'!$C$61))/1000</f>
        <v>0</v>
      </c>
      <c r="FJ30" s="14">
        <f>((FF30*'[1]prices source'!$G$58)+(FG30*'[1]prices source'!$G$60)+(FH30*'[1]prices source'!$G$61))</f>
        <v>0</v>
      </c>
      <c r="FK30" s="14">
        <f>[1]HeatFuel!CP30</f>
        <v>0</v>
      </c>
      <c r="FL30" s="9" t="str">
        <f t="shared" si="41"/>
        <v>n/a</v>
      </c>
      <c r="FM30" s="14">
        <f t="shared" si="19"/>
        <v>0</v>
      </c>
      <c r="FN30" s="11">
        <f t="shared" si="20"/>
        <v>215855.25939430238</v>
      </c>
      <c r="FO30" s="11">
        <f t="shared" si="20"/>
        <v>608850.21898133704</v>
      </c>
      <c r="FP30" s="11">
        <f t="shared" si="20"/>
        <v>0</v>
      </c>
      <c r="FQ30" s="13">
        <f>((FN30*'[1]prices source'!$C$58)+(FO30*'[1]prices source'!$C$60)+(FP30*'[1]prices source'!$C$61))/1000</f>
        <v>168.5432321304516</v>
      </c>
      <c r="FR30" s="14">
        <f>((FN30*'[1]prices source'!$G$58)+(FO30*'[1]prices source'!$G$60)+(FP30*'[1]prices source'!$G$61))</f>
        <v>38828.409824209069</v>
      </c>
      <c r="FS30" s="14">
        <f>'[1]CAPEX Assumptions'!$D$30</f>
        <v>0</v>
      </c>
      <c r="FT30" s="9">
        <f t="shared" si="42"/>
        <v>0</v>
      </c>
      <c r="FU30" s="14">
        <f t="shared" si="21"/>
        <v>38828.409824209069</v>
      </c>
      <c r="FV30" s="15">
        <v>0</v>
      </c>
      <c r="FW30" s="13">
        <f>(FV30*'[1]prices source'!$C$58)/1000</f>
        <v>0</v>
      </c>
      <c r="FX30" s="14">
        <f>(FV30*'[1]prices source'!$G$58)</f>
        <v>0</v>
      </c>
      <c r="FY30" s="16">
        <v>0</v>
      </c>
      <c r="FZ30" s="9" t="str">
        <f t="shared" si="43"/>
        <v>n/a</v>
      </c>
      <c r="GA30" s="14">
        <f t="shared" si="44"/>
        <v>0</v>
      </c>
      <c r="GB30" s="11">
        <f>'[1]ENERGY APPORTION'!BB30*'[1]cooling opps'!$C$35</f>
        <v>0</v>
      </c>
      <c r="GC30" s="13">
        <f>(GB30*'[1]prices source'!$C$58)/1000</f>
        <v>0</v>
      </c>
      <c r="GD30" s="14">
        <f>(GB30*'[1]prices source'!$G$58)</f>
        <v>0</v>
      </c>
      <c r="GE30" s="14">
        <v>0</v>
      </c>
      <c r="GF30" s="9" t="str">
        <f t="shared" si="45"/>
        <v>n/a</v>
      </c>
      <c r="GG30" s="14">
        <f t="shared" si="46"/>
        <v>0</v>
      </c>
      <c r="GH30" s="11">
        <v>0</v>
      </c>
      <c r="GI30" s="13">
        <f>(GH30*'[1]prices source'!$C$58)/1000</f>
        <v>0</v>
      </c>
      <c r="GJ30" s="14">
        <f>(GH30*'[1]prices source'!$G$58)</f>
        <v>0</v>
      </c>
      <c r="GK30" s="17">
        <v>0</v>
      </c>
      <c r="GL30" s="9" t="str">
        <f t="shared" si="47"/>
        <v>n/a</v>
      </c>
      <c r="GM30" s="14">
        <f t="shared" si="48"/>
        <v>0</v>
      </c>
      <c r="GN30" s="11">
        <f>[1]HeatFuel!BE30</f>
        <v>0</v>
      </c>
      <c r="GO30" s="13">
        <f>(GN30*'[1]prices source'!$C$58)/1000</f>
        <v>0</v>
      </c>
      <c r="GP30" s="14">
        <f>(GN30*'[1]prices source'!$G$58)</f>
        <v>0</v>
      </c>
      <c r="GQ30" s="14">
        <f>[1]HeatFuel!BF30*'[1]CAPEX Assumptions'!$D$11</f>
        <v>0</v>
      </c>
      <c r="GR30" s="9" t="str">
        <f t="shared" si="49"/>
        <v>n/a</v>
      </c>
      <c r="GS30" s="14">
        <f t="shared" si="50"/>
        <v>0</v>
      </c>
      <c r="GT30" s="11">
        <v>0</v>
      </c>
      <c r="GU30" s="13">
        <f>(GT30*'[1]prices source'!$C$58)/1000</f>
        <v>0</v>
      </c>
      <c r="GV30" s="14">
        <f>(GT30*'[1]prices source'!$G$58)</f>
        <v>0</v>
      </c>
      <c r="GW30" s="14">
        <v>0</v>
      </c>
      <c r="GX30" s="9" t="str">
        <f t="shared" si="51"/>
        <v>n/a</v>
      </c>
      <c r="GY30" s="14">
        <f t="shared" si="52"/>
        <v>0</v>
      </c>
      <c r="GZ30" s="18">
        <v>17405.380484782814</v>
      </c>
      <c r="HA30" s="13">
        <f>(GZ30*'[1]prices source'!$C$58)/1000</f>
        <v>4.5349494208743319</v>
      </c>
      <c r="HB30" s="14">
        <f>(GZ30*'[1]prices source'!$G$58)</f>
        <v>2146.6117760234242</v>
      </c>
      <c r="HC30" s="19">
        <v>53098.390848557698</v>
      </c>
      <c r="HD30" s="9">
        <f t="shared" si="53"/>
        <v>24.735907741511561</v>
      </c>
      <c r="HE30" s="14">
        <f t="shared" si="54"/>
        <v>-3396.5469688995072</v>
      </c>
      <c r="HF30" s="18">
        <v>19145.15932181579</v>
      </c>
      <c r="HG30" s="13">
        <f>(HF30*'[1]prices source'!$C$58)/1000</f>
        <v>4.9882465513995751</v>
      </c>
      <c r="HH30" s="14">
        <f>(HF30*'[1]prices source'!$G$58)</f>
        <v>2361.1793198077407</v>
      </c>
      <c r="HI30" s="19">
        <v>90907.154625983763</v>
      </c>
      <c r="HJ30" s="9">
        <f t="shared" si="55"/>
        <v>38.500741499542649</v>
      </c>
      <c r="HK30" s="14">
        <f t="shared" si="56"/>
        <v>-22270.733283366048</v>
      </c>
      <c r="HL30" s="11">
        <v>0</v>
      </c>
      <c r="HM30" s="13">
        <f>(HL30*'[1]prices source'!$C$58)/1000</f>
        <v>0</v>
      </c>
      <c r="HN30" s="14">
        <f>(HL30*'[1]prices source'!$G$58)</f>
        <v>0</v>
      </c>
      <c r="HO30" s="14">
        <v>0</v>
      </c>
      <c r="HP30" s="9" t="str">
        <f t="shared" si="57"/>
        <v>n/a</v>
      </c>
      <c r="HQ30" s="14">
        <f t="shared" si="58"/>
        <v>0</v>
      </c>
      <c r="HR30" s="11">
        <v>0</v>
      </c>
      <c r="HS30" s="13">
        <f>(HR30*'[1]prices source'!$C$58)/1000</f>
        <v>0</v>
      </c>
      <c r="HT30" s="14">
        <f>(HR30*'[1]prices source'!$G$58)</f>
        <v>0</v>
      </c>
      <c r="HU30" s="14">
        <v>0</v>
      </c>
      <c r="HV30" s="9" t="str">
        <f t="shared" si="59"/>
        <v>n/a</v>
      </c>
      <c r="HW30" s="14">
        <f t="shared" si="60"/>
        <v>0</v>
      </c>
      <c r="HX30" s="11">
        <f>[1]ICT!AC100</f>
        <v>0</v>
      </c>
      <c r="HY30" s="13">
        <f>(HX30*'[1]prices source'!$C$58)/1000</f>
        <v>0</v>
      </c>
      <c r="HZ30" s="14">
        <f>(HX30*'[1]prices source'!$G$58)</f>
        <v>0</v>
      </c>
      <c r="IA30" s="14">
        <f>'[1]CAPEX Assumptions'!$D$25*[1]ICT!H100</f>
        <v>0</v>
      </c>
      <c r="IB30" s="9" t="str">
        <f t="shared" si="61"/>
        <v>n/a</v>
      </c>
      <c r="IC30" s="14">
        <f t="shared" si="62"/>
        <v>0</v>
      </c>
      <c r="ID30" s="11">
        <f>[1]ICT!Z100</f>
        <v>0</v>
      </c>
      <c r="IE30" s="13">
        <f>(ID30*'[1]prices source'!$C$58)/1000</f>
        <v>0</v>
      </c>
      <c r="IF30" s="14">
        <f>(ID30*'[1]prices source'!$G$58)</f>
        <v>0</v>
      </c>
      <c r="IG30" s="14">
        <f>'[1]CAPEX Assumptions'!$D$26</f>
        <v>0</v>
      </c>
      <c r="IH30" s="9" t="str">
        <f t="shared" si="63"/>
        <v>n/a</v>
      </c>
      <c r="II30" s="14">
        <f t="shared" si="64"/>
        <v>0</v>
      </c>
      <c r="IJ30" s="11">
        <f>[1]ICT!AF100</f>
        <v>0</v>
      </c>
      <c r="IK30" s="13">
        <f>(IJ30*'[1]prices source'!$C$58)/1000</f>
        <v>0</v>
      </c>
      <c r="IL30" s="14">
        <f>(IJ30*'[1]prices source'!$G$58)</f>
        <v>0</v>
      </c>
      <c r="IM30" s="14">
        <v>0</v>
      </c>
      <c r="IN30" s="9" t="str">
        <f t="shared" si="65"/>
        <v>n/a</v>
      </c>
      <c r="IO30" s="14">
        <f t="shared" si="66"/>
        <v>0</v>
      </c>
      <c r="IP30" s="11">
        <f>[1]vending!G30</f>
        <v>0</v>
      </c>
      <c r="IQ30" s="13">
        <f>(IP30*'[1]prices source'!$C$58)/1000</f>
        <v>0</v>
      </c>
      <c r="IR30" s="14">
        <f>(IP30*'[1]prices source'!$G$58)</f>
        <v>0</v>
      </c>
      <c r="IS30" s="14">
        <v>0</v>
      </c>
      <c r="IT30" s="9" t="str">
        <f t="shared" si="67"/>
        <v>n/a</v>
      </c>
      <c r="IU30" s="14">
        <f t="shared" si="68"/>
        <v>0</v>
      </c>
      <c r="IV30" s="11">
        <f>'[1]halls power'!S61</f>
        <v>0</v>
      </c>
      <c r="IW30" s="13">
        <f>(IV30*'[1]prices source'!$C$58)/1000</f>
        <v>0</v>
      </c>
      <c r="IX30" s="14">
        <f>(IV30*'[1]prices source'!$G$58)</f>
        <v>0</v>
      </c>
      <c r="IY30" s="14">
        <f>'[1]halls power'!T61</f>
        <v>0</v>
      </c>
      <c r="IZ30" s="9" t="str">
        <f t="shared" si="69"/>
        <v>n/a</v>
      </c>
      <c r="JA30" s="14">
        <f t="shared" si="70"/>
        <v>0</v>
      </c>
      <c r="JB30" s="11">
        <f>'[1]halls power'!U61</f>
        <v>0</v>
      </c>
      <c r="JC30" s="13">
        <f>(JB30*'[1]prices source'!$C$58)/1000</f>
        <v>0</v>
      </c>
      <c r="JD30" s="14">
        <f>(JB30*'[1]prices source'!$G$58)</f>
        <v>0</v>
      </c>
      <c r="JE30" s="14">
        <f>'[1]halls power'!V61</f>
        <v>0</v>
      </c>
      <c r="JF30" s="9" t="str">
        <f t="shared" si="71"/>
        <v>n/a</v>
      </c>
      <c r="JG30" s="14">
        <f t="shared" si="72"/>
        <v>0</v>
      </c>
      <c r="JH30" s="11">
        <f>'[1]renewable energy'!W193</f>
        <v>26417.824068888269</v>
      </c>
      <c r="JI30" s="13">
        <f>(JH30*'[1]prices source'!$C$58)/1000</f>
        <v>6.8831299647087123</v>
      </c>
      <c r="JJ30" s="14">
        <f>(JH30*'[1]prices source'!$G$58)+'[1]renewable energy'!Z193</f>
        <v>3429.219155062342</v>
      </c>
      <c r="JK30" s="14">
        <f>'[1]renewable energy'!Y193</f>
        <v>31931.531783814058</v>
      </c>
      <c r="JL30" s="9">
        <f t="shared" si="73"/>
        <v>9.3116042865547204</v>
      </c>
      <c r="JM30" s="14">
        <f t="shared" si="74"/>
        <v>43505.748582455679</v>
      </c>
      <c r="JN30" s="11">
        <v>0</v>
      </c>
      <c r="JO30" s="13">
        <f>(JN30*'[1]prices source'!$C$58)/1000</f>
        <v>0</v>
      </c>
      <c r="JP30" s="14">
        <v>0</v>
      </c>
      <c r="JQ30" s="14">
        <v>0</v>
      </c>
      <c r="JR30" s="9" t="str">
        <f t="shared" si="75"/>
        <v>n/a</v>
      </c>
      <c r="JS30" s="14">
        <f t="shared" si="76"/>
        <v>0</v>
      </c>
      <c r="JT30" s="11">
        <v>0</v>
      </c>
      <c r="JU30" s="13">
        <f>(JT30*'[1]prices source'!$C$58)/1000</f>
        <v>0</v>
      </c>
      <c r="JV30" s="14">
        <f>(JT30*'[1]prices source'!$G$58)</f>
        <v>0</v>
      </c>
      <c r="JW30" s="16">
        <v>0</v>
      </c>
      <c r="JX30" s="9" t="str">
        <f t="shared" si="77"/>
        <v>n/a</v>
      </c>
      <c r="JY30" s="14">
        <f t="shared" si="78"/>
        <v>0</v>
      </c>
    </row>
    <row r="31" spans="1:285" x14ac:dyDescent="0.25">
      <c r="A31" s="9">
        <f>'[1]ENERGY APPORTION'!A31</f>
        <v>28</v>
      </c>
      <c r="B31" t="s">
        <v>78</v>
      </c>
      <c r="C31" s="9" t="str">
        <f>'[1]ENERGY APPORTION'!E31</f>
        <v>acc</v>
      </c>
      <c r="D31" s="10">
        <f>[1]FabricVent!M31</f>
        <v>3330</v>
      </c>
      <c r="E31" s="11">
        <f>'[1]ENERGY APPORTION'!G31</f>
        <v>128409.80769546509</v>
      </c>
      <c r="F31" s="11">
        <f>'[1]ENERGY APPORTION'!H31</f>
        <v>181407.80906501843</v>
      </c>
      <c r="G31" s="11">
        <f>'[1]ENERGY APPORTION'!I31</f>
        <v>0</v>
      </c>
      <c r="H31" s="10">
        <f>((E31*'[1]prices source'!$C$58)+(F31*'[1]prices source'!$C$60)+(G31*'[1]prices source'!$C$61))/1000</f>
        <v>66.917680043638683</v>
      </c>
      <c r="I31" s="12">
        <f>(E31*'[1]prices source'!$G$58)+(F31*'[1]prices source'!$G$60)+(G31*'[1]prices source'!$G$61)</f>
        <v>19473.892082255137</v>
      </c>
      <c r="J31" s="11">
        <f>[1]FabricVent!EU31</f>
        <v>0</v>
      </c>
      <c r="K31" s="11">
        <f>[1]FabricVent!EJ31</f>
        <v>0</v>
      </c>
      <c r="L31" s="11">
        <v>0</v>
      </c>
      <c r="M31" s="13">
        <f>((J31*'[1]prices source'!$C$58)+(K31*'[1]prices source'!$C$60)+(L31*'[1]prices source'!$C$61))/1000</f>
        <v>0</v>
      </c>
      <c r="N31" s="14">
        <f>((J31*'[1]prices source'!$G$58)+(K31*'[1]prices source'!$G$60)+(L31*'[1]prices source'!$G$61))</f>
        <v>0</v>
      </c>
      <c r="O31" s="14">
        <f>[1]FabricVent!DY31</f>
        <v>0</v>
      </c>
      <c r="P31" s="9" t="str">
        <f t="shared" si="22"/>
        <v>n/a</v>
      </c>
      <c r="Q31" s="14">
        <f t="shared" si="0"/>
        <v>0</v>
      </c>
      <c r="R31" s="11">
        <f>[1]FabricVent!EV31</f>
        <v>0</v>
      </c>
      <c r="S31" s="11">
        <f>[1]FabricVent!EK31</f>
        <v>0</v>
      </c>
      <c r="T31" s="11">
        <v>0</v>
      </c>
      <c r="U31" s="13">
        <f>((R31*'[1]prices source'!$C$58)+(S31*'[1]prices source'!$C$60)+(T31*'[1]prices source'!$C$61))/1000</f>
        <v>0</v>
      </c>
      <c r="V31" s="14">
        <f>((R31*'[1]prices source'!$G$58)+(S31*'[1]prices source'!$G$60)+(T31*'[1]prices source'!$G$61))</f>
        <v>0</v>
      </c>
      <c r="W31" s="14">
        <f>[1]FabricVent!DZ31</f>
        <v>0</v>
      </c>
      <c r="X31" s="9" t="str">
        <f t="shared" si="23"/>
        <v>n/a</v>
      </c>
      <c r="Y31" s="14">
        <f t="shared" si="1"/>
        <v>0</v>
      </c>
      <c r="Z31" s="11">
        <f>[1]FabricVent!EW31</f>
        <v>0</v>
      </c>
      <c r="AA31" s="11">
        <f>[1]FabricVent!EL31</f>
        <v>23419.571913861611</v>
      </c>
      <c r="AB31" s="11">
        <v>0</v>
      </c>
      <c r="AC31" s="13">
        <f>((Z31*'[1]prices source'!$C$58)+(AA31*'[1]prices source'!$C$60)+(AB31*'[1]prices source'!$C$61))/1000</f>
        <v>4.3197400395117747</v>
      </c>
      <c r="AD31" s="14">
        <f>((Z31*'[1]prices source'!$G$58)+(AA31*'[1]prices source'!$G$60)+(AB31*'[1]prices source'!$G$61))</f>
        <v>469.54152609184916</v>
      </c>
      <c r="AE31" s="14">
        <f>[1]FabricVent!EA31</f>
        <v>87439.101069767436</v>
      </c>
      <c r="AF31" s="9">
        <f t="shared" si="24"/>
        <v>186.22229602896309</v>
      </c>
      <c r="AG31" s="14">
        <f t="shared" si="2"/>
        <v>-70720.60247673589</v>
      </c>
      <c r="AH31" s="11">
        <f>[1]FabricVent!EX31</f>
        <v>0</v>
      </c>
      <c r="AI31" s="11">
        <f>[1]FabricVent!EM31</f>
        <v>0</v>
      </c>
      <c r="AJ31" s="11">
        <v>0</v>
      </c>
      <c r="AK31" s="13">
        <f>((AH31*'[1]prices source'!$C$58)+(AI31*'[1]prices source'!$C$60)+(AJ31*'[1]prices source'!$C$61))/1000</f>
        <v>0</v>
      </c>
      <c r="AL31" s="14">
        <f>((AH31*'[1]prices source'!$G$58)+(AI31*'[1]prices source'!$G$60)+(AJ31*'[1]prices source'!$G$61))</f>
        <v>0</v>
      </c>
      <c r="AM31" s="14">
        <f>[1]FabricVent!EB31</f>
        <v>0</v>
      </c>
      <c r="AN31" s="9" t="str">
        <f t="shared" si="25"/>
        <v>n/a</v>
      </c>
      <c r="AO31" s="14">
        <f t="shared" si="3"/>
        <v>0</v>
      </c>
      <c r="AP31" s="11">
        <f>[1]FabricVent!FD31</f>
        <v>0</v>
      </c>
      <c r="AQ31" s="11">
        <f>[1]FabricVent!ES31</f>
        <v>9153.2897682843704</v>
      </c>
      <c r="AR31" s="11">
        <v>0</v>
      </c>
      <c r="AS31" s="13">
        <f>((AP31*'[1]prices source'!$C$58)+(AQ31*'[1]prices source'!$C$60)+(AR31*'[1]prices source'!$C$61))/1000</f>
        <v>1.6883242977600521</v>
      </c>
      <c r="AT31" s="14">
        <f>((AP31*'[1]prices source'!$G$58)+(AQ31*'[1]prices source'!$G$60)+(AR31*'[1]prices source'!$G$61))</f>
        <v>183.51529491524713</v>
      </c>
      <c r="AU31" s="14">
        <v>3000</v>
      </c>
      <c r="AV31" s="9">
        <f t="shared" si="26"/>
        <v>16.347411268284151</v>
      </c>
      <c r="AW31" s="14">
        <f t="shared" si="4"/>
        <v>2868.1033962518713</v>
      </c>
      <c r="AX31" s="11">
        <f>[1]FabricVent!FC31</f>
        <v>0</v>
      </c>
      <c r="AY31" s="11">
        <f>[1]FabricVent!ER31</f>
        <v>0</v>
      </c>
      <c r="AZ31" s="11">
        <v>0</v>
      </c>
      <c r="BA31" s="13">
        <f>((AX31*'[1]prices source'!$C$58)+(AY31*'[1]prices source'!$C$60)+(AZ31*'[1]prices source'!$C$61))/1000</f>
        <v>0</v>
      </c>
      <c r="BB31" s="14">
        <f>((AX31*'[1]prices source'!$G$58)+(AY31*'[1]prices source'!$G$60)+(AZ31*'[1]prices source'!$G$61))</f>
        <v>0</v>
      </c>
      <c r="BC31" s="14">
        <f>[1]FabricVent!EG31</f>
        <v>0</v>
      </c>
      <c r="BD31" s="9" t="str">
        <f t="shared" si="27"/>
        <v>n/a</v>
      </c>
      <c r="BE31" s="14">
        <f t="shared" si="5"/>
        <v>0</v>
      </c>
      <c r="BF31" s="11">
        <f>[1]FabricVent!EZ31</f>
        <v>0</v>
      </c>
      <c r="BG31" s="11">
        <f>[1]FabricVent!EO31</f>
        <v>24723.441325079213</v>
      </c>
      <c r="BH31" s="11">
        <v>0</v>
      </c>
      <c r="BI31" s="13">
        <f>((BF31*'[1]prices source'!$C$58)+(BG31*'[1]prices source'!$C$60)+(BH31*'[1]prices source'!$C$61))/1000</f>
        <v>4.5602387524108607</v>
      </c>
      <c r="BJ31" s="14">
        <f>((BF31*'[1]prices source'!$G$58)+(BG31*'[1]prices source'!$G$60)+(BH31*'[1]prices source'!$G$61))</f>
        <v>495.68294470613358</v>
      </c>
      <c r="BK31" s="14">
        <f>[1]FabricVent!ED31</f>
        <v>106441.569</v>
      </c>
      <c r="BL31" s="9">
        <f t="shared" si="28"/>
        <v>214.7372027558948</v>
      </c>
      <c r="BM31" s="14">
        <f t="shared" si="6"/>
        <v>-101388.11593176518</v>
      </c>
      <c r="BN31" s="11">
        <f>[1]FabricVent!EY31</f>
        <v>0</v>
      </c>
      <c r="BO31" s="11">
        <f>[1]FabricVent!EN31</f>
        <v>0</v>
      </c>
      <c r="BP31" s="11">
        <v>0</v>
      </c>
      <c r="BQ31" s="13">
        <f>((BN31*'[1]prices source'!$C$58)+(BO31*'[1]prices source'!$C$60)+(BP31*'[1]prices source'!$C$61))/1000</f>
        <v>0</v>
      </c>
      <c r="BR31" s="14">
        <f>((BN31*'[1]prices source'!$G$58)+(BO31*'[1]prices source'!$G$60)+(BP31*'[1]prices source'!$G$61))</f>
        <v>0</v>
      </c>
      <c r="BS31" s="14">
        <f>[1]FabricVent!EC31</f>
        <v>0</v>
      </c>
      <c r="BT31" s="9" t="str">
        <f t="shared" si="29"/>
        <v>n/a</v>
      </c>
      <c r="BU31" s="14">
        <f t="shared" si="7"/>
        <v>0</v>
      </c>
      <c r="BV31" s="11">
        <f>[1]FabricVent!FA31</f>
        <v>0</v>
      </c>
      <c r="BW31" s="11">
        <f>[1]FabricVent!EP31</f>
        <v>0</v>
      </c>
      <c r="BX31" s="11">
        <v>0</v>
      </c>
      <c r="BY31" s="13">
        <f>((BV31*'[1]prices source'!$C$58)+(BW31*'[1]prices source'!$C$60)+(BX31*'[1]prices source'!$C$61))/1000</f>
        <v>0</v>
      </c>
      <c r="BZ31" s="14">
        <f>((BV31*'[1]prices source'!$G$58)+(BW31*'[1]prices source'!$G$60)+(BX31*'[1]prices source'!$G$61))</f>
        <v>0</v>
      </c>
      <c r="CA31" s="14">
        <f>[1]FabricVent!EE31</f>
        <v>0</v>
      </c>
      <c r="CB31" s="9" t="str">
        <f t="shared" si="30"/>
        <v>n/a</v>
      </c>
      <c r="CC31" s="14">
        <f t="shared" si="8"/>
        <v>0</v>
      </c>
      <c r="CD31" s="11">
        <f>[1]FabricVent!FB31</f>
        <v>0</v>
      </c>
      <c r="CE31" s="11">
        <f>[1]FabricVent!EQ31</f>
        <v>0</v>
      </c>
      <c r="CF31" s="11">
        <v>0</v>
      </c>
      <c r="CG31" s="13">
        <f>((CD31*'[1]prices source'!$C$58)+(CE31*'[1]prices source'!$C$60)+(CF31*'[1]prices source'!$C$61))/1000</f>
        <v>0</v>
      </c>
      <c r="CH31" s="14">
        <f>((CD31*'[1]prices source'!$G$58)+(CE31*'[1]prices source'!$G$60)+(CF31*'[1]prices source'!$G$61))</f>
        <v>0</v>
      </c>
      <c r="CI31" s="14">
        <f>[1]FabricVent!EF31</f>
        <v>0</v>
      </c>
      <c r="CJ31" s="9" t="str">
        <f t="shared" si="31"/>
        <v>n/a</v>
      </c>
      <c r="CK31" s="14">
        <f t="shared" si="9"/>
        <v>0</v>
      </c>
      <c r="CL31" s="11">
        <v>0</v>
      </c>
      <c r="CM31" s="11">
        <f>[1]HeatFuel!CE31</f>
        <v>3581.2071336809877</v>
      </c>
      <c r="CN31" s="11">
        <v>0</v>
      </c>
      <c r="CO31" s="13">
        <f>((CL31*'[1]prices source'!$C$58)+(CM31*'[1]prices source'!$C$60)+(CN31*'[1]prices source'!$C$61))/1000</f>
        <v>0.66055365580745817</v>
      </c>
      <c r="CP31" s="14">
        <f>((CL31*'[1]prices source'!$G$58)+(CM31*'[1]prices source'!$G$60)+(CN31*'[1]prices source'!$G$61))</f>
        <v>71.800008513576799</v>
      </c>
      <c r="CQ31" s="14">
        <f>[1]HeatFuel!CF31</f>
        <v>12069.11895</v>
      </c>
      <c r="CR31" s="9">
        <f t="shared" si="32"/>
        <v>168.0935587593674</v>
      </c>
      <c r="CS31" s="14">
        <f t="shared" si="10"/>
        <v>-10902.619769374074</v>
      </c>
      <c r="CT31" s="11">
        <f>[1]HeatFuel!BA31</f>
        <v>12337.65</v>
      </c>
      <c r="CU31" s="11">
        <v>0</v>
      </c>
      <c r="CV31" s="11">
        <v>0</v>
      </c>
      <c r="CW31" s="13">
        <f>((CT31*'[1]prices source'!$C$58)+(CU31*'[1]prices source'!$C$60)+(CV31*'[1]prices source'!$C$61))/1000</f>
        <v>3.2145587837833673</v>
      </c>
      <c r="CX31" s="14">
        <f>((CT31*'[1]prices source'!$G$58)+(CU31*'[1]prices source'!$G$60)+(CV31*'[1]prices source'!$G$61))</f>
        <v>1521.6067699071543</v>
      </c>
      <c r="CY31" s="14">
        <f>'[1]CAPEX Assumptions'!$D$11*[1]HeatFuel!BB31</f>
        <v>2088.9142857142856</v>
      </c>
      <c r="CZ31" s="9">
        <f t="shared" si="33"/>
        <v>1.3728345108780946</v>
      </c>
      <c r="DA31" s="14">
        <f t="shared" si="11"/>
        <v>24141.374622978896</v>
      </c>
      <c r="DB31" s="11">
        <f>[1]HotWaterpiv!AQ140</f>
        <v>445.00108310628781</v>
      </c>
      <c r="DC31" s="11">
        <f>[1]HotWaterpiv!AP140</f>
        <v>21987.53156756339</v>
      </c>
      <c r="DD31" s="11">
        <v>0</v>
      </c>
      <c r="DE31" s="13">
        <f>((DB31*'[1]prices source'!$C$58)+(DC31*'[1]prices source'!$C$60)+(DD31*'[1]prices source'!$C$61))/1000</f>
        <v>4.1715446554951221</v>
      </c>
      <c r="DF31" s="14">
        <f>((DB31*'[1]prices source'!$G$58)+(DC31*'[1]prices source'!$G$60)+(DD31*'[1]prices source'!$G$61))</f>
        <v>495.71253667597318</v>
      </c>
      <c r="DG31" s="14">
        <f>[1]HotWaterpiv!AW140</f>
        <v>2767.772764847839</v>
      </c>
      <c r="DH31" s="9">
        <f t="shared" si="34"/>
        <v>5.5834229721267219</v>
      </c>
      <c r="DI31" s="14">
        <f t="shared" si="12"/>
        <v>5275.3422597510034</v>
      </c>
      <c r="DJ31" s="11">
        <f>[1]HeatFuel!CN31</f>
        <v>0</v>
      </c>
      <c r="DK31" s="11">
        <f>[1]HeatFuel!CO31</f>
        <v>0</v>
      </c>
      <c r="DL31" s="11">
        <v>0</v>
      </c>
      <c r="DM31" s="13">
        <f>((DJ31*'[1]prices source'!$C$58)+(DK31*'[1]prices source'!$C$60)+(DL31*'[1]prices source'!$C$61))/1000</f>
        <v>0</v>
      </c>
      <c r="DN31" s="14">
        <f>((DJ31*'[1]prices source'!$G$58)+(DK31*'[1]prices source'!$G$60)+(DL31*'[1]prices source'!$G$61))</f>
        <v>0</v>
      </c>
      <c r="DO31" s="14">
        <f>[1]HeatFuel!CM31</f>
        <v>0</v>
      </c>
      <c r="DP31" s="9" t="str">
        <f t="shared" si="35"/>
        <v>n/a</v>
      </c>
      <c r="DQ31" s="14">
        <f t="shared" si="13"/>
        <v>0</v>
      </c>
      <c r="DR31" s="11">
        <v>0</v>
      </c>
      <c r="DS31" s="11"/>
      <c r="DT31" s="11">
        <v>0</v>
      </c>
      <c r="DU31" s="13">
        <f>((DR31*'[1]prices source'!$C$58)+(DS31*'[1]prices source'!$C$60)+(DT31*'[1]prices source'!$C$61))/1000</f>
        <v>0</v>
      </c>
      <c r="DV31" s="14">
        <f>((DR31*'[1]prices source'!$G$58)+(DS31*'[1]prices source'!$G$60)+(DT31*'[1]prices source'!$G$61))</f>
        <v>0</v>
      </c>
      <c r="DW31" s="14"/>
      <c r="DX31" s="9" t="str">
        <f t="shared" si="36"/>
        <v>n/a</v>
      </c>
      <c r="DY31" s="14">
        <f t="shared" si="14"/>
        <v>0</v>
      </c>
      <c r="DZ31" s="11">
        <f>'[1]ENERGY APPORTION'!BA31*'[1]benchmarks general'!$I$192*(6-0)/24</f>
        <v>0</v>
      </c>
      <c r="EA31" s="11">
        <v>0</v>
      </c>
      <c r="EB31" s="11">
        <v>0</v>
      </c>
      <c r="EC31" s="13">
        <f>((DZ31*'[1]prices source'!$C$58)+(EA31*'[1]prices source'!$C$60)+(EB31*'[1]prices source'!$C$61))/1000</f>
        <v>0</v>
      </c>
      <c r="ED31" s="14">
        <f>((DZ31*'[1]prices source'!$G$58)+(EA31*'[1]prices source'!$G$60)+(EB31*'[1]prices source'!$G$61))</f>
        <v>0</v>
      </c>
      <c r="EE31" s="14">
        <f>IF(DZ31&gt;0,'[1]benchmarks general'!$I$197,0)</f>
        <v>0</v>
      </c>
      <c r="EF31" s="9" t="str">
        <f t="shared" si="37"/>
        <v>n/a</v>
      </c>
      <c r="EG31" s="14">
        <f t="shared" si="15"/>
        <v>0</v>
      </c>
      <c r="EH31" s="11">
        <f>[1]FabricVent!GG31</f>
        <v>0</v>
      </c>
      <c r="EI31" s="11">
        <f>[1]FabricVent!GD31</f>
        <v>0</v>
      </c>
      <c r="EJ31" s="11">
        <v>0</v>
      </c>
      <c r="EK31" s="13">
        <f>((EH31*'[1]prices source'!$C$58)+(EI31*'[1]prices source'!$C$60)+(EJ31*'[1]prices source'!$C$61))/1000</f>
        <v>0</v>
      </c>
      <c r="EL31" s="14">
        <f>((EH31*'[1]prices source'!$G$58)+(EI31*'[1]prices source'!$G$60)+(EJ31*'[1]prices source'!$G$61))</f>
        <v>0</v>
      </c>
      <c r="EM31" s="14">
        <v>0</v>
      </c>
      <c r="EN31" s="9" t="str">
        <f t="shared" si="38"/>
        <v>n/a</v>
      </c>
      <c r="EO31" s="14">
        <f t="shared" si="16"/>
        <v>0</v>
      </c>
      <c r="EP31" s="11">
        <f>[1]FabricVent!GK31</f>
        <v>0</v>
      </c>
      <c r="EQ31" s="11">
        <f>[1]FabricVent!GH31</f>
        <v>0</v>
      </c>
      <c r="ER31" s="11">
        <v>0</v>
      </c>
      <c r="ES31" s="13">
        <f>((EP31*'[1]prices source'!$C$58)+(EQ31*'[1]prices source'!$C$60)+(ER31*'[1]prices source'!$C$61))/1000</f>
        <v>0</v>
      </c>
      <c r="ET31" s="14">
        <f>((EP31*'[1]prices source'!$G$58)+(EQ31*'[1]prices source'!$G$60)+(ER31*'[1]prices source'!$G$61))</f>
        <v>0</v>
      </c>
      <c r="EU31" s="14">
        <v>0</v>
      </c>
      <c r="EV31" s="9" t="str">
        <f t="shared" si="39"/>
        <v>n/a</v>
      </c>
      <c r="EW31" s="14">
        <f t="shared" si="17"/>
        <v>0</v>
      </c>
      <c r="EX31" s="11">
        <f>[1]FabricVent!GR31</f>
        <v>0</v>
      </c>
      <c r="EY31" s="11">
        <f>[1]FabricVent!GO31</f>
        <v>0</v>
      </c>
      <c r="EZ31" s="11">
        <v>0</v>
      </c>
      <c r="FA31" s="13">
        <f>((EX31*'[1]prices source'!$C$58)+(EY31*'[1]prices source'!$C$60)+(EZ31*'[1]prices source'!$C$61))/1000</f>
        <v>0</v>
      </c>
      <c r="FB31" s="14">
        <f>((EX31*'[1]prices source'!$G$58)+(EY31*'[1]prices source'!$G$60)+(EZ31*'[1]prices source'!$G$61))</f>
        <v>0</v>
      </c>
      <c r="FC31" s="14"/>
      <c r="FD31" s="9" t="str">
        <f t="shared" si="40"/>
        <v>n/a</v>
      </c>
      <c r="FE31" s="14">
        <f t="shared" si="18"/>
        <v>0</v>
      </c>
      <c r="FF31" s="11">
        <v>0</v>
      </c>
      <c r="FG31" s="11">
        <f>[1]HeatFuel!CR31</f>
        <v>0</v>
      </c>
      <c r="FH31" s="11">
        <f>[1]HeatFuel!CQ31</f>
        <v>0</v>
      </c>
      <c r="FI31" s="13">
        <f>((FF31*'[1]prices source'!$C$58)+(FG31*'[1]prices source'!$C$60)+(FH31*'[1]prices source'!$C$61))/1000</f>
        <v>0</v>
      </c>
      <c r="FJ31" s="14">
        <f>((FF31*'[1]prices source'!$G$58)+(FG31*'[1]prices source'!$G$60)+(FH31*'[1]prices source'!$G$61))</f>
        <v>0</v>
      </c>
      <c r="FK31" s="14">
        <f>[1]HeatFuel!CP31</f>
        <v>0</v>
      </c>
      <c r="FL31" s="9" t="str">
        <f t="shared" si="41"/>
        <v>n/a</v>
      </c>
      <c r="FM31" s="14">
        <f t="shared" si="19"/>
        <v>0</v>
      </c>
      <c r="FN31" s="11">
        <f t="shared" si="20"/>
        <v>128409.80769546509</v>
      </c>
      <c r="FO31" s="11">
        <f t="shared" si="20"/>
        <v>181407.80906501843</v>
      </c>
      <c r="FP31" s="11">
        <f t="shared" si="20"/>
        <v>0</v>
      </c>
      <c r="FQ31" s="13">
        <f>((FN31*'[1]prices source'!$C$58)+(FO31*'[1]prices source'!$C$60)+(FP31*'[1]prices source'!$C$61))/1000</f>
        <v>66.917680043638683</v>
      </c>
      <c r="FR31" s="14">
        <f>((FN31*'[1]prices source'!$G$58)+(FO31*'[1]prices source'!$G$60)+(FP31*'[1]prices source'!$G$61))</f>
        <v>19473.892082255137</v>
      </c>
      <c r="FS31" s="14">
        <f>'[1]CAPEX Assumptions'!$D$30</f>
        <v>0</v>
      </c>
      <c r="FT31" s="9">
        <f t="shared" si="42"/>
        <v>0</v>
      </c>
      <c r="FU31" s="14">
        <f t="shared" si="21"/>
        <v>19473.892082255137</v>
      </c>
      <c r="FV31" s="15">
        <v>0</v>
      </c>
      <c r="FW31" s="13">
        <f>(FV31*'[1]prices source'!$C$58)/1000</f>
        <v>0</v>
      </c>
      <c r="FX31" s="14">
        <f>(FV31*'[1]prices source'!$G$58)</f>
        <v>0</v>
      </c>
      <c r="FY31" s="16">
        <v>0</v>
      </c>
      <c r="FZ31" s="9" t="str">
        <f t="shared" si="43"/>
        <v>n/a</v>
      </c>
      <c r="GA31" s="14">
        <f t="shared" si="44"/>
        <v>0</v>
      </c>
      <c r="GB31" s="11">
        <f>'[1]ENERGY APPORTION'!BB31*'[1]cooling opps'!$C$35</f>
        <v>0</v>
      </c>
      <c r="GC31" s="13">
        <f>(GB31*'[1]prices source'!$C$58)/1000</f>
        <v>0</v>
      </c>
      <c r="GD31" s="14">
        <f>(GB31*'[1]prices source'!$G$58)</f>
        <v>0</v>
      </c>
      <c r="GE31" s="14">
        <v>0</v>
      </c>
      <c r="GF31" s="9" t="str">
        <f t="shared" si="45"/>
        <v>n/a</v>
      </c>
      <c r="GG31" s="14">
        <f t="shared" si="46"/>
        <v>0</v>
      </c>
      <c r="GH31" s="11">
        <v>0</v>
      </c>
      <c r="GI31" s="13">
        <f>(GH31*'[1]prices source'!$C$58)/1000</f>
        <v>0</v>
      </c>
      <c r="GJ31" s="14">
        <f>(GH31*'[1]prices source'!$G$58)</f>
        <v>0</v>
      </c>
      <c r="GK31" s="17">
        <v>0</v>
      </c>
      <c r="GL31" s="9" t="str">
        <f t="shared" si="47"/>
        <v>n/a</v>
      </c>
      <c r="GM31" s="14">
        <f t="shared" si="48"/>
        <v>0</v>
      </c>
      <c r="GN31" s="11">
        <f>[1]HeatFuel!BE31</f>
        <v>0</v>
      </c>
      <c r="GO31" s="13">
        <f>(GN31*'[1]prices source'!$C$58)/1000</f>
        <v>0</v>
      </c>
      <c r="GP31" s="14">
        <f>(GN31*'[1]prices source'!$G$58)</f>
        <v>0</v>
      </c>
      <c r="GQ31" s="14">
        <f>[1]HeatFuel!BF31*'[1]CAPEX Assumptions'!$D$11</f>
        <v>0</v>
      </c>
      <c r="GR31" s="9" t="str">
        <f t="shared" si="49"/>
        <v>n/a</v>
      </c>
      <c r="GS31" s="14">
        <f t="shared" si="50"/>
        <v>0</v>
      </c>
      <c r="GT31" s="11">
        <v>0</v>
      </c>
      <c r="GU31" s="13">
        <f>(GT31*'[1]prices source'!$C$58)/1000</f>
        <v>0</v>
      </c>
      <c r="GV31" s="14">
        <f>(GT31*'[1]prices source'!$G$58)</f>
        <v>0</v>
      </c>
      <c r="GW31" s="14">
        <v>0</v>
      </c>
      <c r="GX31" s="9" t="str">
        <f t="shared" si="51"/>
        <v>n/a</v>
      </c>
      <c r="GY31" s="14">
        <f t="shared" si="52"/>
        <v>0</v>
      </c>
      <c r="GZ31" s="18">
        <v>21496.302033477765</v>
      </c>
      <c r="HA31" s="13">
        <f>(GZ31*'[1]prices source'!$C$58)/1000</f>
        <v>5.6008337503962426</v>
      </c>
      <c r="HB31" s="14">
        <f>(GZ31*'[1]prices source'!$G$58)</f>
        <v>2651.1465880543456</v>
      </c>
      <c r="HC31" s="19">
        <v>66950.1089717922</v>
      </c>
      <c r="HD31" s="9">
        <f t="shared" si="53"/>
        <v>25.253265614756643</v>
      </c>
      <c r="HE31" s="14">
        <f t="shared" si="54"/>
        <v>-5566.4553026306967</v>
      </c>
      <c r="HF31" s="18">
        <v>23652.158578353254</v>
      </c>
      <c r="HG31" s="13">
        <f>(HF31*'[1]prices source'!$C$58)/1000</f>
        <v>6.1625393906848203</v>
      </c>
      <c r="HH31" s="14">
        <f>(HF31*'[1]prices source'!$G$58)</f>
        <v>2917.0291437785872</v>
      </c>
      <c r="HI31" s="19">
        <v>114012.49716082493</v>
      </c>
      <c r="HJ31" s="9">
        <f t="shared" si="55"/>
        <v>39.085141608540226</v>
      </c>
      <c r="HK31" s="14">
        <f t="shared" si="56"/>
        <v>-29218.242145333366</v>
      </c>
      <c r="HL31" s="11">
        <v>0</v>
      </c>
      <c r="HM31" s="13">
        <f>(HL31*'[1]prices source'!$C$58)/1000</f>
        <v>0</v>
      </c>
      <c r="HN31" s="14">
        <f>(HL31*'[1]prices source'!$G$58)</f>
        <v>0</v>
      </c>
      <c r="HO31" s="14">
        <v>0</v>
      </c>
      <c r="HP31" s="9" t="str">
        <f t="shared" si="57"/>
        <v>n/a</v>
      </c>
      <c r="HQ31" s="14">
        <f t="shared" si="58"/>
        <v>0</v>
      </c>
      <c r="HR31" s="11">
        <v>0</v>
      </c>
      <c r="HS31" s="13">
        <f>(HR31*'[1]prices source'!$C$58)/1000</f>
        <v>0</v>
      </c>
      <c r="HT31" s="14">
        <f>(HR31*'[1]prices source'!$G$58)</f>
        <v>0</v>
      </c>
      <c r="HU31" s="14">
        <v>0</v>
      </c>
      <c r="HV31" s="9" t="str">
        <f t="shared" si="59"/>
        <v>n/a</v>
      </c>
      <c r="HW31" s="14">
        <f t="shared" si="60"/>
        <v>0</v>
      </c>
      <c r="HX31" s="11">
        <f>[1]ICT!AC101</f>
        <v>0</v>
      </c>
      <c r="HY31" s="13">
        <f>(HX31*'[1]prices source'!$C$58)/1000</f>
        <v>0</v>
      </c>
      <c r="HZ31" s="14">
        <f>(HX31*'[1]prices source'!$G$58)</f>
        <v>0</v>
      </c>
      <c r="IA31" s="14">
        <f>'[1]CAPEX Assumptions'!$D$25*[1]ICT!H101</f>
        <v>0</v>
      </c>
      <c r="IB31" s="9" t="str">
        <f t="shared" si="61"/>
        <v>n/a</v>
      </c>
      <c r="IC31" s="14">
        <f t="shared" si="62"/>
        <v>0</v>
      </c>
      <c r="ID31" s="11">
        <f>[1]ICT!Z101</f>
        <v>0</v>
      </c>
      <c r="IE31" s="13">
        <f>(ID31*'[1]prices source'!$C$58)/1000</f>
        <v>0</v>
      </c>
      <c r="IF31" s="14">
        <f>(ID31*'[1]prices source'!$G$58)</f>
        <v>0</v>
      </c>
      <c r="IG31" s="14">
        <f>'[1]CAPEX Assumptions'!$D$26</f>
        <v>0</v>
      </c>
      <c r="IH31" s="9" t="str">
        <f t="shared" si="63"/>
        <v>n/a</v>
      </c>
      <c r="II31" s="14">
        <f t="shared" si="64"/>
        <v>0</v>
      </c>
      <c r="IJ31" s="11">
        <f>[1]ICT!AF101</f>
        <v>0</v>
      </c>
      <c r="IK31" s="13">
        <f>(IJ31*'[1]prices source'!$C$58)/1000</f>
        <v>0</v>
      </c>
      <c r="IL31" s="14">
        <f>(IJ31*'[1]prices source'!$G$58)</f>
        <v>0</v>
      </c>
      <c r="IM31" s="14">
        <v>0</v>
      </c>
      <c r="IN31" s="9" t="str">
        <f t="shared" si="65"/>
        <v>n/a</v>
      </c>
      <c r="IO31" s="14">
        <f t="shared" si="66"/>
        <v>0</v>
      </c>
      <c r="IP31" s="11">
        <f>[1]vending!G31</f>
        <v>122.63999999999987</v>
      </c>
      <c r="IQ31" s="13">
        <f>(IP31*'[1]prices source'!$C$58)/1000</f>
        <v>3.1953693713405042E-2</v>
      </c>
      <c r="IR31" s="14">
        <f>(IP31*'[1]prices source'!$G$58)</f>
        <v>15.125234891686279</v>
      </c>
      <c r="IS31" s="14">
        <v>0</v>
      </c>
      <c r="IT31" s="9">
        <f t="shared" si="67"/>
        <v>0</v>
      </c>
      <c r="IU31" s="14">
        <f t="shared" si="68"/>
        <v>47.060541008625911</v>
      </c>
      <c r="IV31" s="11">
        <f>'[1]halls power'!S62</f>
        <v>0</v>
      </c>
      <c r="IW31" s="13">
        <f>(IV31*'[1]prices source'!$C$58)/1000</f>
        <v>0</v>
      </c>
      <c r="IX31" s="14">
        <f>(IV31*'[1]prices source'!$G$58)</f>
        <v>0</v>
      </c>
      <c r="IY31" s="14">
        <f>'[1]halls power'!T62</f>
        <v>0</v>
      </c>
      <c r="IZ31" s="9" t="str">
        <f t="shared" si="69"/>
        <v>n/a</v>
      </c>
      <c r="JA31" s="14">
        <f t="shared" si="70"/>
        <v>0</v>
      </c>
      <c r="JB31" s="11">
        <f>'[1]halls power'!U62</f>
        <v>0</v>
      </c>
      <c r="JC31" s="13">
        <f>(JB31*'[1]prices source'!$C$58)/1000</f>
        <v>0</v>
      </c>
      <c r="JD31" s="14">
        <f>(JB31*'[1]prices source'!$G$58)</f>
        <v>0</v>
      </c>
      <c r="JE31" s="14">
        <f>'[1]halls power'!V62</f>
        <v>0</v>
      </c>
      <c r="JF31" s="9" t="str">
        <f t="shared" si="71"/>
        <v>n/a</v>
      </c>
      <c r="JG31" s="14">
        <f t="shared" si="72"/>
        <v>0</v>
      </c>
      <c r="JH31" s="11">
        <f>'[1]renewable energy'!W194</f>
        <v>16421.862391486979</v>
      </c>
      <c r="JI31" s="13">
        <f>(JH31*'[1]prices source'!$C$58)/1000</f>
        <v>4.2786950510539858</v>
      </c>
      <c r="JJ31" s="14">
        <f>(JH31*'[1]prices source'!$G$58)+'[1]renewable energy'!Z194</f>
        <v>2131.6731055456257</v>
      </c>
      <c r="JK31" s="14">
        <f>'[1]renewable energy'!Y194</f>
        <v>19664.57574908989</v>
      </c>
      <c r="JL31" s="9">
        <f t="shared" si="73"/>
        <v>9.2249490308489488</v>
      </c>
      <c r="JM31" s="14">
        <f t="shared" si="74"/>
        <v>27228.788145396706</v>
      </c>
      <c r="JN31" s="11">
        <v>0</v>
      </c>
      <c r="JO31" s="13">
        <f>(JN31*'[1]prices source'!$C$58)/1000</f>
        <v>0</v>
      </c>
      <c r="JP31" s="14">
        <v>0</v>
      </c>
      <c r="JQ31" s="14">
        <v>0</v>
      </c>
      <c r="JR31" s="9" t="str">
        <f t="shared" si="75"/>
        <v>n/a</v>
      </c>
      <c r="JS31" s="14">
        <f t="shared" si="76"/>
        <v>0</v>
      </c>
      <c r="JT31" s="11">
        <v>0</v>
      </c>
      <c r="JU31" s="13">
        <f>(JT31*'[1]prices source'!$C$58)/1000</f>
        <v>0</v>
      </c>
      <c r="JV31" s="14">
        <f>(JT31*'[1]prices source'!$G$58)</f>
        <v>0</v>
      </c>
      <c r="JW31" s="16">
        <v>0</v>
      </c>
      <c r="JX31" s="9" t="str">
        <f t="shared" si="77"/>
        <v>n/a</v>
      </c>
      <c r="JY31" s="14">
        <f t="shared" si="78"/>
        <v>0</v>
      </c>
    </row>
    <row r="32" spans="1:285" x14ac:dyDescent="0.25">
      <c r="A32" s="9">
        <f>'[1]ENERGY APPORTION'!A32</f>
        <v>30</v>
      </c>
      <c r="B32" t="s">
        <v>79</v>
      </c>
      <c r="C32" s="9" t="str">
        <f>'[1]ENERGY APPORTION'!E32</f>
        <v>acc</v>
      </c>
      <c r="D32" s="10">
        <f>[1]FabricVent!M32</f>
        <v>2033</v>
      </c>
      <c r="E32" s="11">
        <f>'[1]ENERGY APPORTION'!G32</f>
        <v>336086.45486674993</v>
      </c>
      <c r="F32" s="11">
        <f>'[1]ENERGY APPORTION'!H32</f>
        <v>109914</v>
      </c>
      <c r="G32" s="11">
        <f>'[1]ENERGY APPORTION'!I32</f>
        <v>0</v>
      </c>
      <c r="H32" s="10">
        <f>((E32*'[1]prices source'!$C$58)+(F32*'[1]prices source'!$C$60)+(G32*'[1]prices source'!$C$61))/1000</f>
        <v>107.84052934204392</v>
      </c>
      <c r="I32" s="12">
        <f>(E32*'[1]prices source'!$G$58)+(F32*'[1]prices source'!$G$60)+(G32*'[1]prices source'!$G$61)</f>
        <v>43653.339867024537</v>
      </c>
      <c r="J32" s="11">
        <f>[1]FabricVent!EU32</f>
        <v>0</v>
      </c>
      <c r="K32" s="11">
        <f>[1]FabricVent!EJ32</f>
        <v>0</v>
      </c>
      <c r="L32" s="11">
        <v>0</v>
      </c>
      <c r="M32" s="13">
        <f>((J32*'[1]prices source'!$C$58)+(K32*'[1]prices source'!$C$60)+(L32*'[1]prices source'!$C$61))/1000</f>
        <v>0</v>
      </c>
      <c r="N32" s="14">
        <f>((J32*'[1]prices source'!$G$58)+(K32*'[1]prices source'!$G$60)+(L32*'[1]prices source'!$G$61))</f>
        <v>0</v>
      </c>
      <c r="O32" s="14">
        <f>[1]FabricVent!DY32</f>
        <v>0</v>
      </c>
      <c r="P32" s="9" t="str">
        <f t="shared" si="22"/>
        <v>n/a</v>
      </c>
      <c r="Q32" s="14">
        <f t="shared" si="0"/>
        <v>0</v>
      </c>
      <c r="R32" s="11">
        <f>[1]FabricVent!EV32</f>
        <v>0</v>
      </c>
      <c r="S32" s="11">
        <f>[1]FabricVent!EK32</f>
        <v>0</v>
      </c>
      <c r="T32" s="11">
        <v>0</v>
      </c>
      <c r="U32" s="13">
        <f>((R32*'[1]prices source'!$C$58)+(S32*'[1]prices source'!$C$60)+(T32*'[1]prices source'!$C$61))/1000</f>
        <v>0</v>
      </c>
      <c r="V32" s="14">
        <f>((R32*'[1]prices source'!$G$58)+(S32*'[1]prices source'!$G$60)+(T32*'[1]prices source'!$G$61))</f>
        <v>0</v>
      </c>
      <c r="W32" s="14">
        <f>[1]FabricVent!DZ32</f>
        <v>0</v>
      </c>
      <c r="X32" s="9" t="str">
        <f t="shared" si="23"/>
        <v>n/a</v>
      </c>
      <c r="Y32" s="14">
        <f t="shared" si="1"/>
        <v>0</v>
      </c>
      <c r="Z32" s="11">
        <f>[1]FabricVent!EW32</f>
        <v>0</v>
      </c>
      <c r="AA32" s="11">
        <f>[1]FabricVent!EL32</f>
        <v>0</v>
      </c>
      <c r="AB32" s="11">
        <v>0</v>
      </c>
      <c r="AC32" s="13">
        <f>((Z32*'[1]prices source'!$C$58)+(AA32*'[1]prices source'!$C$60)+(AB32*'[1]prices source'!$C$61))/1000</f>
        <v>0</v>
      </c>
      <c r="AD32" s="14">
        <f>((Z32*'[1]prices source'!$G$58)+(AA32*'[1]prices source'!$G$60)+(AB32*'[1]prices source'!$G$61))</f>
        <v>0</v>
      </c>
      <c r="AE32" s="14">
        <f>[1]FabricVent!EA32</f>
        <v>0</v>
      </c>
      <c r="AF32" s="9" t="str">
        <f t="shared" si="24"/>
        <v>n/a</v>
      </c>
      <c r="AG32" s="14">
        <f t="shared" si="2"/>
        <v>0</v>
      </c>
      <c r="AH32" s="11">
        <f>[1]FabricVent!EX32</f>
        <v>0</v>
      </c>
      <c r="AI32" s="11">
        <f>[1]FabricVent!EM32</f>
        <v>0</v>
      </c>
      <c r="AJ32" s="11">
        <v>0</v>
      </c>
      <c r="AK32" s="13">
        <f>((AH32*'[1]prices source'!$C$58)+(AI32*'[1]prices source'!$C$60)+(AJ32*'[1]prices source'!$C$61))/1000</f>
        <v>0</v>
      </c>
      <c r="AL32" s="14">
        <f>((AH32*'[1]prices source'!$G$58)+(AI32*'[1]prices source'!$G$60)+(AJ32*'[1]prices source'!$G$61))</f>
        <v>0</v>
      </c>
      <c r="AM32" s="14">
        <f>[1]FabricVent!EB32</f>
        <v>0</v>
      </c>
      <c r="AN32" s="9" t="str">
        <f t="shared" si="25"/>
        <v>n/a</v>
      </c>
      <c r="AO32" s="14">
        <f t="shared" si="3"/>
        <v>0</v>
      </c>
      <c r="AP32" s="11">
        <f>[1]FabricVent!FD32</f>
        <v>0</v>
      </c>
      <c r="AQ32" s="11">
        <f>[1]FabricVent!ES32</f>
        <v>0</v>
      </c>
      <c r="AR32" s="11">
        <v>0</v>
      </c>
      <c r="AS32" s="13">
        <f>((AP32*'[1]prices source'!$C$58)+(AQ32*'[1]prices source'!$C$60)+(AR32*'[1]prices source'!$C$61))/1000</f>
        <v>0</v>
      </c>
      <c r="AT32" s="14">
        <f>((AP32*'[1]prices source'!$G$58)+(AQ32*'[1]prices source'!$G$60)+(AR32*'[1]prices source'!$G$61))</f>
        <v>0</v>
      </c>
      <c r="AU32" s="14">
        <f>[1]FabricVent!EH32</f>
        <v>0</v>
      </c>
      <c r="AV32" s="9" t="str">
        <f t="shared" si="26"/>
        <v>n/a</v>
      </c>
      <c r="AW32" s="14">
        <f t="shared" si="4"/>
        <v>0</v>
      </c>
      <c r="AX32" s="11">
        <f>[1]FabricVent!FC32</f>
        <v>0</v>
      </c>
      <c r="AY32" s="11">
        <f>[1]FabricVent!ER32</f>
        <v>0</v>
      </c>
      <c r="AZ32" s="11">
        <v>0</v>
      </c>
      <c r="BA32" s="13">
        <f>((AX32*'[1]prices source'!$C$58)+(AY32*'[1]prices source'!$C$60)+(AZ32*'[1]prices source'!$C$61))/1000</f>
        <v>0</v>
      </c>
      <c r="BB32" s="14">
        <f>((AX32*'[1]prices source'!$G$58)+(AY32*'[1]prices source'!$G$60)+(AZ32*'[1]prices source'!$G$61))</f>
        <v>0</v>
      </c>
      <c r="BC32" s="14">
        <f>[1]FabricVent!EG32</f>
        <v>0</v>
      </c>
      <c r="BD32" s="9" t="str">
        <f t="shared" si="27"/>
        <v>n/a</v>
      </c>
      <c r="BE32" s="14">
        <f t="shared" si="5"/>
        <v>0</v>
      </c>
      <c r="BF32" s="11">
        <f>[1]FabricVent!EZ32</f>
        <v>0</v>
      </c>
      <c r="BG32" s="11">
        <f>[1]FabricVent!EO32</f>
        <v>0</v>
      </c>
      <c r="BH32" s="11">
        <v>0</v>
      </c>
      <c r="BI32" s="13">
        <f>((BF32*'[1]prices source'!$C$58)+(BG32*'[1]prices source'!$C$60)+(BH32*'[1]prices source'!$C$61))/1000</f>
        <v>0</v>
      </c>
      <c r="BJ32" s="14">
        <f>((BF32*'[1]prices source'!$G$58)+(BG32*'[1]prices source'!$G$60)+(BH32*'[1]prices source'!$G$61))</f>
        <v>0</v>
      </c>
      <c r="BK32" s="14">
        <f>[1]FabricVent!ED32</f>
        <v>0</v>
      </c>
      <c r="BL32" s="9" t="str">
        <f t="shared" si="28"/>
        <v>n/a</v>
      </c>
      <c r="BM32" s="14">
        <f t="shared" si="6"/>
        <v>0</v>
      </c>
      <c r="BN32" s="11">
        <f>[1]FabricVent!EY32</f>
        <v>0</v>
      </c>
      <c r="BO32" s="11">
        <f>[1]FabricVent!EN32</f>
        <v>0</v>
      </c>
      <c r="BP32" s="11">
        <v>0</v>
      </c>
      <c r="BQ32" s="13">
        <f>((BN32*'[1]prices source'!$C$58)+(BO32*'[1]prices source'!$C$60)+(BP32*'[1]prices source'!$C$61))/1000</f>
        <v>0</v>
      </c>
      <c r="BR32" s="14">
        <f>((BN32*'[1]prices source'!$G$58)+(BO32*'[1]prices source'!$G$60)+(BP32*'[1]prices source'!$G$61))</f>
        <v>0</v>
      </c>
      <c r="BS32" s="14">
        <f>[1]FabricVent!EC32</f>
        <v>0</v>
      </c>
      <c r="BT32" s="9" t="str">
        <f t="shared" si="29"/>
        <v>n/a</v>
      </c>
      <c r="BU32" s="14">
        <f t="shared" si="7"/>
        <v>0</v>
      </c>
      <c r="BV32" s="11">
        <f>[1]FabricVent!FA32</f>
        <v>9265.5387573144817</v>
      </c>
      <c r="BW32" s="11">
        <f>[1]FabricVent!EP32</f>
        <v>0</v>
      </c>
      <c r="BX32" s="11">
        <v>0</v>
      </c>
      <c r="BY32" s="13">
        <f>((BV32*'[1]prices source'!$C$58)+(BW32*'[1]prices source'!$C$60)+(BX32*'[1]prices source'!$C$61))/1000</f>
        <v>2.4141241645540679</v>
      </c>
      <c r="BZ32" s="14">
        <f>((BV32*'[1]prices source'!$G$58)+(BW32*'[1]prices source'!$G$60)+(BX32*'[1]prices source'!$G$61))</f>
        <v>1142.7221958774028</v>
      </c>
      <c r="CA32" s="14">
        <f>[1]FabricVent!EE32</f>
        <v>90915.058560000005</v>
      </c>
      <c r="CB32" s="9">
        <f t="shared" si="30"/>
        <v>79.560070582328876</v>
      </c>
      <c r="CC32" s="14">
        <f t="shared" si="8"/>
        <v>-57697.605969322096</v>
      </c>
      <c r="CD32" s="11">
        <f>[1]FabricVent!FB32</f>
        <v>12194.025100299888</v>
      </c>
      <c r="CE32" s="11">
        <f>[1]FabricVent!EQ32</f>
        <v>0</v>
      </c>
      <c r="CF32" s="11">
        <v>0</v>
      </c>
      <c r="CG32" s="13">
        <f>((CD32*'[1]prices source'!$C$58)+(CE32*'[1]prices source'!$C$60)+(CF32*'[1]prices source'!$C$61))/1000</f>
        <v>3.1771375015374779</v>
      </c>
      <c r="CH32" s="14">
        <f>((CD32*'[1]prices source'!$G$58)+(CE32*'[1]prices source'!$G$60)+(CF32*'[1]prices source'!$G$61))</f>
        <v>1503.8934598593798</v>
      </c>
      <c r="CI32" s="14">
        <f>[1]FabricVent!EF32</f>
        <v>100637.89056</v>
      </c>
      <c r="CJ32" s="9">
        <f t="shared" si="31"/>
        <v>66.918231408101249</v>
      </c>
      <c r="CK32" s="14">
        <f t="shared" si="9"/>
        <v>-56921.657616828037</v>
      </c>
      <c r="CL32" s="11">
        <v>0</v>
      </c>
      <c r="CM32" s="11">
        <f>[1]HeatFuel!CE32</f>
        <v>0</v>
      </c>
      <c r="CN32" s="11">
        <v>0</v>
      </c>
      <c r="CO32" s="13">
        <f>((CL32*'[1]prices source'!$C$58)+(CM32*'[1]prices source'!$C$60)+(CN32*'[1]prices source'!$C$61))/1000</f>
        <v>0</v>
      </c>
      <c r="CP32" s="14">
        <f>((CL32*'[1]prices source'!$G$58)+(CM32*'[1]prices source'!$G$60)+(CN32*'[1]prices source'!$G$61))</f>
        <v>0</v>
      </c>
      <c r="CQ32" s="14">
        <v>0</v>
      </c>
      <c r="CR32" s="9" t="str">
        <f t="shared" si="32"/>
        <v>n/a</v>
      </c>
      <c r="CS32" s="14">
        <f t="shared" si="10"/>
        <v>0</v>
      </c>
      <c r="CT32" s="11">
        <f>[1]HeatFuel!BA32</f>
        <v>0</v>
      </c>
      <c r="CU32" s="11">
        <v>0</v>
      </c>
      <c r="CV32" s="11">
        <v>0</v>
      </c>
      <c r="CW32" s="13">
        <f>((CT32*'[1]prices source'!$C$58)+(CU32*'[1]prices source'!$C$60)+(CV32*'[1]prices source'!$C$61))/1000</f>
        <v>0</v>
      </c>
      <c r="CX32" s="14">
        <f>((CT32*'[1]prices source'!$G$58)+(CU32*'[1]prices source'!$G$60)+(CV32*'[1]prices source'!$G$61))</f>
        <v>0</v>
      </c>
      <c r="CY32" s="14">
        <f>'[1]CAPEX Assumptions'!$D$11*[1]HeatFuel!BB32</f>
        <v>0</v>
      </c>
      <c r="CZ32" s="9" t="str">
        <f t="shared" si="33"/>
        <v>n/a</v>
      </c>
      <c r="DA32" s="14">
        <f t="shared" si="11"/>
        <v>0</v>
      </c>
      <c r="DB32" s="11">
        <f>[1]HotWaterpiv!AQ141</f>
        <v>0</v>
      </c>
      <c r="DC32" s="11">
        <f>[1]HotWaterpiv!AP141</f>
        <v>35458.912087912082</v>
      </c>
      <c r="DD32" s="11">
        <v>0</v>
      </c>
      <c r="DE32" s="13">
        <f>((DB32*'[1]prices source'!$C$58)+(DC32*'[1]prices source'!$C$60)+(DD32*'[1]prices source'!$C$61))/1000</f>
        <v>6.5403963346153828</v>
      </c>
      <c r="DF32" s="14">
        <f>((DB32*'[1]prices source'!$G$58)+(DC32*'[1]prices source'!$G$60)+(DD32*'[1]prices source'!$G$61))</f>
        <v>710.91955722130285</v>
      </c>
      <c r="DG32" s="14">
        <f>[1]HotWaterpiv!AW141</f>
        <v>4928.0405043608707</v>
      </c>
      <c r="DH32" s="9">
        <f t="shared" si="34"/>
        <v>6.9319242301092245</v>
      </c>
      <c r="DI32" s="14">
        <f t="shared" si="12"/>
        <v>6621.9174713792609</v>
      </c>
      <c r="DJ32" s="11">
        <f>[1]HeatFuel!CN32</f>
        <v>0</v>
      </c>
      <c r="DK32" s="11">
        <f>[1]HeatFuel!CO32</f>
        <v>0</v>
      </c>
      <c r="DL32" s="11">
        <v>0</v>
      </c>
      <c r="DM32" s="13">
        <f>((DJ32*'[1]prices source'!$C$58)+(DK32*'[1]prices source'!$C$60)+(DL32*'[1]prices source'!$C$61))/1000</f>
        <v>0</v>
      </c>
      <c r="DN32" s="14">
        <f>((DJ32*'[1]prices source'!$G$58)+(DK32*'[1]prices source'!$G$60)+(DL32*'[1]prices source'!$G$61))</f>
        <v>0</v>
      </c>
      <c r="DO32" s="14">
        <f>[1]HeatFuel!CM32</f>
        <v>0</v>
      </c>
      <c r="DP32" s="9" t="str">
        <f t="shared" si="35"/>
        <v>n/a</v>
      </c>
      <c r="DQ32" s="14">
        <f t="shared" si="13"/>
        <v>0</v>
      </c>
      <c r="DR32" s="11">
        <v>0</v>
      </c>
      <c r="DS32" s="11"/>
      <c r="DT32" s="11">
        <v>0</v>
      </c>
      <c r="DU32" s="13">
        <f>((DR32*'[1]prices source'!$C$58)+(DS32*'[1]prices source'!$C$60)+(DT32*'[1]prices source'!$C$61))/1000</f>
        <v>0</v>
      </c>
      <c r="DV32" s="14">
        <f>((DR32*'[1]prices source'!$G$58)+(DS32*'[1]prices source'!$G$60)+(DT32*'[1]prices source'!$G$61))</f>
        <v>0</v>
      </c>
      <c r="DW32" s="14"/>
      <c r="DX32" s="9" t="str">
        <f t="shared" si="36"/>
        <v>n/a</v>
      </c>
      <c r="DY32" s="14">
        <f t="shared" si="14"/>
        <v>0</v>
      </c>
      <c r="DZ32" s="11">
        <f>'[1]ENERGY APPORTION'!BA32*'[1]benchmarks general'!$I$192*(6-0)/24</f>
        <v>0</v>
      </c>
      <c r="EA32" s="11">
        <v>0</v>
      </c>
      <c r="EB32" s="11">
        <v>0</v>
      </c>
      <c r="EC32" s="13">
        <f>((DZ32*'[1]prices source'!$C$58)+(EA32*'[1]prices source'!$C$60)+(EB32*'[1]prices source'!$C$61))/1000</f>
        <v>0</v>
      </c>
      <c r="ED32" s="14">
        <f>((DZ32*'[1]prices source'!$G$58)+(EA32*'[1]prices source'!$G$60)+(EB32*'[1]prices source'!$G$61))</f>
        <v>0</v>
      </c>
      <c r="EE32" s="14">
        <f>IF(DZ32&gt;0,'[1]benchmarks general'!$I$197,0)</f>
        <v>0</v>
      </c>
      <c r="EF32" s="9" t="str">
        <f t="shared" si="37"/>
        <v>n/a</v>
      </c>
      <c r="EG32" s="14">
        <f t="shared" si="15"/>
        <v>0</v>
      </c>
      <c r="EH32" s="11">
        <f>[1]FabricVent!GG32</f>
        <v>0</v>
      </c>
      <c r="EI32" s="11">
        <f>[1]FabricVent!GD32</f>
        <v>0</v>
      </c>
      <c r="EJ32" s="11">
        <v>0</v>
      </c>
      <c r="EK32" s="13">
        <f>((EH32*'[1]prices source'!$C$58)+(EI32*'[1]prices source'!$C$60)+(EJ32*'[1]prices source'!$C$61))/1000</f>
        <v>0</v>
      </c>
      <c r="EL32" s="14">
        <f>((EH32*'[1]prices source'!$G$58)+(EI32*'[1]prices source'!$G$60)+(EJ32*'[1]prices source'!$G$61))</f>
        <v>0</v>
      </c>
      <c r="EM32" s="14">
        <v>0</v>
      </c>
      <c r="EN32" s="9" t="str">
        <f t="shared" si="38"/>
        <v>n/a</v>
      </c>
      <c r="EO32" s="14">
        <f t="shared" si="16"/>
        <v>0</v>
      </c>
      <c r="EP32" s="11">
        <f>[1]FabricVent!GK32</f>
        <v>0</v>
      </c>
      <c r="EQ32" s="11">
        <f>[1]FabricVent!GH32</f>
        <v>0</v>
      </c>
      <c r="ER32" s="11">
        <v>0</v>
      </c>
      <c r="ES32" s="13">
        <f>((EP32*'[1]prices source'!$C$58)+(EQ32*'[1]prices source'!$C$60)+(ER32*'[1]prices source'!$C$61))/1000</f>
        <v>0</v>
      </c>
      <c r="ET32" s="14">
        <f>((EP32*'[1]prices source'!$G$58)+(EQ32*'[1]prices source'!$G$60)+(ER32*'[1]prices source'!$G$61))</f>
        <v>0</v>
      </c>
      <c r="EU32" s="14">
        <v>0</v>
      </c>
      <c r="EV32" s="9" t="str">
        <f t="shared" si="39"/>
        <v>n/a</v>
      </c>
      <c r="EW32" s="14">
        <f t="shared" si="17"/>
        <v>0</v>
      </c>
      <c r="EX32" s="11">
        <f>[1]FabricVent!GR32</f>
        <v>0</v>
      </c>
      <c r="EY32" s="11">
        <f>[1]FabricVent!GO32</f>
        <v>0</v>
      </c>
      <c r="EZ32" s="11">
        <v>0</v>
      </c>
      <c r="FA32" s="13">
        <f>((EX32*'[1]prices source'!$C$58)+(EY32*'[1]prices source'!$C$60)+(EZ32*'[1]prices source'!$C$61))/1000</f>
        <v>0</v>
      </c>
      <c r="FB32" s="14">
        <f>((EX32*'[1]prices source'!$G$58)+(EY32*'[1]prices source'!$G$60)+(EZ32*'[1]prices source'!$G$61))</f>
        <v>0</v>
      </c>
      <c r="FC32" s="14"/>
      <c r="FD32" s="9" t="str">
        <f t="shared" si="40"/>
        <v>n/a</v>
      </c>
      <c r="FE32" s="14">
        <f t="shared" si="18"/>
        <v>0</v>
      </c>
      <c r="FF32" s="11">
        <v>0</v>
      </c>
      <c r="FG32" s="11">
        <f>[1]HeatFuel!CR32</f>
        <v>0</v>
      </c>
      <c r="FH32" s="11">
        <f>[1]HeatFuel!CQ32</f>
        <v>0</v>
      </c>
      <c r="FI32" s="13">
        <f>((FF32*'[1]prices source'!$C$58)+(FG32*'[1]prices source'!$C$60)+(FH32*'[1]prices source'!$C$61))/1000</f>
        <v>0</v>
      </c>
      <c r="FJ32" s="14">
        <f>((FF32*'[1]prices source'!$G$58)+(FG32*'[1]prices source'!$G$60)+(FH32*'[1]prices source'!$G$61))</f>
        <v>0</v>
      </c>
      <c r="FK32" s="14">
        <f>[1]HeatFuel!CP32</f>
        <v>0</v>
      </c>
      <c r="FL32" s="9" t="str">
        <f t="shared" si="41"/>
        <v>n/a</v>
      </c>
      <c r="FM32" s="14">
        <f t="shared" si="19"/>
        <v>0</v>
      </c>
      <c r="FN32" s="11">
        <f t="shared" si="20"/>
        <v>336086.45486674993</v>
      </c>
      <c r="FO32" s="11">
        <f t="shared" si="20"/>
        <v>109914</v>
      </c>
      <c r="FP32" s="11">
        <f t="shared" si="20"/>
        <v>0</v>
      </c>
      <c r="FQ32" s="13">
        <f>((FN32*'[1]prices source'!$C$58)+(FO32*'[1]prices source'!$C$60)+(FP32*'[1]prices source'!$C$61))/1000</f>
        <v>107.84052934204392</v>
      </c>
      <c r="FR32" s="14">
        <f>((FN32*'[1]prices source'!$G$58)+(FO32*'[1]prices source'!$G$60)+(FP32*'[1]prices source'!$G$61))</f>
        <v>43653.339867024537</v>
      </c>
      <c r="FS32" s="14">
        <f>'[1]CAPEX Assumptions'!$D$30</f>
        <v>0</v>
      </c>
      <c r="FT32" s="9">
        <f t="shared" si="42"/>
        <v>0</v>
      </c>
      <c r="FU32" s="14">
        <f t="shared" si="21"/>
        <v>43653.339867024537</v>
      </c>
      <c r="FV32" s="15">
        <v>0</v>
      </c>
      <c r="FW32" s="13">
        <f>(FV32*'[1]prices source'!$C$58)/1000</f>
        <v>0</v>
      </c>
      <c r="FX32" s="14">
        <f>(FV32*'[1]prices source'!$G$58)</f>
        <v>0</v>
      </c>
      <c r="FY32" s="16">
        <v>0</v>
      </c>
      <c r="FZ32" s="9" t="str">
        <f t="shared" si="43"/>
        <v>n/a</v>
      </c>
      <c r="GA32" s="14">
        <f t="shared" si="44"/>
        <v>0</v>
      </c>
      <c r="GB32" s="11">
        <f>'[1]ENERGY APPORTION'!BB32*'[1]cooling opps'!$C$35</f>
        <v>0</v>
      </c>
      <c r="GC32" s="13">
        <f>(GB32*'[1]prices source'!$C$58)/1000</f>
        <v>0</v>
      </c>
      <c r="GD32" s="14">
        <f>(GB32*'[1]prices source'!$G$58)</f>
        <v>0</v>
      </c>
      <c r="GE32" s="14">
        <v>0</v>
      </c>
      <c r="GF32" s="9" t="str">
        <f t="shared" si="45"/>
        <v>n/a</v>
      </c>
      <c r="GG32" s="14">
        <f t="shared" si="46"/>
        <v>0</v>
      </c>
      <c r="GH32" s="11">
        <v>0</v>
      </c>
      <c r="GI32" s="13">
        <f>(GH32*'[1]prices source'!$C$58)/1000</f>
        <v>0</v>
      </c>
      <c r="GJ32" s="14">
        <f>(GH32*'[1]prices source'!$G$58)</f>
        <v>0</v>
      </c>
      <c r="GK32" s="17">
        <v>0</v>
      </c>
      <c r="GL32" s="9" t="str">
        <f t="shared" si="47"/>
        <v>n/a</v>
      </c>
      <c r="GM32" s="14">
        <f t="shared" si="48"/>
        <v>0</v>
      </c>
      <c r="GN32" s="11">
        <f>[1]HeatFuel!BE32</f>
        <v>0</v>
      </c>
      <c r="GO32" s="13">
        <f>(GN32*'[1]prices source'!$C$58)/1000</f>
        <v>0</v>
      </c>
      <c r="GP32" s="14">
        <f>(GN32*'[1]prices source'!$G$58)</f>
        <v>0</v>
      </c>
      <c r="GQ32" s="14">
        <f>[1]HeatFuel!BF32*'[1]CAPEX Assumptions'!$D$11</f>
        <v>0</v>
      </c>
      <c r="GR32" s="9" t="str">
        <f t="shared" si="49"/>
        <v>n/a</v>
      </c>
      <c r="GS32" s="14">
        <f t="shared" si="50"/>
        <v>0</v>
      </c>
      <c r="GT32" s="11">
        <v>0</v>
      </c>
      <c r="GU32" s="13">
        <f>(GT32*'[1]prices source'!$C$58)/1000</f>
        <v>0</v>
      </c>
      <c r="GV32" s="14">
        <f>(GT32*'[1]prices source'!$G$58)</f>
        <v>0</v>
      </c>
      <c r="GW32" s="14">
        <v>0</v>
      </c>
      <c r="GX32" s="9" t="str">
        <f t="shared" si="51"/>
        <v>n/a</v>
      </c>
      <c r="GY32" s="14">
        <f t="shared" si="52"/>
        <v>0</v>
      </c>
      <c r="GZ32" s="18">
        <v>9875.9175689966014</v>
      </c>
      <c r="HA32" s="13">
        <f>(GZ32*'[1]prices source'!$C$58)/1000</f>
        <v>2.5731575761460652</v>
      </c>
      <c r="HB32" s="14">
        <f>(GZ32*'[1]prices source'!$G$58)</f>
        <v>1218.0004321755143</v>
      </c>
      <c r="HC32" s="19">
        <v>46067.382594163297</v>
      </c>
      <c r="HD32" s="9">
        <f t="shared" si="53"/>
        <v>37.822139776979135</v>
      </c>
      <c r="HE32" s="14">
        <f t="shared" si="54"/>
        <v>-17866.257452901133</v>
      </c>
      <c r="HF32" s="18">
        <v>11005.114940035988</v>
      </c>
      <c r="HG32" s="13">
        <f>(HF32*'[1]prices source'!$C$58)/1000</f>
        <v>2.867368493760015</v>
      </c>
      <c r="HH32" s="14">
        <f>(HF32*'[1]prices source'!$G$58)</f>
        <v>1357.264746233288</v>
      </c>
      <c r="HI32" s="19">
        <v>74799.323904800636</v>
      </c>
      <c r="HJ32" s="9">
        <f t="shared" si="55"/>
        <v>55.110341672385893</v>
      </c>
      <c r="HK32" s="14">
        <f t="shared" si="56"/>
        <v>-35345.397549247748</v>
      </c>
      <c r="HL32" s="11">
        <v>0</v>
      </c>
      <c r="HM32" s="13">
        <f>(HL32*'[1]prices source'!$C$58)/1000</f>
        <v>0</v>
      </c>
      <c r="HN32" s="14">
        <f>(HL32*'[1]prices source'!$G$58)</f>
        <v>0</v>
      </c>
      <c r="HO32" s="14">
        <v>0</v>
      </c>
      <c r="HP32" s="9" t="str">
        <f t="shared" si="57"/>
        <v>n/a</v>
      </c>
      <c r="HQ32" s="14">
        <f t="shared" si="58"/>
        <v>0</v>
      </c>
      <c r="HR32" s="11">
        <v>0</v>
      </c>
      <c r="HS32" s="13">
        <f>(HR32*'[1]prices source'!$C$58)/1000</f>
        <v>0</v>
      </c>
      <c r="HT32" s="14">
        <f>(HR32*'[1]prices source'!$G$58)</f>
        <v>0</v>
      </c>
      <c r="HU32" s="14">
        <v>0</v>
      </c>
      <c r="HV32" s="9" t="str">
        <f t="shared" si="59"/>
        <v>n/a</v>
      </c>
      <c r="HW32" s="14">
        <f t="shared" si="60"/>
        <v>0</v>
      </c>
      <c r="HX32" s="11">
        <f>[1]ICT!AC102</f>
        <v>0</v>
      </c>
      <c r="HY32" s="13">
        <f>(HX32*'[1]prices source'!$C$58)/1000</f>
        <v>0</v>
      </c>
      <c r="HZ32" s="14">
        <f>(HX32*'[1]prices source'!$G$58)</f>
        <v>0</v>
      </c>
      <c r="IA32" s="14">
        <f>'[1]CAPEX Assumptions'!$D$25*[1]ICT!H102</f>
        <v>0</v>
      </c>
      <c r="IB32" s="9" t="str">
        <f t="shared" si="61"/>
        <v>n/a</v>
      </c>
      <c r="IC32" s="14">
        <f t="shared" si="62"/>
        <v>0</v>
      </c>
      <c r="ID32" s="11">
        <f>[1]ICT!Z102</f>
        <v>0</v>
      </c>
      <c r="IE32" s="13">
        <f>(ID32*'[1]prices source'!$C$58)/1000</f>
        <v>0</v>
      </c>
      <c r="IF32" s="14">
        <f>(ID32*'[1]prices source'!$G$58)</f>
        <v>0</v>
      </c>
      <c r="IG32" s="14">
        <f>'[1]CAPEX Assumptions'!$D$26</f>
        <v>0</v>
      </c>
      <c r="IH32" s="9" t="str">
        <f t="shared" si="63"/>
        <v>n/a</v>
      </c>
      <c r="II32" s="14">
        <f t="shared" si="64"/>
        <v>0</v>
      </c>
      <c r="IJ32" s="11">
        <f>[1]ICT!AF102</f>
        <v>0</v>
      </c>
      <c r="IK32" s="13">
        <f>(IJ32*'[1]prices source'!$C$58)/1000</f>
        <v>0</v>
      </c>
      <c r="IL32" s="14">
        <f>(IJ32*'[1]prices source'!$G$58)</f>
        <v>0</v>
      </c>
      <c r="IM32" s="14">
        <v>0</v>
      </c>
      <c r="IN32" s="9" t="str">
        <f t="shared" si="65"/>
        <v>n/a</v>
      </c>
      <c r="IO32" s="14">
        <f t="shared" si="66"/>
        <v>0</v>
      </c>
      <c r="IP32" s="11">
        <f>[1]vending!G32</f>
        <v>0</v>
      </c>
      <c r="IQ32" s="13">
        <f>(IP32*'[1]prices source'!$C$58)/1000</f>
        <v>0</v>
      </c>
      <c r="IR32" s="14">
        <f>(IP32*'[1]prices source'!$G$58)</f>
        <v>0</v>
      </c>
      <c r="IS32" s="14">
        <v>0</v>
      </c>
      <c r="IT32" s="9" t="str">
        <f t="shared" si="67"/>
        <v>n/a</v>
      </c>
      <c r="IU32" s="14">
        <f t="shared" si="68"/>
        <v>0</v>
      </c>
      <c r="IV32" s="11">
        <f>'[1]halls power'!S63</f>
        <v>6448.0000000000009</v>
      </c>
      <c r="IW32" s="13">
        <f>(IV32*'[1]prices source'!$C$58)/1000</f>
        <v>1.6800180778215588</v>
      </c>
      <c r="IX32" s="14">
        <f>(IV32*'[1]prices source'!$G$58)</f>
        <v>795.23413716237144</v>
      </c>
      <c r="IY32" s="14">
        <f>'[1]halls power'!T63</f>
        <v>12059</v>
      </c>
      <c r="IZ32" s="9">
        <f t="shared" si="69"/>
        <v>15.164087451061958</v>
      </c>
      <c r="JA32" s="14">
        <f t="shared" si="70"/>
        <v>-6848.7484804118867</v>
      </c>
      <c r="JB32" s="11">
        <f>'[1]halls power'!U63</f>
        <v>8020.32</v>
      </c>
      <c r="JC32" s="13">
        <f>(JB32*'[1]prices source'!$C$58)/1000</f>
        <v>2.0896840244903543</v>
      </c>
      <c r="JD32" s="14">
        <f>(JB32*'[1]prices source'!$G$58)</f>
        <v>989.14892291658032</v>
      </c>
      <c r="JE32" s="14">
        <v>3500</v>
      </c>
      <c r="JF32" s="9">
        <f t="shared" si="71"/>
        <v>3.5383954012505878</v>
      </c>
      <c r="JG32" s="14">
        <f t="shared" si="72"/>
        <v>-422.3695510249272</v>
      </c>
      <c r="JH32" s="11">
        <f>'[1]renewable energy'!W195</f>
        <v>30431.726659199103</v>
      </c>
      <c r="JI32" s="13">
        <f>(JH32*'[1]prices source'!$C$58)/1000</f>
        <v>7.9289471040289632</v>
      </c>
      <c r="JJ32" s="14">
        <f>(JH32*'[1]prices source'!$G$58)+'[1]renewable energy'!Z195</f>
        <v>3950.2519098174357</v>
      </c>
      <c r="JK32" s="14">
        <f>'[1]renewable energy'!Y195</f>
        <v>35360.48725847101</v>
      </c>
      <c r="JL32" s="9">
        <f t="shared" si="73"/>
        <v>8.951451215197368</v>
      </c>
      <c r="JM32" s="14">
        <f t="shared" si="74"/>
        <v>51538.671810548272</v>
      </c>
      <c r="JN32" s="11">
        <v>0</v>
      </c>
      <c r="JO32" s="13">
        <f>(JN32*'[1]prices source'!$C$58)/1000</f>
        <v>0</v>
      </c>
      <c r="JP32" s="14">
        <v>0</v>
      </c>
      <c r="JQ32" s="14">
        <v>0</v>
      </c>
      <c r="JR32" s="9" t="str">
        <f t="shared" si="75"/>
        <v>n/a</v>
      </c>
      <c r="JS32" s="14">
        <f t="shared" si="76"/>
        <v>0</v>
      </c>
      <c r="JT32" s="11">
        <v>0</v>
      </c>
      <c r="JU32" s="13">
        <f>(JT32*'[1]prices source'!$C$58)/1000</f>
        <v>0</v>
      </c>
      <c r="JV32" s="14">
        <f>(JT32*'[1]prices source'!$G$58)</f>
        <v>0</v>
      </c>
      <c r="JW32" s="16">
        <v>0</v>
      </c>
      <c r="JX32" s="9" t="str">
        <f t="shared" si="77"/>
        <v>n/a</v>
      </c>
      <c r="JY32" s="14">
        <f t="shared" si="78"/>
        <v>0</v>
      </c>
    </row>
    <row r="33" spans="1:285" x14ac:dyDescent="0.25">
      <c r="A33" s="9">
        <f>'[1]ENERGY APPORTION'!A33</f>
        <v>31</v>
      </c>
      <c r="B33" t="s">
        <v>80</v>
      </c>
      <c r="C33" s="9" t="str">
        <f>'[1]ENERGY APPORTION'!E33</f>
        <v>uni</v>
      </c>
      <c r="D33" s="10">
        <f>[1]FabricVent!M33</f>
        <v>1820.54</v>
      </c>
      <c r="E33" s="11">
        <f>'[1]ENERGY APPORTION'!G33</f>
        <v>115396.75</v>
      </c>
      <c r="F33" s="11">
        <f>'[1]ENERGY APPORTION'!H33</f>
        <v>325504.99905412272</v>
      </c>
      <c r="G33" s="11">
        <f>'[1]ENERGY APPORTION'!I33</f>
        <v>0</v>
      </c>
      <c r="H33" s="10">
        <f>((E33*'[1]prices source'!$C$58)+(F33*'[1]prices source'!$C$60)+(G33*'[1]prices source'!$C$61))/1000</f>
        <v>90.105871350014155</v>
      </c>
      <c r="I33" s="12">
        <f>(E33*'[1]prices source'!$G$58)+(F33*'[1]prices source'!$G$60)+(G33*'[1]prices source'!$G$61)</f>
        <v>20758.007162016314</v>
      </c>
      <c r="J33" s="11">
        <f>[1]FabricVent!EU33</f>
        <v>0</v>
      </c>
      <c r="K33" s="11">
        <f>[1]FabricVent!EJ33</f>
        <v>0</v>
      </c>
      <c r="L33" s="11">
        <v>0</v>
      </c>
      <c r="M33" s="13">
        <f>((J33*'[1]prices source'!$C$58)+(K33*'[1]prices source'!$C$60)+(L33*'[1]prices source'!$C$61))/1000</f>
        <v>0</v>
      </c>
      <c r="N33" s="14">
        <f>((J33*'[1]prices source'!$G$58)+(K33*'[1]prices source'!$G$60)+(L33*'[1]prices source'!$G$61))</f>
        <v>0</v>
      </c>
      <c r="O33" s="14">
        <f>[1]FabricVent!DY33</f>
        <v>0</v>
      </c>
      <c r="P33" s="9" t="str">
        <f t="shared" si="22"/>
        <v>n/a</v>
      </c>
      <c r="Q33" s="14">
        <f t="shared" si="0"/>
        <v>0</v>
      </c>
      <c r="R33" s="11">
        <f>[1]FabricVent!EV33</f>
        <v>0</v>
      </c>
      <c r="S33" s="11">
        <f>[1]FabricVent!EK33</f>
        <v>82473.105383877104</v>
      </c>
      <c r="T33" s="11">
        <v>0</v>
      </c>
      <c r="U33" s="13">
        <f>((R33*'[1]prices source'!$C$58)+(S33*'[1]prices source'!$C$60)+(T33*'[1]prices source'!$C$61))/1000</f>
        <v>15.212164288056131</v>
      </c>
      <c r="V33" s="14">
        <f>((R33*'[1]prices source'!$G$58)+(S33*'[1]prices source'!$G$60)+(T33*'[1]prices source'!$G$61))</f>
        <v>1653.512195095215</v>
      </c>
      <c r="W33" s="14">
        <f>[1]FabricVent!DZ33</f>
        <v>129452.76055813955</v>
      </c>
      <c r="X33" s="9">
        <f t="shared" si="23"/>
        <v>78.289571097287975</v>
      </c>
      <c r="Y33" s="14">
        <f t="shared" si="1"/>
        <v>-70577.794722099265</v>
      </c>
      <c r="Z33" s="11">
        <f>[1]FabricVent!EW33</f>
        <v>0</v>
      </c>
      <c r="AA33" s="11">
        <f>[1]FabricVent!EL33</f>
        <v>0</v>
      </c>
      <c r="AB33" s="11">
        <v>0</v>
      </c>
      <c r="AC33" s="13">
        <f>((Z33*'[1]prices source'!$C$58)+(AA33*'[1]prices source'!$C$60)+(AB33*'[1]prices source'!$C$61))/1000</f>
        <v>0</v>
      </c>
      <c r="AD33" s="14">
        <f>((Z33*'[1]prices source'!$G$58)+(AA33*'[1]prices source'!$G$60)+(AB33*'[1]prices source'!$G$61))</f>
        <v>0</v>
      </c>
      <c r="AE33" s="14">
        <f>[1]FabricVent!EA33</f>
        <v>0</v>
      </c>
      <c r="AF33" s="9" t="str">
        <f t="shared" si="24"/>
        <v>n/a</v>
      </c>
      <c r="AG33" s="14">
        <f t="shared" si="2"/>
        <v>0</v>
      </c>
      <c r="AH33" s="11">
        <f>[1]FabricVent!EX33</f>
        <v>0</v>
      </c>
      <c r="AI33" s="11">
        <f>[1]FabricVent!EM33</f>
        <v>0</v>
      </c>
      <c r="AJ33" s="11">
        <v>0</v>
      </c>
      <c r="AK33" s="13">
        <f>((AH33*'[1]prices source'!$C$58)+(AI33*'[1]prices source'!$C$60)+(AJ33*'[1]prices source'!$C$61))/1000</f>
        <v>0</v>
      </c>
      <c r="AL33" s="14">
        <f>((AH33*'[1]prices source'!$G$58)+(AI33*'[1]prices source'!$G$60)+(AJ33*'[1]prices source'!$G$61))</f>
        <v>0</v>
      </c>
      <c r="AM33" s="14">
        <f>[1]FabricVent!EB33</f>
        <v>0</v>
      </c>
      <c r="AN33" s="9" t="str">
        <f t="shared" si="25"/>
        <v>n/a</v>
      </c>
      <c r="AO33" s="14">
        <f t="shared" si="3"/>
        <v>0</v>
      </c>
      <c r="AP33" s="11">
        <f>[1]FabricVent!FD33</f>
        <v>0</v>
      </c>
      <c r="AQ33" s="11">
        <f>[1]FabricVent!ES33</f>
        <v>0</v>
      </c>
      <c r="AR33" s="11">
        <v>0</v>
      </c>
      <c r="AS33" s="13">
        <f>((AP33*'[1]prices source'!$C$58)+(AQ33*'[1]prices source'!$C$60)+(AR33*'[1]prices source'!$C$61))/1000</f>
        <v>0</v>
      </c>
      <c r="AT33" s="14">
        <f>((AP33*'[1]prices source'!$G$58)+(AQ33*'[1]prices source'!$G$60)+(AR33*'[1]prices source'!$G$61))</f>
        <v>0</v>
      </c>
      <c r="AU33" s="14">
        <f>[1]FabricVent!EH33</f>
        <v>0</v>
      </c>
      <c r="AV33" s="9" t="str">
        <f t="shared" si="26"/>
        <v>n/a</v>
      </c>
      <c r="AW33" s="14">
        <f t="shared" si="4"/>
        <v>0</v>
      </c>
      <c r="AX33" s="11">
        <f>[1]FabricVent!FC33</f>
        <v>0</v>
      </c>
      <c r="AY33" s="11">
        <f>[1]FabricVent!ER33</f>
        <v>93965.561067869712</v>
      </c>
      <c r="AZ33" s="11">
        <v>0</v>
      </c>
      <c r="BA33" s="13">
        <f>((AX33*'[1]prices source'!$C$58)+(AY33*'[1]prices source'!$C$60)+(AZ33*'[1]prices source'!$C$61))/1000</f>
        <v>17.331947738968566</v>
      </c>
      <c r="BB33" s="14">
        <f>((AX33*'[1]prices source'!$G$58)+(AY33*'[1]prices source'!$G$60)+(AZ33*'[1]prices source'!$G$61))</f>
        <v>1883.9256800321848</v>
      </c>
      <c r="BC33" s="14">
        <f>[1]FabricVent!EG33</f>
        <v>116165.80845070422</v>
      </c>
      <c r="BD33" s="9">
        <f t="shared" si="27"/>
        <v>61.661566420560526</v>
      </c>
      <c r="BE33" s="14">
        <f t="shared" si="5"/>
        <v>-49086.738590474415</v>
      </c>
      <c r="BF33" s="11">
        <f>[1]FabricVent!EZ33</f>
        <v>0</v>
      </c>
      <c r="BG33" s="11">
        <f>[1]FabricVent!EO33</f>
        <v>0</v>
      </c>
      <c r="BH33" s="11">
        <v>0</v>
      </c>
      <c r="BI33" s="13">
        <f>((BF33*'[1]prices source'!$C$58)+(BG33*'[1]prices source'!$C$60)+(BH33*'[1]prices source'!$C$61))/1000</f>
        <v>0</v>
      </c>
      <c r="BJ33" s="14">
        <f>((BF33*'[1]prices source'!$G$58)+(BG33*'[1]prices source'!$G$60)+(BH33*'[1]prices source'!$G$61))</f>
        <v>0</v>
      </c>
      <c r="BK33" s="14">
        <f>[1]FabricVent!ED33</f>
        <v>0</v>
      </c>
      <c r="BL33" s="9" t="str">
        <f t="shared" si="28"/>
        <v>n/a</v>
      </c>
      <c r="BM33" s="14">
        <f t="shared" si="6"/>
        <v>0</v>
      </c>
      <c r="BN33" s="11">
        <f>[1]FabricVent!EY33</f>
        <v>0</v>
      </c>
      <c r="BO33" s="11">
        <f>[1]FabricVent!EN33</f>
        <v>819.89853926956607</v>
      </c>
      <c r="BP33" s="11">
        <v>0</v>
      </c>
      <c r="BQ33" s="13">
        <f>((BN33*'[1]prices source'!$C$58)+(BO33*'[1]prices source'!$C$60)+(BP33*'[1]prices source'!$C$61))/1000</f>
        <v>0.15123028556827145</v>
      </c>
      <c r="BR33" s="14">
        <f>((BN33*'[1]prices source'!$G$58)+(BO33*'[1]prices source'!$G$60)+(BP33*'[1]prices source'!$G$61))</f>
        <v>16.438234344550491</v>
      </c>
      <c r="BS33" s="14">
        <f>[1]FabricVent!EC33</f>
        <v>1492.3680000000002</v>
      </c>
      <c r="BT33" s="9">
        <f t="shared" si="29"/>
        <v>90.786392791312252</v>
      </c>
      <c r="BU33" s="14">
        <f t="shared" si="7"/>
        <v>-1006.5168801802342</v>
      </c>
      <c r="BV33" s="11">
        <f>[1]FabricVent!FA33</f>
        <v>0</v>
      </c>
      <c r="BW33" s="11">
        <f>[1]FabricVent!EP33</f>
        <v>0</v>
      </c>
      <c r="BX33" s="11">
        <v>0</v>
      </c>
      <c r="BY33" s="13">
        <f>((BV33*'[1]prices source'!$C$58)+(BW33*'[1]prices source'!$C$60)+(BX33*'[1]prices source'!$C$61))/1000</f>
        <v>0</v>
      </c>
      <c r="BZ33" s="14">
        <f>((BV33*'[1]prices source'!$G$58)+(BW33*'[1]prices source'!$G$60)+(BX33*'[1]prices source'!$G$61))</f>
        <v>0</v>
      </c>
      <c r="CA33" s="14">
        <f>[1]FabricVent!EE33</f>
        <v>0</v>
      </c>
      <c r="CB33" s="9" t="str">
        <f t="shared" si="30"/>
        <v>n/a</v>
      </c>
      <c r="CC33" s="14">
        <f t="shared" si="8"/>
        <v>0</v>
      </c>
      <c r="CD33" s="11">
        <f>[1]FabricVent!FB33</f>
        <v>0</v>
      </c>
      <c r="CE33" s="11">
        <f>[1]FabricVent!EQ33</f>
        <v>930.30430283566636</v>
      </c>
      <c r="CF33" s="11">
        <v>0</v>
      </c>
      <c r="CG33" s="13">
        <f>((CD33*'[1]prices source'!$C$58)+(CE33*'[1]prices source'!$C$60)+(CF33*'[1]prices source'!$C$61))/1000</f>
        <v>0.17159462865803865</v>
      </c>
      <c r="CH33" s="14">
        <f>((CD33*'[1]prices source'!$G$58)+(CE33*'[1]prices source'!$G$60)+(CF33*'[1]prices source'!$G$61))</f>
        <v>18.651771419644479</v>
      </c>
      <c r="CI33" s="14">
        <f>[1]FabricVent!EF33</f>
        <v>1651.9680000000001</v>
      </c>
      <c r="CJ33" s="9">
        <f t="shared" si="31"/>
        <v>88.568960171799503</v>
      </c>
      <c r="CK33" s="14">
        <f t="shared" si="9"/>
        <v>-1100.6932194539522</v>
      </c>
      <c r="CL33" s="11">
        <v>0</v>
      </c>
      <c r="CM33" s="11">
        <f>[1]HeatFuel!CE33</f>
        <v>0</v>
      </c>
      <c r="CN33" s="11">
        <v>0</v>
      </c>
      <c r="CO33" s="13">
        <f>((CL33*'[1]prices source'!$C$58)+(CM33*'[1]prices source'!$C$60)+(CN33*'[1]prices source'!$C$61))/1000</f>
        <v>0</v>
      </c>
      <c r="CP33" s="14">
        <f>((CL33*'[1]prices source'!$G$58)+(CM33*'[1]prices source'!$G$60)+(CN33*'[1]prices source'!$G$61))</f>
        <v>0</v>
      </c>
      <c r="CQ33" s="14">
        <v>0</v>
      </c>
      <c r="CR33" s="9" t="str">
        <f t="shared" si="32"/>
        <v>n/a</v>
      </c>
      <c r="CS33" s="14">
        <f t="shared" si="10"/>
        <v>0</v>
      </c>
      <c r="CT33" s="11">
        <f>[1]HeatFuel!BA33</f>
        <v>6745.1006999999991</v>
      </c>
      <c r="CU33" s="11">
        <v>0</v>
      </c>
      <c r="CV33" s="11">
        <v>0</v>
      </c>
      <c r="CW33" s="13">
        <f>((CT33*'[1]prices source'!$C$58)+(CU33*'[1]prices source'!$C$60)+(CV33*'[1]prices source'!$C$61))/1000</f>
        <v>1.7574272817504417</v>
      </c>
      <c r="CX33" s="14">
        <f>((CT33*'[1]prices source'!$G$58)+(CU33*'[1]prices source'!$G$60)+(CV33*'[1]prices source'!$G$61))</f>
        <v>831.87567233836944</v>
      </c>
      <c r="CY33" s="14">
        <f>'[1]CAPEX Assumptions'!$D$11*[1]HeatFuel!BB33</f>
        <v>1142.0276317460318</v>
      </c>
      <c r="CZ33" s="9">
        <f t="shared" si="33"/>
        <v>1.372834510878095</v>
      </c>
      <c r="DA33" s="14">
        <f t="shared" si="11"/>
        <v>13198.299746581981</v>
      </c>
      <c r="DB33" s="11">
        <f>[1]HotWaterpiv!AQ142</f>
        <v>0</v>
      </c>
      <c r="DC33" s="11">
        <f>[1]HotWaterpiv!AP142</f>
        <v>0</v>
      </c>
      <c r="DD33" s="11">
        <v>0</v>
      </c>
      <c r="DE33" s="13">
        <f>((DB33*'[1]prices source'!$C$58)+(DC33*'[1]prices source'!$C$60)+(DD33*'[1]prices source'!$C$61))/1000</f>
        <v>0</v>
      </c>
      <c r="DF33" s="14">
        <f>((DB33*'[1]prices source'!$G$58)+(DC33*'[1]prices source'!$G$60)+(DD33*'[1]prices source'!$G$61))</f>
        <v>0</v>
      </c>
      <c r="DG33" s="14">
        <f>[1]HotWaterpiv!AW142</f>
        <v>0</v>
      </c>
      <c r="DH33" s="9" t="str">
        <f t="shared" si="34"/>
        <v>n/a</v>
      </c>
      <c r="DI33" s="14">
        <f t="shared" si="12"/>
        <v>0</v>
      </c>
      <c r="DJ33" s="11">
        <f>[1]HeatFuel!CN33</f>
        <v>0</v>
      </c>
      <c r="DK33" s="11">
        <f>[1]HeatFuel!CO33</f>
        <v>0</v>
      </c>
      <c r="DL33" s="11">
        <v>0</v>
      </c>
      <c r="DM33" s="13">
        <f>((DJ33*'[1]prices source'!$C$58)+(DK33*'[1]prices source'!$C$60)+(DL33*'[1]prices source'!$C$61))/1000</f>
        <v>0</v>
      </c>
      <c r="DN33" s="14">
        <f>((DJ33*'[1]prices source'!$G$58)+(DK33*'[1]prices source'!$G$60)+(DL33*'[1]prices source'!$G$61))</f>
        <v>0</v>
      </c>
      <c r="DO33" s="14">
        <f>[1]HeatFuel!CM33</f>
        <v>0</v>
      </c>
      <c r="DP33" s="9" t="str">
        <f t="shared" si="35"/>
        <v>n/a</v>
      </c>
      <c r="DQ33" s="14">
        <f t="shared" si="13"/>
        <v>0</v>
      </c>
      <c r="DR33" s="11">
        <v>0</v>
      </c>
      <c r="DS33" s="11"/>
      <c r="DT33" s="11">
        <v>0</v>
      </c>
      <c r="DU33" s="13">
        <f>((DR33*'[1]prices source'!$C$58)+(DS33*'[1]prices source'!$C$60)+(DT33*'[1]prices source'!$C$61))/1000</f>
        <v>0</v>
      </c>
      <c r="DV33" s="14">
        <f>((DR33*'[1]prices source'!$G$58)+(DS33*'[1]prices source'!$G$60)+(DT33*'[1]prices source'!$G$61))</f>
        <v>0</v>
      </c>
      <c r="DW33" s="14"/>
      <c r="DX33" s="9" t="str">
        <f t="shared" si="36"/>
        <v>n/a</v>
      </c>
      <c r="DY33" s="14">
        <f t="shared" si="14"/>
        <v>0</v>
      </c>
      <c r="DZ33" s="11">
        <f>'[1]ENERGY APPORTION'!BA33*'[1]benchmarks general'!$I$192*(6-0)/24</f>
        <v>0</v>
      </c>
      <c r="EA33" s="11">
        <v>0</v>
      </c>
      <c r="EB33" s="11">
        <v>0</v>
      </c>
      <c r="EC33" s="13">
        <f>((DZ33*'[1]prices source'!$C$58)+(EA33*'[1]prices source'!$C$60)+(EB33*'[1]prices source'!$C$61))/1000</f>
        <v>0</v>
      </c>
      <c r="ED33" s="14">
        <f>((DZ33*'[1]prices source'!$G$58)+(EA33*'[1]prices source'!$G$60)+(EB33*'[1]prices source'!$G$61))</f>
        <v>0</v>
      </c>
      <c r="EE33" s="14">
        <f>IF(DZ33&gt;0,'[1]benchmarks general'!$I$197,0)</f>
        <v>0</v>
      </c>
      <c r="EF33" s="9" t="str">
        <f t="shared" si="37"/>
        <v>n/a</v>
      </c>
      <c r="EG33" s="14">
        <f t="shared" si="15"/>
        <v>0</v>
      </c>
      <c r="EH33" s="11">
        <f>[1]FabricVent!GG33</f>
        <v>14044.304033030679</v>
      </c>
      <c r="EI33" s="11">
        <f>[1]FabricVent!GD33</f>
        <v>9962.5364726090957</v>
      </c>
      <c r="EJ33" s="11">
        <v>0</v>
      </c>
      <c r="EK33" s="13">
        <f>((EH33*'[1]prices source'!$C$58)+(EI33*'[1]prices source'!$C$60)+(EJ33*'[1]prices source'!$C$61))/1000</f>
        <v>5.4968151417514335</v>
      </c>
      <c r="EL33" s="14">
        <f>((EH33*'[1]prices source'!$G$58)+(EI33*'[1]prices source'!$G$60)+(EJ33*'[1]prices source'!$G$61))</f>
        <v>1931.8289892836638</v>
      </c>
      <c r="EM33" s="14">
        <v>5485.9838655226258</v>
      </c>
      <c r="EN33" s="9">
        <f t="shared" si="38"/>
        <v>2.8397875256840766</v>
      </c>
      <c r="EO33" s="14">
        <f t="shared" si="16"/>
        <v>25568.700935834098</v>
      </c>
      <c r="EP33" s="11">
        <f>[1]FabricVent!GK33</f>
        <v>7490.1891726064614</v>
      </c>
      <c r="EQ33" s="11">
        <f>[1]FabricVent!GH33</f>
        <v>5313.2773716185884</v>
      </c>
      <c r="ER33" s="11">
        <v>0</v>
      </c>
      <c r="ES33" s="13">
        <f>((EP33*'[1]prices source'!$C$58)+(EQ33*'[1]prices source'!$C$60)+(ER33*'[1]prices source'!$C$61))/1000</f>
        <v>2.9315931328268969</v>
      </c>
      <c r="ET33" s="14">
        <f>((EP33*'[1]prices source'!$G$58)+(EQ33*'[1]prices source'!$G$60)+(ER33*'[1]prices source'!$G$61))</f>
        <v>1030.2941708487986</v>
      </c>
      <c r="EU33" s="14">
        <v>7500</v>
      </c>
      <c r="EV33" s="9">
        <f t="shared" si="39"/>
        <v>7.2794743600472795</v>
      </c>
      <c r="EW33" s="14">
        <f t="shared" si="17"/>
        <v>495.79846030111275</v>
      </c>
      <c r="EX33" s="11">
        <f>[1]FabricVent!GR33</f>
        <v>0</v>
      </c>
      <c r="EY33" s="11">
        <f>[1]FabricVent!GO33</f>
        <v>0</v>
      </c>
      <c r="EZ33" s="11">
        <v>0</v>
      </c>
      <c r="FA33" s="13">
        <f>((EX33*'[1]prices source'!$C$58)+(EY33*'[1]prices source'!$C$60)+(EZ33*'[1]prices source'!$C$61))/1000</f>
        <v>0</v>
      </c>
      <c r="FB33" s="14">
        <f>((EX33*'[1]prices source'!$G$58)+(EY33*'[1]prices source'!$G$60)+(EZ33*'[1]prices source'!$G$61))</f>
        <v>0</v>
      </c>
      <c r="FC33" s="14"/>
      <c r="FD33" s="9" t="str">
        <f t="shared" si="40"/>
        <v>n/a</v>
      </c>
      <c r="FE33" s="14">
        <f t="shared" si="18"/>
        <v>0</v>
      </c>
      <c r="FF33" s="11">
        <v>0</v>
      </c>
      <c r="FG33" s="11">
        <f>[1]HeatFuel!CR33</f>
        <v>0</v>
      </c>
      <c r="FH33" s="11">
        <f>[1]HeatFuel!CQ33</f>
        <v>0</v>
      </c>
      <c r="FI33" s="13">
        <f>((FF33*'[1]prices source'!$C$58)+(FG33*'[1]prices source'!$C$60)+(FH33*'[1]prices source'!$C$61))/1000</f>
        <v>0</v>
      </c>
      <c r="FJ33" s="14">
        <f>((FF33*'[1]prices source'!$G$58)+(FG33*'[1]prices source'!$G$60)+(FH33*'[1]prices source'!$G$61))</f>
        <v>0</v>
      </c>
      <c r="FK33" s="14">
        <f>[1]HeatFuel!CP33</f>
        <v>0</v>
      </c>
      <c r="FL33" s="9" t="str">
        <f t="shared" si="41"/>
        <v>n/a</v>
      </c>
      <c r="FM33" s="14">
        <f t="shared" si="19"/>
        <v>0</v>
      </c>
      <c r="FN33" s="11">
        <f t="shared" si="20"/>
        <v>0</v>
      </c>
      <c r="FO33" s="11">
        <f t="shared" si="20"/>
        <v>0</v>
      </c>
      <c r="FP33" s="11">
        <f t="shared" si="20"/>
        <v>0</v>
      </c>
      <c r="FQ33" s="13">
        <f>((FN33*'[1]prices source'!$C$58)+(FO33*'[1]prices source'!$C$60)+(FP33*'[1]prices source'!$C$61))/1000</f>
        <v>0</v>
      </c>
      <c r="FR33" s="14">
        <f>((FN33*'[1]prices source'!$G$58)+(FO33*'[1]prices source'!$G$60)+(FP33*'[1]prices source'!$G$61))</f>
        <v>0</v>
      </c>
      <c r="FS33" s="14">
        <f>'[1]CAPEX Assumptions'!$D$30</f>
        <v>0</v>
      </c>
      <c r="FT33" s="9" t="str">
        <f t="shared" si="42"/>
        <v>n/a</v>
      </c>
      <c r="FU33" s="14">
        <f t="shared" si="21"/>
        <v>0</v>
      </c>
      <c r="FV33" s="15">
        <v>0</v>
      </c>
      <c r="FW33" s="13">
        <f>(FV33*'[1]prices source'!$C$58)/1000</f>
        <v>0</v>
      </c>
      <c r="FX33" s="14">
        <f>(FV33*'[1]prices source'!$G$58)</f>
        <v>0</v>
      </c>
      <c r="FY33" s="16">
        <v>0</v>
      </c>
      <c r="FZ33" s="9" t="str">
        <f t="shared" si="43"/>
        <v>n/a</v>
      </c>
      <c r="GA33" s="14">
        <f t="shared" si="44"/>
        <v>0</v>
      </c>
      <c r="GB33" s="11">
        <f>'[1]ENERGY APPORTION'!BB33*'[1]cooling opps'!$C$35</f>
        <v>0</v>
      </c>
      <c r="GC33" s="13">
        <f>(GB33*'[1]prices source'!$C$58)/1000</f>
        <v>0</v>
      </c>
      <c r="GD33" s="14">
        <f>(GB33*'[1]prices source'!$G$58)</f>
        <v>0</v>
      </c>
      <c r="GE33" s="14">
        <v>0</v>
      </c>
      <c r="GF33" s="9" t="str">
        <f t="shared" si="45"/>
        <v>n/a</v>
      </c>
      <c r="GG33" s="14">
        <f t="shared" si="46"/>
        <v>0</v>
      </c>
      <c r="GH33" s="11">
        <v>0</v>
      </c>
      <c r="GI33" s="13">
        <f>(GH33*'[1]prices source'!$C$58)/1000</f>
        <v>0</v>
      </c>
      <c r="GJ33" s="14">
        <f>(GH33*'[1]prices source'!$G$58)</f>
        <v>0</v>
      </c>
      <c r="GK33" s="17">
        <v>0</v>
      </c>
      <c r="GL33" s="9" t="str">
        <f t="shared" si="47"/>
        <v>n/a</v>
      </c>
      <c r="GM33" s="14">
        <f t="shared" si="48"/>
        <v>0</v>
      </c>
      <c r="GN33" s="11">
        <f>[1]HeatFuel!BE33</f>
        <v>0</v>
      </c>
      <c r="GO33" s="13">
        <f>(GN33*'[1]prices source'!$C$58)/1000</f>
        <v>0</v>
      </c>
      <c r="GP33" s="14">
        <f>(GN33*'[1]prices source'!$G$58)</f>
        <v>0</v>
      </c>
      <c r="GQ33" s="14">
        <f>[1]HeatFuel!BF33*'[1]CAPEX Assumptions'!$D$11</f>
        <v>0</v>
      </c>
      <c r="GR33" s="9" t="str">
        <f t="shared" si="49"/>
        <v>n/a</v>
      </c>
      <c r="GS33" s="14">
        <f t="shared" si="50"/>
        <v>0</v>
      </c>
      <c r="GT33" s="11">
        <v>0</v>
      </c>
      <c r="GU33" s="13">
        <f>(GT33*'[1]prices source'!$C$58)/1000</f>
        <v>0</v>
      </c>
      <c r="GV33" s="14">
        <f>(GT33*'[1]prices source'!$G$58)</f>
        <v>0</v>
      </c>
      <c r="GW33" s="14">
        <v>0</v>
      </c>
      <c r="GX33" s="9" t="str">
        <f t="shared" si="51"/>
        <v>n/a</v>
      </c>
      <c r="GY33" s="14">
        <f t="shared" si="52"/>
        <v>0</v>
      </c>
      <c r="GZ33" s="18">
        <v>25852.545609158224</v>
      </c>
      <c r="HA33" s="13">
        <f>(GZ33*'[1]prices source'!$C$58)/1000</f>
        <v>6.7358473916085879</v>
      </c>
      <c r="HB33" s="14">
        <f>(GZ33*'[1]prices source'!$G$58)</f>
        <v>3188.4036601969283</v>
      </c>
      <c r="HC33" s="19">
        <v>32819.196212464369</v>
      </c>
      <c r="HD33" s="9">
        <f t="shared" si="53"/>
        <v>10.293300256228324</v>
      </c>
      <c r="HE33" s="14">
        <f t="shared" si="54"/>
        <v>41003.90618288429</v>
      </c>
      <c r="HF33" s="18">
        <v>27941.844842466868</v>
      </c>
      <c r="HG33" s="13">
        <f>(HF33*'[1]prices source'!$C$58)/1000</f>
        <v>7.2802116102713113</v>
      </c>
      <c r="HH33" s="14">
        <f>(HF33*'[1]prices source'!$G$58)</f>
        <v>3446.0776789739448</v>
      </c>
      <c r="HI33" s="19">
        <v>58548.613688038691</v>
      </c>
      <c r="HJ33" s="9">
        <f t="shared" si="55"/>
        <v>16.989928591937979</v>
      </c>
      <c r="HK33" s="14">
        <f t="shared" si="56"/>
        <v>41624.39628593692</v>
      </c>
      <c r="HL33" s="11">
        <v>0</v>
      </c>
      <c r="HM33" s="13">
        <f>(HL33*'[1]prices source'!$C$58)/1000</f>
        <v>0</v>
      </c>
      <c r="HN33" s="14">
        <f>(HL33*'[1]prices source'!$G$58)</f>
        <v>0</v>
      </c>
      <c r="HO33" s="14">
        <v>0</v>
      </c>
      <c r="HP33" s="9" t="str">
        <f t="shared" si="57"/>
        <v>n/a</v>
      </c>
      <c r="HQ33" s="14">
        <f t="shared" si="58"/>
        <v>0</v>
      </c>
      <c r="HR33" s="11">
        <v>0</v>
      </c>
      <c r="HS33" s="13">
        <f>(HR33*'[1]prices source'!$C$58)/1000</f>
        <v>0</v>
      </c>
      <c r="HT33" s="14">
        <f>(HR33*'[1]prices source'!$G$58)</f>
        <v>0</v>
      </c>
      <c r="HU33" s="14">
        <v>0</v>
      </c>
      <c r="HV33" s="9" t="str">
        <f t="shared" si="59"/>
        <v>n/a</v>
      </c>
      <c r="HW33" s="14">
        <f t="shared" si="60"/>
        <v>0</v>
      </c>
      <c r="HX33" s="11">
        <f>[1]ICT!AC103</f>
        <v>0</v>
      </c>
      <c r="HY33" s="13">
        <f>(HX33*'[1]prices source'!$C$58)/1000</f>
        <v>0</v>
      </c>
      <c r="HZ33" s="14">
        <f>(HX33*'[1]prices source'!$G$58)</f>
        <v>0</v>
      </c>
      <c r="IA33" s="14">
        <f>'[1]CAPEX Assumptions'!$D$25*[1]ICT!H103</f>
        <v>0</v>
      </c>
      <c r="IB33" s="9" t="str">
        <f t="shared" si="61"/>
        <v>n/a</v>
      </c>
      <c r="IC33" s="14">
        <f t="shared" si="62"/>
        <v>0</v>
      </c>
      <c r="ID33" s="11">
        <f>[1]ICT!Z103</f>
        <v>675</v>
      </c>
      <c r="IE33" s="13">
        <f>(ID33*'[1]prices source'!$C$58)/1000</f>
        <v>0.17587037880421094</v>
      </c>
      <c r="IF33" s="14">
        <f>(ID33*'[1]prices source'!$G$58)</f>
        <v>83.247990475279266</v>
      </c>
      <c r="IG33" s="14">
        <f>'[1]CAPEX Assumptions'!$D$26</f>
        <v>0</v>
      </c>
      <c r="IH33" s="9">
        <f t="shared" si="63"/>
        <v>0</v>
      </c>
      <c r="II33" s="14">
        <f t="shared" si="64"/>
        <v>259.01716553182098</v>
      </c>
      <c r="IJ33" s="11">
        <f>[1]ICT!AF103</f>
        <v>5634.4841288659791</v>
      </c>
      <c r="IK33" s="13">
        <f>(IJ33*'[1]prices source'!$C$58)/1000</f>
        <v>1.4680575675703322</v>
      </c>
      <c r="IL33" s="14">
        <f>(IJ33*'[1]prices source'!$G$58)</f>
        <v>694.90293495251433</v>
      </c>
      <c r="IM33" s="14">
        <v>0</v>
      </c>
      <c r="IN33" s="9">
        <f t="shared" si="65"/>
        <v>0</v>
      </c>
      <c r="IO33" s="14">
        <f t="shared" si="66"/>
        <v>2162.1157159894774</v>
      </c>
      <c r="IP33" s="11">
        <f>[1]vending!G33</f>
        <v>0</v>
      </c>
      <c r="IQ33" s="13">
        <f>(IP33*'[1]prices source'!$C$58)/1000</f>
        <v>0</v>
      </c>
      <c r="IR33" s="14">
        <f>(IP33*'[1]prices source'!$G$58)</f>
        <v>0</v>
      </c>
      <c r="IS33" s="14">
        <v>0</v>
      </c>
      <c r="IT33" s="9" t="str">
        <f t="shared" si="67"/>
        <v>n/a</v>
      </c>
      <c r="IU33" s="14">
        <f t="shared" si="68"/>
        <v>0</v>
      </c>
      <c r="IV33" s="11">
        <f>'[1]halls power'!S64</f>
        <v>0</v>
      </c>
      <c r="IW33" s="13">
        <f>(IV33*'[1]prices source'!$C$58)/1000</f>
        <v>0</v>
      </c>
      <c r="IX33" s="14">
        <f>(IV33*'[1]prices source'!$G$58)</f>
        <v>0</v>
      </c>
      <c r="IY33" s="14">
        <f>'[1]halls power'!T64</f>
        <v>0</v>
      </c>
      <c r="IZ33" s="9" t="str">
        <f t="shared" si="69"/>
        <v>n/a</v>
      </c>
      <c r="JA33" s="14">
        <f t="shared" si="70"/>
        <v>0</v>
      </c>
      <c r="JB33" s="11">
        <f>'[1]halls power'!U64</f>
        <v>0</v>
      </c>
      <c r="JC33" s="13">
        <f>(JB33*'[1]prices source'!$C$58)/1000</f>
        <v>0</v>
      </c>
      <c r="JD33" s="14">
        <f>(JB33*'[1]prices source'!$G$58)</f>
        <v>0</v>
      </c>
      <c r="JE33" s="14">
        <f>'[1]halls power'!V64</f>
        <v>0</v>
      </c>
      <c r="JF33" s="9" t="str">
        <f t="shared" si="71"/>
        <v>n/a</v>
      </c>
      <c r="JG33" s="14">
        <f t="shared" si="72"/>
        <v>0</v>
      </c>
      <c r="JH33" s="11">
        <f>'[1]renewable energy'!W196</f>
        <v>16318.252590310838</v>
      </c>
      <c r="JI33" s="13">
        <f>(JH33*'[1]prices source'!$C$58)/1000</f>
        <v>4.2516996510826122</v>
      </c>
      <c r="JJ33" s="14">
        <f>(JH33*'[1]prices source'!$G$58)+'[1]renewable energy'!Z196</f>
        <v>2118.2238254717286</v>
      </c>
      <c r="JK33" s="14">
        <f>'[1]renewable energy'!Y196</f>
        <v>18952.674320918512</v>
      </c>
      <c r="JL33" s="9">
        <f t="shared" si="73"/>
        <v>8.9474370427769827</v>
      </c>
      <c r="JM33" s="14">
        <f t="shared" si="74"/>
        <v>27644.827143731451</v>
      </c>
      <c r="JN33" s="11">
        <v>0</v>
      </c>
      <c r="JO33" s="13">
        <f>(JN33*'[1]prices source'!$C$58)/1000</f>
        <v>0</v>
      </c>
      <c r="JP33" s="14">
        <v>0</v>
      </c>
      <c r="JQ33" s="14">
        <v>0</v>
      </c>
      <c r="JR33" s="9" t="str">
        <f t="shared" si="75"/>
        <v>n/a</v>
      </c>
      <c r="JS33" s="14">
        <f t="shared" si="76"/>
        <v>0</v>
      </c>
      <c r="JT33" s="11">
        <v>0</v>
      </c>
      <c r="JU33" s="13">
        <f>(JT33*'[1]prices source'!$C$58)/1000</f>
        <v>0</v>
      </c>
      <c r="JV33" s="14">
        <f>(JT33*'[1]prices source'!$G$58)</f>
        <v>0</v>
      </c>
      <c r="JW33" s="16">
        <v>0</v>
      </c>
      <c r="JX33" s="9" t="str">
        <f t="shared" si="77"/>
        <v>n/a</v>
      </c>
      <c r="JY33" s="14">
        <f t="shared" si="78"/>
        <v>0</v>
      </c>
    </row>
    <row r="34" spans="1:285" x14ac:dyDescent="0.25">
      <c r="A34" s="9">
        <f>'[1]ENERGY APPORTION'!A34</f>
        <v>32</v>
      </c>
      <c r="B34" t="s">
        <v>81</v>
      </c>
      <c r="C34" s="9" t="str">
        <f>'[1]ENERGY APPORTION'!E34</f>
        <v>uni</v>
      </c>
      <c r="D34" s="10">
        <f>[1]FabricVent!M34</f>
        <v>4388.3599999999997</v>
      </c>
      <c r="E34" s="11">
        <f>'[1]ENERGY APPORTION'!G34</f>
        <v>387082</v>
      </c>
      <c r="F34" s="11">
        <f>'[1]ENERGY APPORTION'!H34</f>
        <v>340269.71768486325</v>
      </c>
      <c r="G34" s="11">
        <f>'[1]ENERGY APPORTION'!I34</f>
        <v>0</v>
      </c>
      <c r="H34" s="10">
        <f>((E34*'[1]prices source'!$C$58)+(F34*'[1]prices source'!$C$60)+(G34*'[1]prices source'!$C$61))/1000</f>
        <v>163.61646493555315</v>
      </c>
      <c r="I34" s="12">
        <f>(E34*'[1]prices source'!$G$58)+(F34*'[1]prices source'!$G$60)+(G34*'[1]prices source'!$G$61)</f>
        <v>54561.065273102286</v>
      </c>
      <c r="J34" s="11">
        <f>[1]FabricVent!EU34</f>
        <v>0</v>
      </c>
      <c r="K34" s="11">
        <f>[1]FabricVent!EJ34</f>
        <v>0</v>
      </c>
      <c r="L34" s="11">
        <v>0</v>
      </c>
      <c r="M34" s="13">
        <f>((J34*'[1]prices source'!$C$58)+(K34*'[1]prices source'!$C$60)+(L34*'[1]prices source'!$C$61))/1000</f>
        <v>0</v>
      </c>
      <c r="N34" s="14">
        <f>((J34*'[1]prices source'!$G$58)+(K34*'[1]prices source'!$G$60)+(L34*'[1]prices source'!$G$61))</f>
        <v>0</v>
      </c>
      <c r="O34" s="14">
        <f>[1]FabricVent!DY34</f>
        <v>0</v>
      </c>
      <c r="P34" s="9" t="str">
        <f t="shared" si="22"/>
        <v>n/a</v>
      </c>
      <c r="Q34" s="14">
        <f t="shared" si="0"/>
        <v>0</v>
      </c>
      <c r="R34" s="11">
        <f>[1]FabricVent!EV34</f>
        <v>0</v>
      </c>
      <c r="S34" s="11">
        <f>[1]FabricVent!EK34</f>
        <v>0</v>
      </c>
      <c r="T34" s="11">
        <v>0</v>
      </c>
      <c r="U34" s="13">
        <f>((R34*'[1]prices source'!$C$58)+(S34*'[1]prices source'!$C$60)+(T34*'[1]prices source'!$C$61))/1000</f>
        <v>0</v>
      </c>
      <c r="V34" s="14">
        <f>((R34*'[1]prices source'!$G$58)+(S34*'[1]prices source'!$G$60)+(T34*'[1]prices source'!$G$61))</f>
        <v>0</v>
      </c>
      <c r="W34" s="14">
        <f>[1]FabricVent!DZ34</f>
        <v>0</v>
      </c>
      <c r="X34" s="9" t="str">
        <f t="shared" si="23"/>
        <v>n/a</v>
      </c>
      <c r="Y34" s="14">
        <f t="shared" si="1"/>
        <v>0</v>
      </c>
      <c r="Z34" s="11">
        <f>[1]FabricVent!EW34</f>
        <v>1082.2911506066382</v>
      </c>
      <c r="AA34" s="11">
        <f>[1]FabricVent!EL34</f>
        <v>52294.440648919714</v>
      </c>
      <c r="AB34" s="11">
        <v>0</v>
      </c>
      <c r="AC34" s="13">
        <f>((Z34*'[1]prices source'!$C$58)+(AA34*'[1]prices source'!$C$60)+(AB34*'[1]prices source'!$C$61))/1000</f>
        <v>9.9276991401134413</v>
      </c>
      <c r="AD34" s="14">
        <f>((Z34*'[1]prices source'!$G$58)+(AA34*'[1]prices source'!$G$60)+(AB34*'[1]prices source'!$G$61))</f>
        <v>1181.9362403831217</v>
      </c>
      <c r="AE34" s="14">
        <f>[1]FabricVent!EA34</f>
        <v>235029.54509767442</v>
      </c>
      <c r="AF34" s="9">
        <f t="shared" si="24"/>
        <v>198.85128915371118</v>
      </c>
      <c r="AG34" s="14">
        <f t="shared" si="2"/>
        <v>-193028.56985816278</v>
      </c>
      <c r="AH34" s="11">
        <f>[1]FabricVent!EX34</f>
        <v>0</v>
      </c>
      <c r="AI34" s="11">
        <f>[1]FabricVent!EM34</f>
        <v>0</v>
      </c>
      <c r="AJ34" s="11">
        <v>0</v>
      </c>
      <c r="AK34" s="13">
        <f>((AH34*'[1]prices source'!$C$58)+(AI34*'[1]prices source'!$C$60)+(AJ34*'[1]prices source'!$C$61))/1000</f>
        <v>0</v>
      </c>
      <c r="AL34" s="14">
        <f>((AH34*'[1]prices source'!$G$58)+(AI34*'[1]prices source'!$G$60)+(AJ34*'[1]prices source'!$G$61))</f>
        <v>0</v>
      </c>
      <c r="AM34" s="14">
        <f>[1]FabricVent!EB34</f>
        <v>0</v>
      </c>
      <c r="AN34" s="9" t="str">
        <f t="shared" si="25"/>
        <v>n/a</v>
      </c>
      <c r="AO34" s="14">
        <f t="shared" si="3"/>
        <v>0</v>
      </c>
      <c r="AP34" s="11">
        <f>[1]FabricVent!FD34</f>
        <v>0</v>
      </c>
      <c r="AQ34" s="11">
        <f>[1]FabricVent!ES34</f>
        <v>0</v>
      </c>
      <c r="AR34" s="11">
        <v>0</v>
      </c>
      <c r="AS34" s="13">
        <f>((AP34*'[1]prices source'!$C$58)+(AQ34*'[1]prices source'!$C$60)+(AR34*'[1]prices source'!$C$61))/1000</f>
        <v>0</v>
      </c>
      <c r="AT34" s="14">
        <f>((AP34*'[1]prices source'!$G$58)+(AQ34*'[1]prices source'!$G$60)+(AR34*'[1]prices source'!$G$61))</f>
        <v>0</v>
      </c>
      <c r="AU34" s="14">
        <f>[1]FabricVent!EH34</f>
        <v>0</v>
      </c>
      <c r="AV34" s="9" t="str">
        <f t="shared" si="26"/>
        <v>n/a</v>
      </c>
      <c r="AW34" s="14">
        <f t="shared" si="4"/>
        <v>0</v>
      </c>
      <c r="AX34" s="11">
        <f>[1]FabricVent!FC34</f>
        <v>655.74790589667452</v>
      </c>
      <c r="AY34" s="11">
        <f>[1]FabricVent!ER34</f>
        <v>31684.607165406404</v>
      </c>
      <c r="AZ34" s="11">
        <v>0</v>
      </c>
      <c r="BA34" s="13">
        <f>((AX34*'[1]prices source'!$C$58)+(AY34*'[1]prices source'!$C$60)+(AZ34*'[1]prices source'!$C$61))/1000</f>
        <v>6.015080062192717</v>
      </c>
      <c r="BB34" s="14">
        <f>((AX34*'[1]prices source'!$G$58)+(AY34*'[1]prices source'!$G$60)+(AZ34*'[1]prices source'!$G$61))</f>
        <v>716.1217331401017</v>
      </c>
      <c r="BC34" s="14">
        <f>[1]FabricVent!EG34</f>
        <v>112156.87605633802</v>
      </c>
      <c r="BD34" s="9">
        <f t="shared" si="27"/>
        <v>156.61705386952096</v>
      </c>
      <c r="BE34" s="14">
        <f t="shared" si="5"/>
        <v>-86708.962578074672</v>
      </c>
      <c r="BF34" s="11">
        <f>[1]FabricVent!EZ34</f>
        <v>0</v>
      </c>
      <c r="BG34" s="11">
        <f>[1]FabricVent!EO34</f>
        <v>0</v>
      </c>
      <c r="BH34" s="11">
        <v>0</v>
      </c>
      <c r="BI34" s="13">
        <f>((BF34*'[1]prices source'!$C$58)+(BG34*'[1]prices source'!$C$60)+(BH34*'[1]prices source'!$C$61))/1000</f>
        <v>0</v>
      </c>
      <c r="BJ34" s="14">
        <f>((BF34*'[1]prices source'!$G$58)+(BG34*'[1]prices source'!$G$60)+(BH34*'[1]prices source'!$G$61))</f>
        <v>0</v>
      </c>
      <c r="BK34" s="14">
        <f>[1]FabricVent!ED34</f>
        <v>0</v>
      </c>
      <c r="BL34" s="9" t="str">
        <f t="shared" si="28"/>
        <v>n/a</v>
      </c>
      <c r="BM34" s="14">
        <f t="shared" si="6"/>
        <v>0</v>
      </c>
      <c r="BN34" s="11">
        <f>[1]FabricVent!EY34</f>
        <v>450.69210163150655</v>
      </c>
      <c r="BO34" s="11">
        <f>[1]FabricVent!EN34</f>
        <v>21776.664575419607</v>
      </c>
      <c r="BP34" s="11">
        <v>0</v>
      </c>
      <c r="BQ34" s="13">
        <f>((BN34*'[1]prices source'!$C$58)+(BO34*'[1]prices source'!$C$60)+(BP34*'[1]prices source'!$C$61))/1000</f>
        <v>4.1341330263257747</v>
      </c>
      <c r="BR34" s="14">
        <f>((BN34*'[1]prices source'!$G$58)+(BO34*'[1]prices source'!$G$60)+(BP34*'[1]prices source'!$G$61))</f>
        <v>492.18671692375136</v>
      </c>
      <c r="BS34" s="14">
        <f>[1]FabricVent!EC34</f>
        <v>113494.5864</v>
      </c>
      <c r="BT34" s="9">
        <f t="shared" si="29"/>
        <v>230.59254241837326</v>
      </c>
      <c r="BU34" s="14">
        <f t="shared" si="7"/>
        <v>-98974.530899776553</v>
      </c>
      <c r="BV34" s="11">
        <f>[1]FabricVent!FA34</f>
        <v>0</v>
      </c>
      <c r="BW34" s="11">
        <f>[1]FabricVent!EP34</f>
        <v>0</v>
      </c>
      <c r="BX34" s="11">
        <v>0</v>
      </c>
      <c r="BY34" s="13">
        <f>((BV34*'[1]prices source'!$C$58)+(BW34*'[1]prices source'!$C$60)+(BX34*'[1]prices source'!$C$61))/1000</f>
        <v>0</v>
      </c>
      <c r="BZ34" s="14">
        <f>((BV34*'[1]prices source'!$G$58)+(BW34*'[1]prices source'!$G$60)+(BX34*'[1]prices source'!$G$61))</f>
        <v>0</v>
      </c>
      <c r="CA34" s="14">
        <f>[1]FabricVent!EE34</f>
        <v>0</v>
      </c>
      <c r="CB34" s="9" t="str">
        <f t="shared" si="30"/>
        <v>n/a</v>
      </c>
      <c r="CC34" s="14">
        <f t="shared" si="8"/>
        <v>0</v>
      </c>
      <c r="CD34" s="11">
        <f>[1]FabricVent!FB34</f>
        <v>511.38132503000952</v>
      </c>
      <c r="CE34" s="11">
        <f>[1]FabricVent!EQ34</f>
        <v>24709.063116480524</v>
      </c>
      <c r="CF34" s="11">
        <v>0</v>
      </c>
      <c r="CG34" s="13">
        <f>((CD34*'[1]prices source'!$C$58)+(CE34*'[1]prices source'!$C$60)+(CF34*'[1]prices source'!$C$61))/1000</f>
        <v>4.6908264360517622</v>
      </c>
      <c r="CH34" s="14">
        <f>((CD34*'[1]prices source'!$G$58)+(CE34*'[1]prices source'!$G$60)+(CF34*'[1]prices source'!$G$61))</f>
        <v>558.46351544990762</v>
      </c>
      <c r="CI34" s="14">
        <f>[1]FabricVent!EF34</f>
        <v>125632.1664</v>
      </c>
      <c r="CJ34" s="9">
        <f t="shared" si="31"/>
        <v>224.96038313046935</v>
      </c>
      <c r="CK34" s="14">
        <f t="shared" si="9"/>
        <v>-109156.87163815706</v>
      </c>
      <c r="CL34" s="11">
        <v>0</v>
      </c>
      <c r="CM34" s="11">
        <f>[1]HeatFuel!CE34</f>
        <v>9009.3042289147124</v>
      </c>
      <c r="CN34" s="11">
        <v>0</v>
      </c>
      <c r="CO34" s="13">
        <f>((CL34*'[1]prices source'!$C$58)+(CM34*'[1]prices source'!$C$60)+(CN34*'[1]prices source'!$C$61))/1000</f>
        <v>1.6617661650233189</v>
      </c>
      <c r="CP34" s="14">
        <f>((CL34*'[1]prices source'!$G$58)+(CM34*'[1]prices source'!$G$60)+(CN34*'[1]prices source'!$G$61))</f>
        <v>180.62851328920161</v>
      </c>
      <c r="CQ34" s="14">
        <f>[1]HeatFuel!CF34</f>
        <v>27987.646786673919</v>
      </c>
      <c r="CR34" s="9">
        <f t="shared" si="32"/>
        <v>154.94589573387739</v>
      </c>
      <c r="CS34" s="14">
        <f t="shared" si="10"/>
        <v>-25053.064784365513</v>
      </c>
      <c r="CT34" s="11">
        <f>[1]HeatFuel!BA34</f>
        <v>16258.873799999998</v>
      </c>
      <c r="CU34" s="11">
        <v>0</v>
      </c>
      <c r="CV34" s="11">
        <v>0</v>
      </c>
      <c r="CW34" s="13">
        <f>((CT34*'[1]prices source'!$C$58)+(CU34*'[1]prices source'!$C$60)+(CV34*'[1]prices source'!$C$61))/1000</f>
        <v>4.2362285839049783</v>
      </c>
      <c r="CX34" s="14">
        <f>((CT34*'[1]prices source'!$G$58)+(CU34*'[1]prices source'!$G$60)+(CV34*'[1]prices source'!$G$61))</f>
        <v>2005.2126981350627</v>
      </c>
      <c r="CY34" s="14">
        <f>'[1]CAPEX Assumptions'!$D$11*[1]HeatFuel!BB34</f>
        <v>2752.8251936507932</v>
      </c>
      <c r="CZ34" s="9">
        <f t="shared" si="33"/>
        <v>1.3728345108780946</v>
      </c>
      <c r="DA34" s="14">
        <f t="shared" si="11"/>
        <v>31814.126949097794</v>
      </c>
      <c r="DB34" s="11">
        <f>[1]HotWaterpiv!AQ143</f>
        <v>586.4339198379306</v>
      </c>
      <c r="DC34" s="11">
        <f>[1]HotWaterpiv!AP143</f>
        <v>86254.612128154273</v>
      </c>
      <c r="DD34" s="11">
        <v>0</v>
      </c>
      <c r="DE34" s="13">
        <f>((DB34*'[1]prices source'!$C$58)+(DC34*'[1]prices source'!$C$60)+(DD34*'[1]prices source'!$C$61))/1000</f>
        <v>16.062457807964776</v>
      </c>
      <c r="DF34" s="14">
        <f>((DB34*'[1]prices source'!$G$58)+(DC34*'[1]prices source'!$G$60)+(DD34*'[1]prices source'!$G$61))</f>
        <v>1801.6531363858885</v>
      </c>
      <c r="DG34" s="14">
        <f>[1]HotWaterpiv!AW143</f>
        <v>3770.7407007240367</v>
      </c>
      <c r="DH34" s="9">
        <f t="shared" si="34"/>
        <v>2.0929337754148021</v>
      </c>
      <c r="DI34" s="14">
        <f t="shared" si="12"/>
        <v>25486.013349791909</v>
      </c>
      <c r="DJ34" s="11">
        <f>[1]HeatFuel!CN34</f>
        <v>-16654.241322915172</v>
      </c>
      <c r="DK34" s="11">
        <f>[1]HeatFuel!CO34</f>
        <v>171064.87622194289</v>
      </c>
      <c r="DL34" s="11">
        <v>0</v>
      </c>
      <c r="DM34" s="13">
        <f>((DJ34*'[1]prices source'!$C$58)+(DK34*'[1]prices source'!$C$60)+(DL34*'[1]prices source'!$C$61))/1000</f>
        <v>27.213675337422057</v>
      </c>
      <c r="DN34" s="14">
        <f>((DJ34*'[1]prices source'!$G$58)+(DK34*'[1]prices source'!$G$60)+(DL34*'[1]prices source'!$G$61))</f>
        <v>1375.7246589710103</v>
      </c>
      <c r="DO34" s="14">
        <f>[1]HeatFuel!CM34</f>
        <v>2175.2800000000002</v>
      </c>
      <c r="DP34" s="9">
        <f t="shared" si="35"/>
        <v>1.5811884927809805</v>
      </c>
      <c r="DQ34" s="14">
        <f t="shared" si="13"/>
        <v>13687.91270540123</v>
      </c>
      <c r="DR34" s="11">
        <v>0</v>
      </c>
      <c r="DS34" s="11"/>
      <c r="DT34" s="11">
        <v>0</v>
      </c>
      <c r="DU34" s="13">
        <f>((DR34*'[1]prices source'!$C$58)+(DS34*'[1]prices source'!$C$60)+(DT34*'[1]prices source'!$C$61))/1000</f>
        <v>0</v>
      </c>
      <c r="DV34" s="14">
        <f>((DR34*'[1]prices source'!$G$58)+(DS34*'[1]prices source'!$G$60)+(DT34*'[1]prices source'!$G$61))</f>
        <v>0</v>
      </c>
      <c r="DW34" s="14"/>
      <c r="DX34" s="9" t="str">
        <f t="shared" si="36"/>
        <v>n/a</v>
      </c>
      <c r="DY34" s="14">
        <f t="shared" si="14"/>
        <v>0</v>
      </c>
      <c r="DZ34" s="11">
        <f>'[1]ENERGY APPORTION'!BA34*'[1]benchmarks general'!$I$192*(6-0)/24</f>
        <v>0</v>
      </c>
      <c r="EA34" s="11">
        <v>0</v>
      </c>
      <c r="EB34" s="11">
        <v>0</v>
      </c>
      <c r="EC34" s="13">
        <f>((DZ34*'[1]prices source'!$C$58)+(EA34*'[1]prices source'!$C$60)+(EB34*'[1]prices source'!$C$61))/1000</f>
        <v>0</v>
      </c>
      <c r="ED34" s="14">
        <f>((DZ34*'[1]prices source'!$G$58)+(EA34*'[1]prices source'!$G$60)+(EB34*'[1]prices source'!$G$61))</f>
        <v>0</v>
      </c>
      <c r="EE34" s="14">
        <f>IF(DZ34&gt;0,'[1]benchmarks general'!$I$197,0)</f>
        <v>0</v>
      </c>
      <c r="EF34" s="9" t="str">
        <f t="shared" si="37"/>
        <v>n/a</v>
      </c>
      <c r="EG34" s="14">
        <f t="shared" si="15"/>
        <v>0</v>
      </c>
      <c r="EH34" s="11">
        <f>[1]FabricVent!GG34</f>
        <v>0</v>
      </c>
      <c r="EI34" s="11">
        <f>[1]FabricVent!GD34</f>
        <v>0</v>
      </c>
      <c r="EJ34" s="11">
        <v>0</v>
      </c>
      <c r="EK34" s="13">
        <f>((EH34*'[1]prices source'!$C$58)+(EI34*'[1]prices source'!$C$60)+(EJ34*'[1]prices source'!$C$61))/1000</f>
        <v>0</v>
      </c>
      <c r="EL34" s="14">
        <f>((EH34*'[1]prices source'!$G$58)+(EI34*'[1]prices source'!$G$60)+(EJ34*'[1]prices source'!$G$61))</f>
        <v>0</v>
      </c>
      <c r="EM34" s="14">
        <v>0</v>
      </c>
      <c r="EN34" s="9" t="str">
        <f t="shared" si="38"/>
        <v>n/a</v>
      </c>
      <c r="EO34" s="14">
        <f t="shared" si="16"/>
        <v>0</v>
      </c>
      <c r="EP34" s="11">
        <f>[1]FabricVent!GK34</f>
        <v>0</v>
      </c>
      <c r="EQ34" s="11">
        <f>[1]FabricVent!GH34</f>
        <v>0</v>
      </c>
      <c r="ER34" s="11">
        <v>0</v>
      </c>
      <c r="ES34" s="13">
        <f>((EP34*'[1]prices source'!$C$58)+(EQ34*'[1]prices source'!$C$60)+(ER34*'[1]prices source'!$C$61))/1000</f>
        <v>0</v>
      </c>
      <c r="ET34" s="14">
        <f>((EP34*'[1]prices source'!$G$58)+(EQ34*'[1]prices source'!$G$60)+(ER34*'[1]prices source'!$G$61))</f>
        <v>0</v>
      </c>
      <c r="EU34" s="14">
        <v>0</v>
      </c>
      <c r="EV34" s="9" t="str">
        <f t="shared" si="39"/>
        <v>n/a</v>
      </c>
      <c r="EW34" s="14">
        <f t="shared" si="17"/>
        <v>0</v>
      </c>
      <c r="EX34" s="11">
        <f>[1]FabricVent!GR34</f>
        <v>0</v>
      </c>
      <c r="EY34" s="11">
        <f>[1]FabricVent!GO34</f>
        <v>0</v>
      </c>
      <c r="EZ34" s="11">
        <v>0</v>
      </c>
      <c r="FA34" s="13">
        <f>((EX34*'[1]prices source'!$C$58)+(EY34*'[1]prices source'!$C$60)+(EZ34*'[1]prices source'!$C$61))/1000</f>
        <v>0</v>
      </c>
      <c r="FB34" s="14">
        <f>((EX34*'[1]prices source'!$G$58)+(EY34*'[1]prices source'!$G$60)+(EZ34*'[1]prices source'!$G$61))</f>
        <v>0</v>
      </c>
      <c r="FC34" s="14"/>
      <c r="FD34" s="9" t="str">
        <f t="shared" si="40"/>
        <v>n/a</v>
      </c>
      <c r="FE34" s="14">
        <f t="shared" si="18"/>
        <v>0</v>
      </c>
      <c r="FF34" s="11">
        <v>0</v>
      </c>
      <c r="FG34" s="11">
        <f>[1]HeatFuel!CR34</f>
        <v>0</v>
      </c>
      <c r="FH34" s="11">
        <f>[1]HeatFuel!CQ34</f>
        <v>0</v>
      </c>
      <c r="FI34" s="13">
        <f>((FF34*'[1]prices source'!$C$58)+(FG34*'[1]prices source'!$C$60)+(FH34*'[1]prices source'!$C$61))/1000</f>
        <v>0</v>
      </c>
      <c r="FJ34" s="14">
        <f>((FF34*'[1]prices source'!$G$58)+(FG34*'[1]prices source'!$G$60)+(FH34*'[1]prices source'!$G$61))</f>
        <v>0</v>
      </c>
      <c r="FK34" s="14">
        <f>[1]HeatFuel!CP34</f>
        <v>0</v>
      </c>
      <c r="FL34" s="9" t="str">
        <f t="shared" si="41"/>
        <v>n/a</v>
      </c>
      <c r="FM34" s="14">
        <f t="shared" si="19"/>
        <v>0</v>
      </c>
      <c r="FN34" s="11">
        <f t="shared" si="20"/>
        <v>0</v>
      </c>
      <c r="FO34" s="11">
        <f t="shared" si="20"/>
        <v>0</v>
      </c>
      <c r="FP34" s="11">
        <f t="shared" si="20"/>
        <v>0</v>
      </c>
      <c r="FQ34" s="13">
        <f>((FN34*'[1]prices source'!$C$58)+(FO34*'[1]prices source'!$C$60)+(FP34*'[1]prices source'!$C$61))/1000</f>
        <v>0</v>
      </c>
      <c r="FR34" s="14">
        <f>((FN34*'[1]prices source'!$G$58)+(FO34*'[1]prices source'!$G$60)+(FP34*'[1]prices source'!$G$61))</f>
        <v>0</v>
      </c>
      <c r="FS34" s="14">
        <f>'[1]CAPEX Assumptions'!$D$30</f>
        <v>0</v>
      </c>
      <c r="FT34" s="9" t="str">
        <f t="shared" si="42"/>
        <v>n/a</v>
      </c>
      <c r="FU34" s="14">
        <f t="shared" si="21"/>
        <v>0</v>
      </c>
      <c r="FV34" s="15">
        <v>302.80000000000007</v>
      </c>
      <c r="FW34" s="13">
        <f>(FV34*'[1]prices source'!$C$58)/1000</f>
        <v>7.8894149188022344E-2</v>
      </c>
      <c r="FX34" s="14">
        <f>(FV34*'[1]prices source'!$G$58)</f>
        <v>37.344431875428988</v>
      </c>
      <c r="FY34" s="16">
        <v>400</v>
      </c>
      <c r="FZ34" s="9">
        <f t="shared" si="43"/>
        <v>10.711101492567694</v>
      </c>
      <c r="GA34" s="14">
        <f t="shared" si="44"/>
        <v>22.868475533703361</v>
      </c>
      <c r="GB34" s="11">
        <f>'[1]ENERGY APPORTION'!BB34*'[1]cooling opps'!$C$35</f>
        <v>1372</v>
      </c>
      <c r="GC34" s="13">
        <f>(GB34*'[1]prices source'!$C$58)/1000</f>
        <v>0.35747282921389245</v>
      </c>
      <c r="GD34" s="14">
        <f>(GB34*'[1]prices source'!$G$58)</f>
        <v>169.20924878827134</v>
      </c>
      <c r="GE34" s="14">
        <v>0</v>
      </c>
      <c r="GF34" s="9">
        <f t="shared" si="45"/>
        <v>0</v>
      </c>
      <c r="GG34" s="14">
        <f t="shared" si="46"/>
        <v>526.47637201430871</v>
      </c>
      <c r="GH34" s="11">
        <v>2858.3333333333339</v>
      </c>
      <c r="GI34" s="13">
        <f>(GH34*'[1]prices source'!$C$58)/1000</f>
        <v>0.74473506086227614</v>
      </c>
      <c r="GJ34" s="14">
        <f>(GH34*'[1]prices source'!$G$58)</f>
        <v>352.51926830889869</v>
      </c>
      <c r="GK34" s="17">
        <v>8000</v>
      </c>
      <c r="GL34" s="9">
        <f t="shared" si="47"/>
        <v>22.693794975739927</v>
      </c>
      <c r="GM34" s="14">
        <f t="shared" si="48"/>
        <v>-4836.2981795419983</v>
      </c>
      <c r="GN34" s="11">
        <f>[1]HeatFuel!BE34</f>
        <v>0</v>
      </c>
      <c r="GO34" s="13">
        <f>(GN34*'[1]prices source'!$C$58)/1000</f>
        <v>0</v>
      </c>
      <c r="GP34" s="14">
        <f>(GN34*'[1]prices source'!$G$58)</f>
        <v>0</v>
      </c>
      <c r="GQ34" s="14">
        <f>[1]HeatFuel!BF34*'[1]CAPEX Assumptions'!$D$11</f>
        <v>0</v>
      </c>
      <c r="GR34" s="9" t="str">
        <f t="shared" si="49"/>
        <v>n/a</v>
      </c>
      <c r="GS34" s="14">
        <f t="shared" si="50"/>
        <v>0</v>
      </c>
      <c r="GT34" s="11">
        <v>0</v>
      </c>
      <c r="GU34" s="13">
        <f>(GT34*'[1]prices source'!$C$58)/1000</f>
        <v>0</v>
      </c>
      <c r="GV34" s="14">
        <f>(GT34*'[1]prices source'!$G$58)</f>
        <v>0</v>
      </c>
      <c r="GW34" s="14">
        <v>0</v>
      </c>
      <c r="GX34" s="9" t="str">
        <f t="shared" si="51"/>
        <v>n/a</v>
      </c>
      <c r="GY34" s="14">
        <f t="shared" si="52"/>
        <v>0</v>
      </c>
      <c r="GZ34" s="18">
        <v>34120.893009735788</v>
      </c>
      <c r="HA34" s="13">
        <f>(GZ34*'[1]prices source'!$C$58)/1000</f>
        <v>8.8901546352002754</v>
      </c>
      <c r="HB34" s="14">
        <f>(GZ34*'[1]prices source'!$G$58)</f>
        <v>4208.1418907889001</v>
      </c>
      <c r="HC34" s="19">
        <v>87122.410873109184</v>
      </c>
      <c r="HD34" s="9">
        <f t="shared" si="53"/>
        <v>20.703296878798056</v>
      </c>
      <c r="HE34" s="14">
        <f t="shared" si="54"/>
        <v>10311.328015108505</v>
      </c>
      <c r="HF34" s="18">
        <v>37268.982928952042</v>
      </c>
      <c r="HG34" s="13">
        <f>(HF34*'[1]prices source'!$C$58)/1000</f>
        <v>9.7103854005369872</v>
      </c>
      <c r="HH34" s="14">
        <f>(HF34*'[1]prices source'!$G$58)</f>
        <v>4596.3969420633257</v>
      </c>
      <c r="HI34" s="19">
        <v>149142.44145365737</v>
      </c>
      <c r="HJ34" s="9">
        <f t="shared" si="55"/>
        <v>32.447685292103436</v>
      </c>
      <c r="HK34" s="14">
        <f t="shared" si="56"/>
        <v>-15531.141995441692</v>
      </c>
      <c r="HL34" s="11">
        <v>0</v>
      </c>
      <c r="HM34" s="13">
        <f>(HL34*'[1]prices source'!$C$58)/1000</f>
        <v>0</v>
      </c>
      <c r="HN34" s="14">
        <f>(HL34*'[1]prices source'!$G$58)</f>
        <v>0</v>
      </c>
      <c r="HO34" s="14">
        <v>0</v>
      </c>
      <c r="HP34" s="9" t="str">
        <f t="shared" si="57"/>
        <v>n/a</v>
      </c>
      <c r="HQ34" s="14">
        <f t="shared" si="58"/>
        <v>0</v>
      </c>
      <c r="HR34" s="11">
        <v>0</v>
      </c>
      <c r="HS34" s="13">
        <f>(HR34*'[1]prices source'!$C$58)/1000</f>
        <v>0</v>
      </c>
      <c r="HT34" s="14">
        <f>(HR34*'[1]prices source'!$G$58)</f>
        <v>0</v>
      </c>
      <c r="HU34" s="14">
        <v>0</v>
      </c>
      <c r="HV34" s="9" t="str">
        <f t="shared" si="59"/>
        <v>n/a</v>
      </c>
      <c r="HW34" s="14">
        <f t="shared" si="60"/>
        <v>0</v>
      </c>
      <c r="HX34" s="11">
        <f>[1]ICT!AC104</f>
        <v>12408.422400000003</v>
      </c>
      <c r="HY34" s="13">
        <f>(HX34*'[1]prices source'!$C$58)/1000</f>
        <v>3.2329984412602322</v>
      </c>
      <c r="HZ34" s="14">
        <f>(HX34*'[1]prices source'!$G$58)</f>
        <v>1530.3351552125068</v>
      </c>
      <c r="IA34" s="14">
        <f>'[1]CAPEX Assumptions'!$D$25*[1]ICT!H104</f>
        <v>0</v>
      </c>
      <c r="IB34" s="9">
        <f t="shared" si="61"/>
        <v>0</v>
      </c>
      <c r="IC34" s="14">
        <f t="shared" si="62"/>
        <v>4761.4731833623055</v>
      </c>
      <c r="ID34" s="11">
        <f>[1]ICT!Z104</f>
        <v>1575</v>
      </c>
      <c r="IE34" s="13">
        <f>(ID34*'[1]prices source'!$C$58)/1000</f>
        <v>0.41036421720982547</v>
      </c>
      <c r="IF34" s="14">
        <f>(ID34*'[1]prices source'!$G$58)</f>
        <v>194.24531110898494</v>
      </c>
      <c r="IG34" s="14">
        <f>'[1]CAPEX Assumptions'!$D$26</f>
        <v>0</v>
      </c>
      <c r="IH34" s="9">
        <f t="shared" si="63"/>
        <v>0</v>
      </c>
      <c r="II34" s="14">
        <f t="shared" si="64"/>
        <v>604.37338624091558</v>
      </c>
      <c r="IJ34" s="11">
        <f>[1]ICT!AF104</f>
        <v>2277.5346000000009</v>
      </c>
      <c r="IK34" s="13">
        <f>(IJ34*'[1]prices source'!$C$58)/1000</f>
        <v>0.59340870050621797</v>
      </c>
      <c r="IL34" s="14">
        <f>(IJ34*'[1]prices source'!$G$58)</f>
        <v>280.8891536117319</v>
      </c>
      <c r="IM34" s="14">
        <v>0</v>
      </c>
      <c r="IN34" s="9">
        <f t="shared" si="65"/>
        <v>0</v>
      </c>
      <c r="IO34" s="14">
        <f t="shared" si="66"/>
        <v>873.95637998911093</v>
      </c>
      <c r="IP34" s="11">
        <f>[1]vending!G34</f>
        <v>0</v>
      </c>
      <c r="IQ34" s="13">
        <f>(IP34*'[1]prices source'!$C$58)/1000</f>
        <v>0</v>
      </c>
      <c r="IR34" s="14">
        <f>(IP34*'[1]prices source'!$G$58)</f>
        <v>0</v>
      </c>
      <c r="IS34" s="14">
        <v>0</v>
      </c>
      <c r="IT34" s="9" t="str">
        <f t="shared" si="67"/>
        <v>n/a</v>
      </c>
      <c r="IU34" s="14">
        <f t="shared" si="68"/>
        <v>0</v>
      </c>
      <c r="IV34" s="11">
        <f>'[1]halls power'!S65</f>
        <v>0</v>
      </c>
      <c r="IW34" s="13">
        <f>(IV34*'[1]prices source'!$C$58)/1000</f>
        <v>0</v>
      </c>
      <c r="IX34" s="14">
        <f>(IV34*'[1]prices source'!$G$58)</f>
        <v>0</v>
      </c>
      <c r="IY34" s="14">
        <f>'[1]halls power'!T65</f>
        <v>0</v>
      </c>
      <c r="IZ34" s="9" t="str">
        <f t="shared" si="69"/>
        <v>n/a</v>
      </c>
      <c r="JA34" s="14">
        <f t="shared" si="70"/>
        <v>0</v>
      </c>
      <c r="JB34" s="11">
        <f>'[1]halls power'!U65</f>
        <v>0</v>
      </c>
      <c r="JC34" s="13">
        <f>(JB34*'[1]prices source'!$C$58)/1000</f>
        <v>0</v>
      </c>
      <c r="JD34" s="14">
        <f>(JB34*'[1]prices source'!$G$58)</f>
        <v>0</v>
      </c>
      <c r="JE34" s="14">
        <f>'[1]halls power'!V65</f>
        <v>0</v>
      </c>
      <c r="JF34" s="9" t="str">
        <f t="shared" si="71"/>
        <v>n/a</v>
      </c>
      <c r="JG34" s="14">
        <f t="shared" si="72"/>
        <v>0</v>
      </c>
      <c r="JH34" s="11">
        <f>'[1]renewable energy'!W197</f>
        <v>41341.024922990757</v>
      </c>
      <c r="JI34" s="13">
        <f>(JH34*'[1]prices source'!$C$58)/1000</f>
        <v>10.771350686460309</v>
      </c>
      <c r="JJ34" s="14">
        <f>(JH34*'[1]prices source'!$G$58)+'[1]renewable energy'!Z197</f>
        <v>5366.3554646344328</v>
      </c>
      <c r="JK34" s="14">
        <f>'[1]renewable energy'!Y197</f>
        <v>46373.56482777933</v>
      </c>
      <c r="JL34" s="9">
        <f t="shared" si="73"/>
        <v>8.6415380295606994</v>
      </c>
      <c r="JM34" s="14">
        <f t="shared" si="74"/>
        <v>71677.584260512696</v>
      </c>
      <c r="JN34" s="11">
        <v>0</v>
      </c>
      <c r="JO34" s="13">
        <f>(JN34*'[1]prices source'!$C$58)/1000</f>
        <v>0</v>
      </c>
      <c r="JP34" s="14">
        <v>0</v>
      </c>
      <c r="JQ34" s="14">
        <v>0</v>
      </c>
      <c r="JR34" s="9" t="str">
        <f t="shared" si="75"/>
        <v>n/a</v>
      </c>
      <c r="JS34" s="14">
        <f t="shared" si="76"/>
        <v>0</v>
      </c>
      <c r="JT34" s="11">
        <v>0</v>
      </c>
      <c r="JU34" s="13">
        <f>(JT34*'[1]prices source'!$C$58)/1000</f>
        <v>0</v>
      </c>
      <c r="JV34" s="14">
        <f>(JT34*'[1]prices source'!$G$58)</f>
        <v>0</v>
      </c>
      <c r="JW34" s="16">
        <v>0</v>
      </c>
      <c r="JX34" s="9" t="str">
        <f t="shared" si="77"/>
        <v>n/a</v>
      </c>
      <c r="JY34" s="14">
        <f t="shared" si="78"/>
        <v>0</v>
      </c>
    </row>
    <row r="35" spans="1:285" x14ac:dyDescent="0.25">
      <c r="A35" s="9">
        <f>'[1]ENERGY APPORTION'!A35</f>
        <v>33</v>
      </c>
      <c r="B35" t="s">
        <v>82</v>
      </c>
      <c r="C35" s="9" t="str">
        <f>'[1]ENERGY APPORTION'!E35</f>
        <v>ent</v>
      </c>
      <c r="D35" s="10">
        <f>[1]FabricVent!M35</f>
        <v>1789.58</v>
      </c>
      <c r="E35" s="11">
        <f>'[1]ENERGY APPORTION'!G35</f>
        <v>198847.35471138</v>
      </c>
      <c r="F35" s="11">
        <f>'[1]ENERGY APPORTION'!H35</f>
        <v>622043.49149677157</v>
      </c>
      <c r="G35" s="11">
        <f>'[1]ENERGY APPORTION'!I35</f>
        <v>0</v>
      </c>
      <c r="H35" s="10">
        <f>((E35*'[1]prices source'!$C$58)+(F35*'[1]prices source'!$C$60)+(G35*'[1]prices source'!$C$61))/1000</f>
        <v>166.54534363221759</v>
      </c>
      <c r="I35" s="12">
        <f>(E35*'[1]prices source'!$G$58)+(F35*'[1]prices source'!$G$60)+(G35*'[1]prices source'!$G$61)</f>
        <v>36995.33222567448</v>
      </c>
      <c r="J35" s="11">
        <f>[1]FabricVent!EU35</f>
        <v>0</v>
      </c>
      <c r="K35" s="11">
        <f>[1]FabricVent!EJ35</f>
        <v>0</v>
      </c>
      <c r="L35" s="11">
        <v>0</v>
      </c>
      <c r="M35" s="13">
        <f>((J35*'[1]prices source'!$C$58)+(K35*'[1]prices source'!$C$60)+(L35*'[1]prices source'!$C$61))/1000</f>
        <v>0</v>
      </c>
      <c r="N35" s="14">
        <f>((J35*'[1]prices source'!$G$58)+(K35*'[1]prices source'!$G$60)+(L35*'[1]prices source'!$G$61))</f>
        <v>0</v>
      </c>
      <c r="O35" s="14">
        <f>[1]FabricVent!DY35</f>
        <v>0</v>
      </c>
      <c r="P35" s="9" t="str">
        <f t="shared" si="22"/>
        <v>n/a</v>
      </c>
      <c r="Q35" s="14">
        <f t="shared" si="0"/>
        <v>0</v>
      </c>
      <c r="R35" s="11">
        <f>[1]FabricVent!EV35</f>
        <v>0</v>
      </c>
      <c r="S35" s="11">
        <f>[1]FabricVent!EK35</f>
        <v>0</v>
      </c>
      <c r="T35" s="11">
        <v>0</v>
      </c>
      <c r="U35" s="13">
        <f>((R35*'[1]prices source'!$C$58)+(S35*'[1]prices source'!$C$60)+(T35*'[1]prices source'!$C$61))/1000</f>
        <v>0</v>
      </c>
      <c r="V35" s="14">
        <f>((R35*'[1]prices source'!$G$58)+(S35*'[1]prices source'!$G$60)+(T35*'[1]prices source'!$G$61))</f>
        <v>0</v>
      </c>
      <c r="W35" s="14">
        <f>[1]FabricVent!DZ35</f>
        <v>0</v>
      </c>
      <c r="X35" s="9" t="str">
        <f t="shared" si="23"/>
        <v>n/a</v>
      </c>
      <c r="Y35" s="14">
        <f t="shared" si="1"/>
        <v>0</v>
      </c>
      <c r="Z35" s="11">
        <f>[1]FabricVent!EW35</f>
        <v>0</v>
      </c>
      <c r="AA35" s="11">
        <f>[1]FabricVent!EL35</f>
        <v>128262.4597611166</v>
      </c>
      <c r="AB35" s="11">
        <v>0</v>
      </c>
      <c r="AC35" s="13">
        <f>((Z35*'[1]prices source'!$C$58)+(AA35*'[1]prices source'!$C$60)+(AB35*'[1]prices source'!$C$61))/1000</f>
        <v>23.658010702937958</v>
      </c>
      <c r="AD35" s="14">
        <f>((Z35*'[1]prices source'!$G$58)+(AA35*'[1]prices source'!$G$60)+(AB35*'[1]prices source'!$G$61))</f>
        <v>2571.5479052323449</v>
      </c>
      <c r="AE35" s="14">
        <f>[1]FabricVent!EA35</f>
        <v>141935.76721798451</v>
      </c>
      <c r="AF35" s="9">
        <f t="shared" si="24"/>
        <v>55.194681354831815</v>
      </c>
      <c r="AG35" s="14">
        <f t="shared" si="2"/>
        <v>-50373.215991939796</v>
      </c>
      <c r="AH35" s="11">
        <f>[1]FabricVent!EX35</f>
        <v>0</v>
      </c>
      <c r="AI35" s="11">
        <f>[1]FabricVent!EM35</f>
        <v>0</v>
      </c>
      <c r="AJ35" s="11">
        <v>0</v>
      </c>
      <c r="AK35" s="13">
        <f>((AH35*'[1]prices source'!$C$58)+(AI35*'[1]prices source'!$C$60)+(AJ35*'[1]prices source'!$C$61))/1000</f>
        <v>0</v>
      </c>
      <c r="AL35" s="14">
        <f>((AH35*'[1]prices source'!$G$58)+(AI35*'[1]prices source'!$G$60)+(AJ35*'[1]prices source'!$G$61))</f>
        <v>0</v>
      </c>
      <c r="AM35" s="14">
        <f>[1]FabricVent!EB35</f>
        <v>0</v>
      </c>
      <c r="AN35" s="9" t="str">
        <f t="shared" si="25"/>
        <v>n/a</v>
      </c>
      <c r="AO35" s="14">
        <f t="shared" si="3"/>
        <v>0</v>
      </c>
      <c r="AP35" s="11">
        <f>[1]FabricVent!FD35</f>
        <v>0</v>
      </c>
      <c r="AQ35" s="11">
        <f>[1]FabricVent!ES35</f>
        <v>0</v>
      </c>
      <c r="AR35" s="11">
        <v>0</v>
      </c>
      <c r="AS35" s="13">
        <f>((AP35*'[1]prices source'!$C$58)+(AQ35*'[1]prices source'!$C$60)+(AR35*'[1]prices source'!$C$61))/1000</f>
        <v>0</v>
      </c>
      <c r="AT35" s="14">
        <f>((AP35*'[1]prices source'!$G$58)+(AQ35*'[1]prices source'!$G$60)+(AR35*'[1]prices source'!$G$61))</f>
        <v>0</v>
      </c>
      <c r="AU35" s="14">
        <f>[1]FabricVent!EH35</f>
        <v>0</v>
      </c>
      <c r="AV35" s="9" t="str">
        <f t="shared" si="26"/>
        <v>n/a</v>
      </c>
      <c r="AW35" s="14">
        <f t="shared" si="4"/>
        <v>0</v>
      </c>
      <c r="AX35" s="11">
        <f>[1]FabricVent!FC35</f>
        <v>0</v>
      </c>
      <c r="AY35" s="11">
        <f>[1]FabricVent!ER35</f>
        <v>115847.27135260777</v>
      </c>
      <c r="AZ35" s="11">
        <v>0</v>
      </c>
      <c r="BA35" s="13">
        <f>((AX35*'[1]prices source'!$C$58)+(AY35*'[1]prices source'!$C$60)+(AZ35*'[1]prices source'!$C$61))/1000</f>
        <v>21.368029200988506</v>
      </c>
      <c r="BB35" s="14">
        <f>((AX35*'[1]prices source'!$G$58)+(AY35*'[1]prices source'!$G$60)+(AZ35*'[1]prices source'!$G$61))</f>
        <v>2322.6344522670183</v>
      </c>
      <c r="BC35" s="14">
        <f>[1]FabricVent!EG35</f>
        <v>100969.15774647887</v>
      </c>
      <c r="BD35" s="9">
        <f t="shared" si="27"/>
        <v>43.471824697996468</v>
      </c>
      <c r="BE35" s="14">
        <f t="shared" si="5"/>
        <v>-18269.420525032736</v>
      </c>
      <c r="BF35" s="11">
        <f>[1]FabricVent!EZ35</f>
        <v>0</v>
      </c>
      <c r="BG35" s="11">
        <f>[1]FabricVent!EO35</f>
        <v>0</v>
      </c>
      <c r="BH35" s="11">
        <v>0</v>
      </c>
      <c r="BI35" s="13">
        <f>((BF35*'[1]prices source'!$C$58)+(BG35*'[1]prices source'!$C$60)+(BH35*'[1]prices source'!$C$61))/1000</f>
        <v>0</v>
      </c>
      <c r="BJ35" s="14">
        <f>((BF35*'[1]prices source'!$G$58)+(BG35*'[1]prices source'!$G$60)+(BH35*'[1]prices source'!$G$61))</f>
        <v>0</v>
      </c>
      <c r="BK35" s="14">
        <f>[1]FabricVent!ED35</f>
        <v>0</v>
      </c>
      <c r="BL35" s="9" t="str">
        <f t="shared" si="28"/>
        <v>n/a</v>
      </c>
      <c r="BM35" s="14">
        <f t="shared" si="6"/>
        <v>0</v>
      </c>
      <c r="BN35" s="11">
        <f>[1]FabricVent!EY35</f>
        <v>0</v>
      </c>
      <c r="BO35" s="11">
        <f>[1]FabricVent!EN35</f>
        <v>103588.23608049829</v>
      </c>
      <c r="BP35" s="11">
        <v>0</v>
      </c>
      <c r="BQ35" s="13">
        <f>((BN35*'[1]prices source'!$C$58)+(BO35*'[1]prices source'!$C$60)+(BP35*'[1]prices source'!$C$61))/1000</f>
        <v>19.106850145047908</v>
      </c>
      <c r="BR35" s="14">
        <f>((BN35*'[1]prices source'!$G$58)+(BO35*'[1]prices source'!$G$60)+(BP35*'[1]prices source'!$G$61))</f>
        <v>2076.8517303944145</v>
      </c>
      <c r="BS35" s="14">
        <f>[1]FabricVent!EC35</f>
        <v>132928.94868</v>
      </c>
      <c r="BT35" s="9">
        <f t="shared" si="29"/>
        <v>64.005025844938629</v>
      </c>
      <c r="BU35" s="14">
        <f t="shared" si="7"/>
        <v>-71545.182165790611</v>
      </c>
      <c r="BV35" s="11">
        <f>[1]FabricVent!FA35</f>
        <v>0</v>
      </c>
      <c r="BW35" s="11">
        <f>[1]FabricVent!EP35</f>
        <v>0</v>
      </c>
      <c r="BX35" s="11">
        <v>0</v>
      </c>
      <c r="BY35" s="13">
        <f>((BV35*'[1]prices source'!$C$58)+(BW35*'[1]prices source'!$C$60)+(BX35*'[1]prices source'!$C$61))/1000</f>
        <v>0</v>
      </c>
      <c r="BZ35" s="14">
        <f>((BV35*'[1]prices source'!$G$58)+(BW35*'[1]prices source'!$G$60)+(BX35*'[1]prices source'!$G$61))</f>
        <v>0</v>
      </c>
      <c r="CA35" s="14">
        <f>[1]FabricVent!EE35</f>
        <v>0</v>
      </c>
      <c r="CB35" s="9" t="str">
        <f t="shared" si="30"/>
        <v>n/a</v>
      </c>
      <c r="CC35" s="14">
        <f t="shared" si="8"/>
        <v>0</v>
      </c>
      <c r="CD35" s="11">
        <f>[1]FabricVent!FB35</f>
        <v>0</v>
      </c>
      <c r="CE35" s="11">
        <f>[1]FabricVent!EQ35</f>
        <v>117537.2038529274</v>
      </c>
      <c r="CF35" s="11">
        <v>0</v>
      </c>
      <c r="CG35" s="13">
        <f>((CD35*'[1]prices source'!$C$58)+(CE35*'[1]prices source'!$C$60)+(CF35*'[1]prices source'!$C$61))/1000</f>
        <v>21.67973725067246</v>
      </c>
      <c r="CH35" s="14">
        <f>((CD35*'[1]prices source'!$G$58)+(CE35*'[1]prices source'!$G$60)+(CF35*'[1]prices source'!$G$61))</f>
        <v>2356.5160914409025</v>
      </c>
      <c r="CI35" s="14">
        <f>[1]FabricVent!EF35</f>
        <v>147144.91968000002</v>
      </c>
      <c r="CJ35" s="9">
        <f t="shared" si="31"/>
        <v>62.441720731059206</v>
      </c>
      <c r="CK35" s="14">
        <f t="shared" si="9"/>
        <v>-77495.347961890482</v>
      </c>
      <c r="CL35" s="11">
        <v>0</v>
      </c>
      <c r="CM35" s="11">
        <f>[1]HeatFuel!CE35</f>
        <v>33120.677931303995</v>
      </c>
      <c r="CN35" s="11">
        <v>0</v>
      </c>
      <c r="CO35" s="13">
        <f>((CL35*'[1]prices source'!$C$58)+(CM35*'[1]prices source'!$C$60)+(CN35*'[1]prices source'!$C$61))/1000</f>
        <v>6.1091090444290224</v>
      </c>
      <c r="CP35" s="14">
        <f>((CL35*'[1]prices source'!$G$58)+(CM35*'[1]prices source'!$G$60)+(CN35*'[1]prices source'!$G$61))</f>
        <v>664.04004813838822</v>
      </c>
      <c r="CQ35" s="14">
        <f>[1]HeatFuel!CF35</f>
        <v>11413.405676949</v>
      </c>
      <c r="CR35" s="9">
        <f t="shared" si="32"/>
        <v>17.187827313949004</v>
      </c>
      <c r="CS35" s="14">
        <f t="shared" si="10"/>
        <v>-625.07586902482581</v>
      </c>
      <c r="CT35" s="11">
        <f>[1]HeatFuel!BA35</f>
        <v>6630.3938999999991</v>
      </c>
      <c r="CU35" s="11">
        <v>0</v>
      </c>
      <c r="CV35" s="11">
        <v>0</v>
      </c>
      <c r="CW35" s="13">
        <f>((CT35*'[1]prices source'!$C$58)+(CU35*'[1]prices source'!$C$60)+(CV35*'[1]prices source'!$C$61))/1000</f>
        <v>1.7275405730579694</v>
      </c>
      <c r="CX35" s="14">
        <f>((CT35*'[1]prices source'!$G$58)+(CU35*'[1]prices source'!$G$60)+(CV35*'[1]prices source'!$G$61))</f>
        <v>817.72884182896246</v>
      </c>
      <c r="CY35" s="14">
        <f>'[1]CAPEX Assumptions'!$D$11*[1]HeatFuel!BB35</f>
        <v>1122.6063746031746</v>
      </c>
      <c r="CZ35" s="9">
        <f t="shared" si="33"/>
        <v>1.3728345108780948</v>
      </c>
      <c r="DA35" s="14">
        <f t="shared" si="11"/>
        <v>12973.850209546717</v>
      </c>
      <c r="DB35" s="11">
        <f>[1]HotWaterpiv!AQ144</f>
        <v>0</v>
      </c>
      <c r="DC35" s="11">
        <f>[1]HotWaterpiv!AP144</f>
        <v>0</v>
      </c>
      <c r="DD35" s="11">
        <v>0</v>
      </c>
      <c r="DE35" s="13">
        <f>((DB35*'[1]prices source'!$C$58)+(DC35*'[1]prices source'!$C$60)+(DD35*'[1]prices source'!$C$61))/1000</f>
        <v>0</v>
      </c>
      <c r="DF35" s="14">
        <f>((DB35*'[1]prices source'!$G$58)+(DC35*'[1]prices source'!$G$60)+(DD35*'[1]prices source'!$G$61))</f>
        <v>0</v>
      </c>
      <c r="DG35" s="14">
        <f>[1]HotWaterpiv!AW144</f>
        <v>0</v>
      </c>
      <c r="DH35" s="9" t="str">
        <f t="shared" si="34"/>
        <v>n/a</v>
      </c>
      <c r="DI35" s="14">
        <f t="shared" si="12"/>
        <v>0</v>
      </c>
      <c r="DJ35" s="11">
        <f>[1]HeatFuel!CN35</f>
        <v>0</v>
      </c>
      <c r="DK35" s="11">
        <f>[1]HeatFuel!CO35</f>
        <v>0</v>
      </c>
      <c r="DL35" s="11">
        <v>0</v>
      </c>
      <c r="DM35" s="13">
        <f>((DJ35*'[1]prices source'!$C$58)+(DK35*'[1]prices source'!$C$60)+(DL35*'[1]prices source'!$C$61))/1000</f>
        <v>0</v>
      </c>
      <c r="DN35" s="14">
        <f>((DJ35*'[1]prices source'!$G$58)+(DK35*'[1]prices source'!$G$60)+(DL35*'[1]prices source'!$G$61))</f>
        <v>0</v>
      </c>
      <c r="DO35" s="14">
        <f>[1]HeatFuel!CM35</f>
        <v>0</v>
      </c>
      <c r="DP35" s="9" t="str">
        <f t="shared" si="35"/>
        <v>n/a</v>
      </c>
      <c r="DQ35" s="14">
        <f t="shared" si="13"/>
        <v>0</v>
      </c>
      <c r="DR35" s="11">
        <v>0</v>
      </c>
      <c r="DS35" s="11"/>
      <c r="DT35" s="11">
        <v>0</v>
      </c>
      <c r="DU35" s="13">
        <f>((DR35*'[1]prices source'!$C$58)+(DS35*'[1]prices source'!$C$60)+(DT35*'[1]prices source'!$C$61))/1000</f>
        <v>0</v>
      </c>
      <c r="DV35" s="14">
        <f>((DR35*'[1]prices source'!$G$58)+(DS35*'[1]prices source'!$G$60)+(DT35*'[1]prices source'!$G$61))</f>
        <v>0</v>
      </c>
      <c r="DW35" s="14"/>
      <c r="DX35" s="9" t="str">
        <f t="shared" si="36"/>
        <v>n/a</v>
      </c>
      <c r="DY35" s="14">
        <f t="shared" si="14"/>
        <v>0</v>
      </c>
      <c r="DZ35" s="11">
        <f>'[1]ENERGY APPORTION'!BA35*'[1]benchmarks general'!$I$192*(6-0)/24</f>
        <v>0</v>
      </c>
      <c r="EA35" s="11">
        <v>0</v>
      </c>
      <c r="EB35" s="11">
        <v>0</v>
      </c>
      <c r="EC35" s="13">
        <f>((DZ35*'[1]prices source'!$C$58)+(EA35*'[1]prices source'!$C$60)+(EB35*'[1]prices source'!$C$61))/1000</f>
        <v>0</v>
      </c>
      <c r="ED35" s="14">
        <f>((DZ35*'[1]prices source'!$G$58)+(EA35*'[1]prices source'!$G$60)+(EB35*'[1]prices source'!$G$61))</f>
        <v>0</v>
      </c>
      <c r="EE35" s="14">
        <f>IF(DZ35&gt;0,'[1]benchmarks general'!$I$197,0)</f>
        <v>0</v>
      </c>
      <c r="EF35" s="9" t="str">
        <f t="shared" si="37"/>
        <v>n/a</v>
      </c>
      <c r="EG35" s="14">
        <f t="shared" si="15"/>
        <v>0</v>
      </c>
      <c r="EH35" s="11">
        <f>[1]FabricVent!GG35</f>
        <v>11109.956789282693</v>
      </c>
      <c r="EI35" s="11">
        <f>[1]FabricVent!GD35</f>
        <v>15969.477798644548</v>
      </c>
      <c r="EJ35" s="11">
        <v>0</v>
      </c>
      <c r="EK35" s="13">
        <f>((EH35*'[1]prices source'!$C$58)+(EI35*'[1]prices source'!$C$60)+(EJ35*'[1]prices source'!$C$61))/1000</f>
        <v>5.8402550822260055</v>
      </c>
      <c r="EL35" s="14">
        <f>((EH35*'[1]prices source'!$G$58)+(EI35*'[1]prices source'!$G$60)+(EJ35*'[1]prices source'!$G$61))</f>
        <v>1690.3687135838561</v>
      </c>
      <c r="EM35" s="14">
        <v>11939.142056226146</v>
      </c>
      <c r="EN35" s="9">
        <f t="shared" si="38"/>
        <v>7.0630401286315969</v>
      </c>
      <c r="EO35" s="14">
        <f t="shared" si="16"/>
        <v>15261.769610883717</v>
      </c>
      <c r="EP35" s="11">
        <f>[1]FabricVent!GK35</f>
        <v>0</v>
      </c>
      <c r="EQ35" s="11">
        <f>[1]FabricVent!GH35</f>
        <v>0</v>
      </c>
      <c r="ER35" s="11">
        <v>0</v>
      </c>
      <c r="ES35" s="13">
        <f>((EP35*'[1]prices source'!$C$58)+(EQ35*'[1]prices source'!$C$60)+(ER35*'[1]prices source'!$C$61))/1000</f>
        <v>0</v>
      </c>
      <c r="ET35" s="14">
        <f>((EP35*'[1]prices source'!$G$58)+(EQ35*'[1]prices source'!$G$60)+(ER35*'[1]prices source'!$G$61))</f>
        <v>0</v>
      </c>
      <c r="EU35" s="14">
        <v>0</v>
      </c>
      <c r="EV35" s="9" t="str">
        <f t="shared" si="39"/>
        <v>n/a</v>
      </c>
      <c r="EW35" s="14">
        <f t="shared" si="17"/>
        <v>0</v>
      </c>
      <c r="EX35" s="11">
        <f>[1]FabricVent!GR35</f>
        <v>0</v>
      </c>
      <c r="EY35" s="11">
        <f>[1]FabricVent!GO35</f>
        <v>0</v>
      </c>
      <c r="EZ35" s="11">
        <v>0</v>
      </c>
      <c r="FA35" s="13">
        <f>((EX35*'[1]prices source'!$C$58)+(EY35*'[1]prices source'!$C$60)+(EZ35*'[1]prices source'!$C$61))/1000</f>
        <v>0</v>
      </c>
      <c r="FB35" s="14">
        <f>((EX35*'[1]prices source'!$G$58)+(EY35*'[1]prices source'!$G$60)+(EZ35*'[1]prices source'!$G$61))</f>
        <v>0</v>
      </c>
      <c r="FC35" s="14"/>
      <c r="FD35" s="9" t="str">
        <f t="shared" si="40"/>
        <v>n/a</v>
      </c>
      <c r="FE35" s="14">
        <f t="shared" si="18"/>
        <v>0</v>
      </c>
      <c r="FF35" s="11">
        <v>0</v>
      </c>
      <c r="FG35" s="11">
        <f>[1]HeatFuel!CR35</f>
        <v>0</v>
      </c>
      <c r="FH35" s="11">
        <f>[1]HeatFuel!CQ35</f>
        <v>0</v>
      </c>
      <c r="FI35" s="13">
        <f>((FF35*'[1]prices source'!$C$58)+(FG35*'[1]prices source'!$C$60)+(FH35*'[1]prices source'!$C$61))/1000</f>
        <v>0</v>
      </c>
      <c r="FJ35" s="14">
        <f>((FF35*'[1]prices source'!$G$58)+(FG35*'[1]prices source'!$G$60)+(FH35*'[1]prices source'!$G$61))</f>
        <v>0</v>
      </c>
      <c r="FK35" s="14">
        <f>[1]HeatFuel!CP35</f>
        <v>0</v>
      </c>
      <c r="FL35" s="9" t="str">
        <f t="shared" si="41"/>
        <v>n/a</v>
      </c>
      <c r="FM35" s="14">
        <f t="shared" si="19"/>
        <v>0</v>
      </c>
      <c r="FN35" s="11">
        <f t="shared" si="20"/>
        <v>0</v>
      </c>
      <c r="FO35" s="11">
        <f t="shared" si="20"/>
        <v>0</v>
      </c>
      <c r="FP35" s="11">
        <f t="shared" si="20"/>
        <v>0</v>
      </c>
      <c r="FQ35" s="13">
        <f>((FN35*'[1]prices source'!$C$58)+(FO35*'[1]prices source'!$C$60)+(FP35*'[1]prices source'!$C$61))/1000</f>
        <v>0</v>
      </c>
      <c r="FR35" s="14">
        <f>((FN35*'[1]prices source'!$G$58)+(FO35*'[1]prices source'!$G$60)+(FP35*'[1]prices source'!$G$61))</f>
        <v>0</v>
      </c>
      <c r="FS35" s="14">
        <f>'[1]CAPEX Assumptions'!$D$30</f>
        <v>0</v>
      </c>
      <c r="FT35" s="9" t="str">
        <f t="shared" si="42"/>
        <v>n/a</v>
      </c>
      <c r="FU35" s="14">
        <f t="shared" si="21"/>
        <v>0</v>
      </c>
      <c r="FV35" s="15">
        <v>0</v>
      </c>
      <c r="FW35" s="13">
        <f>(FV35*'[1]prices source'!$C$58)/1000</f>
        <v>0</v>
      </c>
      <c r="FX35" s="14">
        <f>(FV35*'[1]prices source'!$G$58)</f>
        <v>0</v>
      </c>
      <c r="FY35" s="16">
        <v>0</v>
      </c>
      <c r="FZ35" s="9" t="str">
        <f t="shared" si="43"/>
        <v>n/a</v>
      </c>
      <c r="GA35" s="14">
        <f t="shared" si="44"/>
        <v>0</v>
      </c>
      <c r="GB35" s="11">
        <f>'[1]ENERGY APPORTION'!BB35*'[1]cooling opps'!$C$35</f>
        <v>0</v>
      </c>
      <c r="GC35" s="13">
        <f>(GB35*'[1]prices source'!$C$58)/1000</f>
        <v>0</v>
      </c>
      <c r="GD35" s="14">
        <f>(GB35*'[1]prices source'!$G$58)</f>
        <v>0</v>
      </c>
      <c r="GE35" s="14">
        <v>0</v>
      </c>
      <c r="GF35" s="9" t="str">
        <f t="shared" si="45"/>
        <v>n/a</v>
      </c>
      <c r="GG35" s="14">
        <f t="shared" si="46"/>
        <v>0</v>
      </c>
      <c r="GH35" s="11">
        <v>0</v>
      </c>
      <c r="GI35" s="13">
        <f>(GH35*'[1]prices source'!$C$58)/1000</f>
        <v>0</v>
      </c>
      <c r="GJ35" s="14">
        <f>(GH35*'[1]prices source'!$G$58)</f>
        <v>0</v>
      </c>
      <c r="GK35" s="17">
        <v>0</v>
      </c>
      <c r="GL35" s="9" t="str">
        <f t="shared" si="47"/>
        <v>n/a</v>
      </c>
      <c r="GM35" s="14">
        <f t="shared" si="48"/>
        <v>0</v>
      </c>
      <c r="GN35" s="11">
        <f>[1]HeatFuel!BE35</f>
        <v>0</v>
      </c>
      <c r="GO35" s="13">
        <f>(GN35*'[1]prices source'!$C$58)/1000</f>
        <v>0</v>
      </c>
      <c r="GP35" s="14">
        <f>(GN35*'[1]prices source'!$G$58)</f>
        <v>0</v>
      </c>
      <c r="GQ35" s="14">
        <f>[1]HeatFuel!BF35*'[1]CAPEX Assumptions'!$D$11</f>
        <v>0</v>
      </c>
      <c r="GR35" s="9" t="str">
        <f t="shared" si="49"/>
        <v>n/a</v>
      </c>
      <c r="GS35" s="14">
        <f t="shared" si="50"/>
        <v>0</v>
      </c>
      <c r="GT35" s="11">
        <v>0</v>
      </c>
      <c r="GU35" s="13">
        <f>(GT35*'[1]prices source'!$C$58)/1000</f>
        <v>0</v>
      </c>
      <c r="GV35" s="14">
        <f>(GT35*'[1]prices source'!$G$58)</f>
        <v>0</v>
      </c>
      <c r="GW35" s="14">
        <v>0</v>
      </c>
      <c r="GX35" s="9" t="str">
        <f t="shared" si="51"/>
        <v>n/a</v>
      </c>
      <c r="GY35" s="14">
        <f t="shared" si="52"/>
        <v>0</v>
      </c>
      <c r="GZ35" s="18">
        <v>21971.509805861835</v>
      </c>
      <c r="HA35" s="13">
        <f>(GZ35*'[1]prices source'!$C$58)/1000</f>
        <v>5.724648522159046</v>
      </c>
      <c r="HB35" s="14">
        <f>(GZ35*'[1]prices source'!$G$58)</f>
        <v>2709.7541319198385</v>
      </c>
      <c r="HC35" s="19">
        <v>32672.978983105004</v>
      </c>
      <c r="HD35" s="9">
        <f t="shared" si="53"/>
        <v>12.057543744736895</v>
      </c>
      <c r="HE35" s="14">
        <f t="shared" si="54"/>
        <v>30067.651773347559</v>
      </c>
      <c r="HF35" s="18">
        <v>23799.791895842016</v>
      </c>
      <c r="HG35" s="13">
        <f>(HF35*'[1]prices source'!$C$58)/1000</f>
        <v>6.2010050610120366</v>
      </c>
      <c r="HH35" s="14">
        <f>(HF35*'[1]prices source'!$G$58)</f>
        <v>2935.2368134202738</v>
      </c>
      <c r="HI35" s="19">
        <v>57964.843444165068</v>
      </c>
      <c r="HJ35" s="9">
        <f t="shared" si="55"/>
        <v>19.747927383283855</v>
      </c>
      <c r="HK35" s="14">
        <f t="shared" si="56"/>
        <v>27358.684919907137</v>
      </c>
      <c r="HL35" s="11">
        <v>0</v>
      </c>
      <c r="HM35" s="13">
        <f>(HL35*'[1]prices source'!$C$58)/1000</f>
        <v>0</v>
      </c>
      <c r="HN35" s="14">
        <f>(HL35*'[1]prices source'!$G$58)</f>
        <v>0</v>
      </c>
      <c r="HO35" s="14">
        <v>0</v>
      </c>
      <c r="HP35" s="9" t="str">
        <f t="shared" si="57"/>
        <v>n/a</v>
      </c>
      <c r="HQ35" s="14">
        <f t="shared" si="58"/>
        <v>0</v>
      </c>
      <c r="HR35" s="11">
        <v>0</v>
      </c>
      <c r="HS35" s="13">
        <f>(HR35*'[1]prices source'!$C$58)/1000</f>
        <v>0</v>
      </c>
      <c r="HT35" s="14">
        <f>(HR35*'[1]prices source'!$G$58)</f>
        <v>0</v>
      </c>
      <c r="HU35" s="14">
        <v>0</v>
      </c>
      <c r="HV35" s="9" t="str">
        <f t="shared" si="59"/>
        <v>n/a</v>
      </c>
      <c r="HW35" s="14">
        <f t="shared" si="60"/>
        <v>0</v>
      </c>
      <c r="HX35" s="11">
        <f>[1]ICT!AC105</f>
        <v>64.627200000000016</v>
      </c>
      <c r="HY35" s="13">
        <f>(HX35*'[1]prices source'!$C$58)/1000</f>
        <v>1.6838533548230377E-2</v>
      </c>
      <c r="HZ35" s="14">
        <f>(HX35*'[1]prices source'!$G$58)</f>
        <v>7.9704956000651395</v>
      </c>
      <c r="IA35" s="14">
        <f>'[1]CAPEX Assumptions'!$D$25*[1]ICT!H105</f>
        <v>0</v>
      </c>
      <c r="IB35" s="9">
        <f t="shared" si="61"/>
        <v>0</v>
      </c>
      <c r="IC35" s="14">
        <f t="shared" si="62"/>
        <v>24.79933949667867</v>
      </c>
      <c r="ID35" s="11">
        <f>[1]ICT!Z105</f>
        <v>0</v>
      </c>
      <c r="IE35" s="13">
        <f>(ID35*'[1]prices source'!$C$58)/1000</f>
        <v>0</v>
      </c>
      <c r="IF35" s="14">
        <f>(ID35*'[1]prices source'!$G$58)</f>
        <v>0</v>
      </c>
      <c r="IG35" s="14">
        <f>'[1]CAPEX Assumptions'!$D$26</f>
        <v>0</v>
      </c>
      <c r="IH35" s="9" t="str">
        <f t="shared" si="63"/>
        <v>n/a</v>
      </c>
      <c r="II35" s="14">
        <f t="shared" si="64"/>
        <v>0</v>
      </c>
      <c r="IJ35" s="11">
        <f>[1]ICT!AF105</f>
        <v>1356.4584</v>
      </c>
      <c r="IK35" s="13">
        <f>(IJ35*'[1]prices source'!$C$58)/1000</f>
        <v>0.35342348539282059</v>
      </c>
      <c r="IL35" s="14">
        <f>(IJ35*'[1]prices source'!$G$58)</f>
        <v>167.29249772342598</v>
      </c>
      <c r="IM35" s="14">
        <v>0</v>
      </c>
      <c r="IN35" s="9">
        <f t="shared" si="65"/>
        <v>0</v>
      </c>
      <c r="IO35" s="14">
        <f t="shared" si="66"/>
        <v>520.51260730345041</v>
      </c>
      <c r="IP35" s="11">
        <f>[1]vending!G35</f>
        <v>0</v>
      </c>
      <c r="IQ35" s="13">
        <f>(IP35*'[1]prices source'!$C$58)/1000</f>
        <v>0</v>
      </c>
      <c r="IR35" s="14">
        <f>(IP35*'[1]prices source'!$G$58)</f>
        <v>0</v>
      </c>
      <c r="IS35" s="14">
        <v>0</v>
      </c>
      <c r="IT35" s="9" t="str">
        <f t="shared" si="67"/>
        <v>n/a</v>
      </c>
      <c r="IU35" s="14">
        <f t="shared" si="68"/>
        <v>0</v>
      </c>
      <c r="IV35" s="11">
        <f>'[1]halls power'!S66</f>
        <v>0</v>
      </c>
      <c r="IW35" s="13">
        <f>(IV35*'[1]prices source'!$C$58)/1000</f>
        <v>0</v>
      </c>
      <c r="IX35" s="14">
        <f>(IV35*'[1]prices source'!$G$58)</f>
        <v>0</v>
      </c>
      <c r="IY35" s="14">
        <f>'[1]halls power'!T66</f>
        <v>0</v>
      </c>
      <c r="IZ35" s="9" t="str">
        <f t="shared" si="69"/>
        <v>n/a</v>
      </c>
      <c r="JA35" s="14">
        <f t="shared" si="70"/>
        <v>0</v>
      </c>
      <c r="JB35" s="11">
        <f>'[1]halls power'!U66</f>
        <v>0</v>
      </c>
      <c r="JC35" s="13">
        <f>(JB35*'[1]prices source'!$C$58)/1000</f>
        <v>0</v>
      </c>
      <c r="JD35" s="14">
        <f>(JB35*'[1]prices source'!$G$58)</f>
        <v>0</v>
      </c>
      <c r="JE35" s="14">
        <f>'[1]halls power'!V66</f>
        <v>0</v>
      </c>
      <c r="JF35" s="9" t="str">
        <f t="shared" si="71"/>
        <v>n/a</v>
      </c>
      <c r="JG35" s="14">
        <f t="shared" si="72"/>
        <v>0</v>
      </c>
      <c r="JH35" s="11">
        <f>'[1]renewable energy'!W198</f>
        <v>16855.617713836851</v>
      </c>
      <c r="JI35" s="13">
        <f>(JH35*'[1]prices source'!$C$58)/1000</f>
        <v>4.3917094404614145</v>
      </c>
      <c r="JJ35" s="14">
        <f>(JH35*'[1]prices source'!$G$58)+'[1]renewable energy'!Z198</f>
        <v>2187.9775936114747</v>
      </c>
      <c r="JK35" s="14">
        <f>'[1]renewable energy'!Y198</f>
        <v>19507.000840100816</v>
      </c>
      <c r="JL35" s="9">
        <f t="shared" si="73"/>
        <v>8.9155395818759597</v>
      </c>
      <c r="JM35" s="14">
        <f t="shared" si="74"/>
        <v>28624.970813190725</v>
      </c>
      <c r="JN35" s="11">
        <v>0</v>
      </c>
      <c r="JO35" s="13">
        <f>(JN35*'[1]prices source'!$C$58)/1000</f>
        <v>0</v>
      </c>
      <c r="JP35" s="14">
        <v>0</v>
      </c>
      <c r="JQ35" s="14">
        <v>0</v>
      </c>
      <c r="JR35" s="9" t="str">
        <f t="shared" si="75"/>
        <v>n/a</v>
      </c>
      <c r="JS35" s="14">
        <f t="shared" si="76"/>
        <v>0</v>
      </c>
      <c r="JT35" s="11">
        <v>0</v>
      </c>
      <c r="JU35" s="13">
        <f>(JT35*'[1]prices source'!$C$58)/1000</f>
        <v>0</v>
      </c>
      <c r="JV35" s="14">
        <f>(JT35*'[1]prices source'!$G$58)</f>
        <v>0</v>
      </c>
      <c r="JW35" s="16">
        <v>0</v>
      </c>
      <c r="JX35" s="9" t="str">
        <f t="shared" si="77"/>
        <v>n/a</v>
      </c>
      <c r="JY35" s="14">
        <f t="shared" si="78"/>
        <v>0</v>
      </c>
    </row>
    <row r="36" spans="1:285" x14ac:dyDescent="0.25">
      <c r="A36" s="9">
        <f>'[1]ENERGY APPORTION'!A36</f>
        <v>34</v>
      </c>
      <c r="B36" t="s">
        <v>83</v>
      </c>
      <c r="C36" s="9" t="str">
        <f>'[1]ENERGY APPORTION'!E36</f>
        <v>cul</v>
      </c>
      <c r="D36" s="10">
        <f>[1]FabricVent!M36</f>
        <v>4828.9299999999994</v>
      </c>
      <c r="E36" s="11">
        <f>'[1]ENERGY APPORTION'!G36</f>
        <v>487146.13200000004</v>
      </c>
      <c r="F36" s="11">
        <f>'[1]ENERGY APPORTION'!H36</f>
        <v>388008.68509449443</v>
      </c>
      <c r="G36" s="11">
        <f>'[1]ENERGY APPORTION'!I36</f>
        <v>0</v>
      </c>
      <c r="H36" s="10">
        <f>((E36*'[1]prices source'!$C$58)+(F36*'[1]prices source'!$C$60)+(G36*'[1]prices source'!$C$61))/1000</f>
        <v>198.49349791804417</v>
      </c>
      <c r="I36" s="12">
        <f>(E36*'[1]prices source'!$G$58)+(F36*'[1]prices source'!$G$60)+(G36*'[1]prices source'!$G$61)</f>
        <v>67859.134033815455</v>
      </c>
      <c r="J36" s="11">
        <f>[1]FabricVent!EU36</f>
        <v>0</v>
      </c>
      <c r="K36" s="11">
        <f>[1]FabricVent!EJ36</f>
        <v>0</v>
      </c>
      <c r="L36" s="11">
        <v>0</v>
      </c>
      <c r="M36" s="13">
        <f>((J36*'[1]prices source'!$C$58)+(K36*'[1]prices source'!$C$60)+(L36*'[1]prices source'!$C$61))/1000</f>
        <v>0</v>
      </c>
      <c r="N36" s="14">
        <f>((J36*'[1]prices source'!$G$58)+(K36*'[1]prices source'!$G$60)+(L36*'[1]prices source'!$G$61))</f>
        <v>0</v>
      </c>
      <c r="O36" s="14">
        <f>[1]FabricVent!DY36</f>
        <v>0</v>
      </c>
      <c r="P36" s="9" t="str">
        <f t="shared" si="22"/>
        <v>n/a</v>
      </c>
      <c r="Q36" s="14">
        <f t="shared" si="0"/>
        <v>0</v>
      </c>
      <c r="R36" s="11">
        <f>[1]FabricVent!EV36</f>
        <v>0</v>
      </c>
      <c r="S36" s="11">
        <f>[1]FabricVent!EK36</f>
        <v>0</v>
      </c>
      <c r="T36" s="11">
        <v>0</v>
      </c>
      <c r="U36" s="13">
        <f>((R36*'[1]prices source'!$C$58)+(S36*'[1]prices source'!$C$60)+(T36*'[1]prices source'!$C$61))/1000</f>
        <v>0</v>
      </c>
      <c r="V36" s="14">
        <f>((R36*'[1]prices source'!$G$58)+(S36*'[1]prices source'!$G$60)+(T36*'[1]prices source'!$G$61))</f>
        <v>0</v>
      </c>
      <c r="W36" s="14">
        <f>[1]FabricVent!DZ36</f>
        <v>0</v>
      </c>
      <c r="X36" s="9" t="str">
        <f t="shared" si="23"/>
        <v>n/a</v>
      </c>
      <c r="Y36" s="14">
        <f t="shared" si="1"/>
        <v>0</v>
      </c>
      <c r="Z36" s="11">
        <f>[1]FabricVent!EW36</f>
        <v>2211.7070685919302</v>
      </c>
      <c r="AA36" s="11">
        <f>[1]FabricVent!EL36</f>
        <v>39549.125874318073</v>
      </c>
      <c r="AB36" s="11">
        <v>0</v>
      </c>
      <c r="AC36" s="13">
        <f>((Z36*'[1]prices source'!$C$58)+(AA36*'[1]prices source'!$C$60)+(AB36*'[1]prices source'!$C$61))/1000</f>
        <v>7.8710936896768038</v>
      </c>
      <c r="AD36" s="14">
        <f>((Z36*'[1]prices source'!$G$58)+(AA36*'[1]prices source'!$G$60)+(AB36*'[1]prices source'!$G$61))</f>
        <v>1065.695315788196</v>
      </c>
      <c r="AE36" s="14">
        <f>[1]FabricVent!EA36</f>
        <v>135171.55720930232</v>
      </c>
      <c r="AF36" s="9">
        <f t="shared" si="24"/>
        <v>126.83883958833812</v>
      </c>
      <c r="AG36" s="14">
        <f t="shared" si="2"/>
        <v>-97396.12751785334</v>
      </c>
      <c r="AH36" s="11">
        <f>[1]FabricVent!EX36</f>
        <v>0</v>
      </c>
      <c r="AI36" s="11">
        <f>[1]FabricVent!EM36</f>
        <v>0</v>
      </c>
      <c r="AJ36" s="11">
        <v>0</v>
      </c>
      <c r="AK36" s="13">
        <f>((AH36*'[1]prices source'!$C$58)+(AI36*'[1]prices source'!$C$60)+(AJ36*'[1]prices source'!$C$61))/1000</f>
        <v>0</v>
      </c>
      <c r="AL36" s="14">
        <f>((AH36*'[1]prices source'!$G$58)+(AI36*'[1]prices source'!$G$60)+(AJ36*'[1]prices source'!$G$61))</f>
        <v>0</v>
      </c>
      <c r="AM36" s="14">
        <f>[1]FabricVent!EB36</f>
        <v>0</v>
      </c>
      <c r="AN36" s="9" t="str">
        <f t="shared" si="25"/>
        <v>n/a</v>
      </c>
      <c r="AO36" s="14">
        <f t="shared" si="3"/>
        <v>0</v>
      </c>
      <c r="AP36" s="11">
        <f>[1]FabricVent!FD36</f>
        <v>0</v>
      </c>
      <c r="AQ36" s="11">
        <f>[1]FabricVent!ES36</f>
        <v>0</v>
      </c>
      <c r="AR36" s="11">
        <v>0</v>
      </c>
      <c r="AS36" s="13">
        <f>((AP36*'[1]prices source'!$C$58)+(AQ36*'[1]prices source'!$C$60)+(AR36*'[1]prices source'!$C$61))/1000</f>
        <v>0</v>
      </c>
      <c r="AT36" s="14">
        <f>((AP36*'[1]prices source'!$G$58)+(AQ36*'[1]prices source'!$G$60)+(AR36*'[1]prices source'!$G$61))</f>
        <v>0</v>
      </c>
      <c r="AU36" s="14">
        <f>[1]FabricVent!EH36</f>
        <v>0</v>
      </c>
      <c r="AV36" s="9" t="str">
        <f t="shared" si="26"/>
        <v>n/a</v>
      </c>
      <c r="AW36" s="14">
        <f t="shared" si="4"/>
        <v>0</v>
      </c>
      <c r="AX36" s="11">
        <f>[1]FabricVent!FC36</f>
        <v>3914.3372439613026</v>
      </c>
      <c r="AY36" s="11">
        <f>[1]FabricVent!ER36</f>
        <v>69995.081434773747</v>
      </c>
      <c r="AZ36" s="11">
        <v>0</v>
      </c>
      <c r="BA36" s="13">
        <f>((AX36*'[1]prices source'!$C$58)+(AY36*'[1]prices source'!$C$60)+(AZ36*'[1]prices source'!$C$61))/1000</f>
        <v>13.930468287477952</v>
      </c>
      <c r="BB36" s="14">
        <f>((AX36*'[1]prices source'!$G$58)+(AY36*'[1]prices source'!$G$60)+(AZ36*'[1]prices source'!$G$61))</f>
        <v>1886.0955524099274</v>
      </c>
      <c r="BC36" s="14">
        <f>[1]FabricVent!EG36</f>
        <v>188419.82253521125</v>
      </c>
      <c r="BD36" s="9">
        <f t="shared" si="27"/>
        <v>99.8994045102651</v>
      </c>
      <c r="BE36" s="14">
        <f t="shared" si="5"/>
        <v>-121563.87517776206</v>
      </c>
      <c r="BF36" s="11">
        <f>[1]FabricVent!EZ36</f>
        <v>0</v>
      </c>
      <c r="BG36" s="11">
        <f>[1]FabricVent!EO36</f>
        <v>0</v>
      </c>
      <c r="BH36" s="11">
        <v>0</v>
      </c>
      <c r="BI36" s="13">
        <f>((BF36*'[1]prices source'!$C$58)+(BG36*'[1]prices source'!$C$60)+(BH36*'[1]prices source'!$C$61))/1000</f>
        <v>0</v>
      </c>
      <c r="BJ36" s="14">
        <f>((BF36*'[1]prices source'!$G$58)+(BG36*'[1]prices source'!$G$60)+(BH36*'[1]prices source'!$G$61))</f>
        <v>0</v>
      </c>
      <c r="BK36" s="14">
        <f>[1]FabricVent!ED36</f>
        <v>0</v>
      </c>
      <c r="BL36" s="9" t="str">
        <f t="shared" si="28"/>
        <v>n/a</v>
      </c>
      <c r="BM36" s="14">
        <f t="shared" si="6"/>
        <v>0</v>
      </c>
      <c r="BN36" s="11">
        <f>[1]FabricVent!EY36</f>
        <v>1824.9604773627404</v>
      </c>
      <c r="BO36" s="11">
        <f>[1]FabricVent!EN36</f>
        <v>32633.431732360819</v>
      </c>
      <c r="BP36" s="11">
        <v>0</v>
      </c>
      <c r="BQ36" s="13">
        <f>((BN36*'[1]prices source'!$C$58)+(BO36*'[1]prices source'!$C$60)+(BP36*'[1]prices source'!$C$61))/1000</f>
        <v>6.4947275800065434</v>
      </c>
      <c r="BR36" s="14">
        <f>((BN36*'[1]prices source'!$G$58)+(BO36*'[1]prices source'!$G$60)+(BP36*'[1]prices source'!$G$61))</f>
        <v>879.34422231703616</v>
      </c>
      <c r="BS36" s="14">
        <f>[1]FabricVent!EC36</f>
        <v>129338.56000000001</v>
      </c>
      <c r="BT36" s="9">
        <f t="shared" si="29"/>
        <v>147.08524456918383</v>
      </c>
      <c r="BU36" s="14">
        <f t="shared" si="7"/>
        <v>-103458.23339048291</v>
      </c>
      <c r="BV36" s="11">
        <f>[1]FabricVent!FA36</f>
        <v>0</v>
      </c>
      <c r="BW36" s="11">
        <f>[1]FabricVent!EP36</f>
        <v>0</v>
      </c>
      <c r="BX36" s="11">
        <v>0</v>
      </c>
      <c r="BY36" s="13">
        <f>((BV36*'[1]prices source'!$C$58)+(BW36*'[1]prices source'!$C$60)+(BX36*'[1]prices source'!$C$61))/1000</f>
        <v>0</v>
      </c>
      <c r="BZ36" s="14">
        <f>((BV36*'[1]prices source'!$G$58)+(BW36*'[1]prices source'!$G$60)+(BX36*'[1]prices source'!$G$61))</f>
        <v>0</v>
      </c>
      <c r="CA36" s="14">
        <f>[1]FabricVent!EE36</f>
        <v>0</v>
      </c>
      <c r="CB36" s="9" t="str">
        <f t="shared" si="30"/>
        <v>n/a</v>
      </c>
      <c r="CC36" s="14">
        <f t="shared" si="8"/>
        <v>0</v>
      </c>
      <c r="CD36" s="11">
        <f>[1]FabricVent!FB36</f>
        <v>2070.705707206288</v>
      </c>
      <c r="CE36" s="11">
        <f>[1]FabricVent!EQ36</f>
        <v>37027.779051729492</v>
      </c>
      <c r="CF36" s="11">
        <v>0</v>
      </c>
      <c r="CG36" s="13">
        <f>((CD36*'[1]prices source'!$C$58)+(CE36*'[1]prices source'!$C$60)+(CF36*'[1]prices source'!$C$61))/1000</f>
        <v>7.3692935455261885</v>
      </c>
      <c r="CH36" s="14">
        <f>((CD36*'[1]prices source'!$G$58)+(CE36*'[1]prices source'!$G$60)+(CF36*'[1]prices source'!$G$61))</f>
        <v>997.75481296016903</v>
      </c>
      <c r="CI36" s="14">
        <f>[1]FabricVent!EF36</f>
        <v>143170.56</v>
      </c>
      <c r="CJ36" s="9">
        <f t="shared" si="31"/>
        <v>143.49272801324531</v>
      </c>
      <c r="CK36" s="14">
        <f t="shared" si="9"/>
        <v>-113805.24459758986</v>
      </c>
      <c r="CL36" s="11">
        <v>0</v>
      </c>
      <c r="CM36" s="11">
        <f>[1]HeatFuel!CE36</f>
        <v>0</v>
      </c>
      <c r="CN36" s="11">
        <v>0</v>
      </c>
      <c r="CO36" s="13">
        <f>((CL36*'[1]prices source'!$C$58)+(CM36*'[1]prices source'!$C$60)+(CN36*'[1]prices source'!$C$61))/1000</f>
        <v>0</v>
      </c>
      <c r="CP36" s="14">
        <f>((CL36*'[1]prices source'!$G$58)+(CM36*'[1]prices source'!$G$60)+(CN36*'[1]prices source'!$G$61))</f>
        <v>0</v>
      </c>
      <c r="CQ36" s="14">
        <v>0</v>
      </c>
      <c r="CR36" s="9" t="str">
        <f t="shared" si="32"/>
        <v>n/a</v>
      </c>
      <c r="CS36" s="14">
        <f t="shared" si="10"/>
        <v>0</v>
      </c>
      <c r="CT36" s="11">
        <f>[1]HeatFuel!BA36</f>
        <v>17891.185649999996</v>
      </c>
      <c r="CU36" s="11">
        <v>0</v>
      </c>
      <c r="CV36" s="11">
        <v>0</v>
      </c>
      <c r="CW36" s="13">
        <f>((CT36*'[1]prices source'!$C$58)+(CU36*'[1]prices source'!$C$60)+(CV36*'[1]prices source'!$C$61))/1000</f>
        <v>4.6615253296621662</v>
      </c>
      <c r="CX36" s="14">
        <f>((CT36*'[1]prices source'!$G$58)+(CU36*'[1]prices source'!$G$60)+(CV36*'[1]prices source'!$G$61))</f>
        <v>2206.5263001224484</v>
      </c>
      <c r="CY36" s="14">
        <f>'[1]CAPEX Assumptions'!$D$11*[1]HeatFuel!BB36</f>
        <v>3029.1954539682538</v>
      </c>
      <c r="CZ36" s="9">
        <f t="shared" si="33"/>
        <v>1.3728345108780948</v>
      </c>
      <c r="DA36" s="14">
        <f t="shared" si="11"/>
        <v>35008.110558000437</v>
      </c>
      <c r="DB36" s="11">
        <f>[1]HotWaterpiv!AQ145</f>
        <v>0</v>
      </c>
      <c r="DC36" s="11">
        <f>[1]HotWaterpiv!AP145</f>
        <v>0</v>
      </c>
      <c r="DD36" s="11">
        <v>0</v>
      </c>
      <c r="DE36" s="13">
        <f>((DB36*'[1]prices source'!$C$58)+(DC36*'[1]prices source'!$C$60)+(DD36*'[1]prices source'!$C$61))/1000</f>
        <v>0</v>
      </c>
      <c r="DF36" s="14">
        <f>((DB36*'[1]prices source'!$G$58)+(DC36*'[1]prices source'!$G$60)+(DD36*'[1]prices source'!$G$61))</f>
        <v>0</v>
      </c>
      <c r="DG36" s="14">
        <f>[1]HotWaterpiv!AW145</f>
        <v>0</v>
      </c>
      <c r="DH36" s="9" t="str">
        <f t="shared" si="34"/>
        <v>n/a</v>
      </c>
      <c r="DI36" s="14">
        <f t="shared" si="12"/>
        <v>0</v>
      </c>
      <c r="DJ36" s="11">
        <f>[1]HeatFuel!CN36</f>
        <v>-9313.69518234323</v>
      </c>
      <c r="DK36" s="11">
        <f>[1]HeatFuel!CO36</f>
        <v>11196.000000000002</v>
      </c>
      <c r="DL36" s="11">
        <v>0</v>
      </c>
      <c r="DM36" s="13">
        <f>((DJ36*'[1]prices source'!$C$58)+(DK36*'[1]prices source'!$C$60)+(DL36*'[1]prices source'!$C$61))/1000</f>
        <v>-0.36156905894171587</v>
      </c>
      <c r="DN36" s="14">
        <f>((DJ36*'[1]prices source'!$G$58)+(DK36*'[1]prices source'!$G$60)+(DL36*'[1]prices source'!$G$61))</f>
        <v>-924.19153201438269</v>
      </c>
      <c r="DO36" s="14">
        <f>[1]HeatFuel!CM36</f>
        <v>2447.19</v>
      </c>
      <c r="DP36" s="9" t="str">
        <f t="shared" si="35"/>
        <v>n/a</v>
      </c>
      <c r="DQ36" s="14">
        <f t="shared" si="13"/>
        <v>-12893.575908580153</v>
      </c>
      <c r="DR36" s="11">
        <v>0</v>
      </c>
      <c r="DS36" s="11"/>
      <c r="DT36" s="11">
        <v>0</v>
      </c>
      <c r="DU36" s="13">
        <f>((DR36*'[1]prices source'!$C$58)+(DS36*'[1]prices source'!$C$60)+(DT36*'[1]prices source'!$C$61))/1000</f>
        <v>0</v>
      </c>
      <c r="DV36" s="14">
        <f>((DR36*'[1]prices source'!$G$58)+(DS36*'[1]prices source'!$G$60)+(DT36*'[1]prices source'!$G$61))</f>
        <v>0</v>
      </c>
      <c r="DW36" s="14"/>
      <c r="DX36" s="9" t="str">
        <f t="shared" si="36"/>
        <v>n/a</v>
      </c>
      <c r="DY36" s="14">
        <f t="shared" si="14"/>
        <v>0</v>
      </c>
      <c r="DZ36" s="11">
        <f>'[1]ENERGY APPORTION'!BA36*'[1]benchmarks general'!$I$192*(6-0)/24</f>
        <v>0</v>
      </c>
      <c r="EA36" s="11">
        <v>0</v>
      </c>
      <c r="EB36" s="11">
        <v>0</v>
      </c>
      <c r="EC36" s="13">
        <f>((DZ36*'[1]prices source'!$C$58)+(EA36*'[1]prices source'!$C$60)+(EB36*'[1]prices source'!$C$61))/1000</f>
        <v>0</v>
      </c>
      <c r="ED36" s="14">
        <f>((DZ36*'[1]prices source'!$G$58)+(EA36*'[1]prices source'!$G$60)+(EB36*'[1]prices source'!$G$61))</f>
        <v>0</v>
      </c>
      <c r="EE36" s="14">
        <f>IF(DZ36&gt;0,'[1]benchmarks general'!$I$197,0)</f>
        <v>0</v>
      </c>
      <c r="EF36" s="9" t="str">
        <f t="shared" si="37"/>
        <v>n/a</v>
      </c>
      <c r="EG36" s="14">
        <f t="shared" si="15"/>
        <v>0</v>
      </c>
      <c r="EH36" s="11">
        <f>[1]FabricVent!GG36</f>
        <v>192138.71906366362</v>
      </c>
      <c r="EI36" s="11">
        <f>[1]FabricVent!GD36</f>
        <v>62141.501689029392</v>
      </c>
      <c r="EJ36" s="11">
        <v>0</v>
      </c>
      <c r="EK36" s="13">
        <f>((EH36*'[1]prices source'!$C$58)+(EI36*'[1]prices source'!$C$60)+(EJ36*'[1]prices source'!$C$61))/1000</f>
        <v>61.523495252737604</v>
      </c>
      <c r="EL36" s="14">
        <f>((EH36*'[1]prices source'!$G$58)+(EI36*'[1]prices source'!$G$60)+(EJ36*'[1]prices source'!$G$61))</f>
        <v>24942.418350656848</v>
      </c>
      <c r="EM36" s="14">
        <v>22175.658636607866</v>
      </c>
      <c r="EN36" s="9">
        <f t="shared" si="38"/>
        <v>0.88907411963218397</v>
      </c>
      <c r="EO36" s="14">
        <f t="shared" si="16"/>
        <v>378526.03604822245</v>
      </c>
      <c r="EP36" s="11">
        <f>[1]FabricVent!GK36</f>
        <v>0</v>
      </c>
      <c r="EQ36" s="11">
        <f>[1]FabricVent!GH36</f>
        <v>0</v>
      </c>
      <c r="ER36" s="11">
        <v>0</v>
      </c>
      <c r="ES36" s="13">
        <f>((EP36*'[1]prices source'!$C$58)+(EQ36*'[1]prices source'!$C$60)+(ER36*'[1]prices source'!$C$61))/1000</f>
        <v>0</v>
      </c>
      <c r="ET36" s="14">
        <f>((EP36*'[1]prices source'!$G$58)+(EQ36*'[1]prices source'!$G$60)+(ER36*'[1]prices source'!$G$61))</f>
        <v>0</v>
      </c>
      <c r="EU36" s="14">
        <v>0</v>
      </c>
      <c r="EV36" s="9" t="str">
        <f t="shared" si="39"/>
        <v>n/a</v>
      </c>
      <c r="EW36" s="14">
        <f t="shared" si="17"/>
        <v>0</v>
      </c>
      <c r="EX36" s="11">
        <f>[1]FabricVent!GR36</f>
        <v>0</v>
      </c>
      <c r="EY36" s="11">
        <f>[1]FabricVent!GO36</f>
        <v>0</v>
      </c>
      <c r="EZ36" s="11">
        <v>0</v>
      </c>
      <c r="FA36" s="13">
        <f>((EX36*'[1]prices source'!$C$58)+(EY36*'[1]prices source'!$C$60)+(EZ36*'[1]prices source'!$C$61))/1000</f>
        <v>0</v>
      </c>
      <c r="FB36" s="14">
        <f>((EX36*'[1]prices source'!$G$58)+(EY36*'[1]prices source'!$G$60)+(EZ36*'[1]prices source'!$G$61))</f>
        <v>0</v>
      </c>
      <c r="FC36" s="14"/>
      <c r="FD36" s="9" t="str">
        <f t="shared" si="40"/>
        <v>n/a</v>
      </c>
      <c r="FE36" s="14">
        <f t="shared" si="18"/>
        <v>0</v>
      </c>
      <c r="FF36" s="11">
        <v>0</v>
      </c>
      <c r="FG36" s="11">
        <f>[1]HeatFuel!CR36</f>
        <v>0</v>
      </c>
      <c r="FH36" s="11">
        <f>[1]HeatFuel!CQ36</f>
        <v>0</v>
      </c>
      <c r="FI36" s="13">
        <f>((FF36*'[1]prices source'!$C$58)+(FG36*'[1]prices source'!$C$60)+(FH36*'[1]prices source'!$C$61))/1000</f>
        <v>0</v>
      </c>
      <c r="FJ36" s="14">
        <f>((FF36*'[1]prices source'!$G$58)+(FG36*'[1]prices source'!$G$60)+(FH36*'[1]prices source'!$G$61))</f>
        <v>0</v>
      </c>
      <c r="FK36" s="14">
        <f>[1]HeatFuel!CP36</f>
        <v>0</v>
      </c>
      <c r="FL36" s="9" t="str">
        <f t="shared" si="41"/>
        <v>n/a</v>
      </c>
      <c r="FM36" s="14">
        <f t="shared" si="19"/>
        <v>0</v>
      </c>
      <c r="FN36" s="11">
        <f t="shared" ref="FN36:FP67" si="79">IF($C36="acc",E36,0)</f>
        <v>0</v>
      </c>
      <c r="FO36" s="11">
        <f t="shared" si="79"/>
        <v>0</v>
      </c>
      <c r="FP36" s="11">
        <f t="shared" si="79"/>
        <v>0</v>
      </c>
      <c r="FQ36" s="13">
        <f>((FN36*'[1]prices source'!$C$58)+(FO36*'[1]prices source'!$C$60)+(FP36*'[1]prices source'!$C$61))/1000</f>
        <v>0</v>
      </c>
      <c r="FR36" s="14">
        <f>((FN36*'[1]prices source'!$G$58)+(FO36*'[1]prices source'!$G$60)+(FP36*'[1]prices source'!$G$61))</f>
        <v>0</v>
      </c>
      <c r="FS36" s="14">
        <f>'[1]CAPEX Assumptions'!$D$30</f>
        <v>0</v>
      </c>
      <c r="FT36" s="9" t="str">
        <f t="shared" si="42"/>
        <v>n/a</v>
      </c>
      <c r="FU36" s="14">
        <f t="shared" si="21"/>
        <v>0</v>
      </c>
      <c r="FV36" s="15">
        <v>302.80000000000007</v>
      </c>
      <c r="FW36" s="13">
        <f>(FV36*'[1]prices source'!$C$58)/1000</f>
        <v>7.8894149188022344E-2</v>
      </c>
      <c r="FX36" s="14">
        <f>(FV36*'[1]prices source'!$G$58)</f>
        <v>37.344431875428988</v>
      </c>
      <c r="FY36" s="16">
        <v>400</v>
      </c>
      <c r="FZ36" s="9">
        <f t="shared" si="43"/>
        <v>10.711101492567694</v>
      </c>
      <c r="GA36" s="14">
        <f t="shared" si="44"/>
        <v>22.868475533703361</v>
      </c>
      <c r="GB36" s="11">
        <f>'[1]ENERGY APPORTION'!BB36*'[1]cooling opps'!$C$35</f>
        <v>5236.5599999999986</v>
      </c>
      <c r="GC36" s="13">
        <f>(GB36*'[1]prices source'!$C$58)/1000</f>
        <v>1.3643789493792273</v>
      </c>
      <c r="GD36" s="14">
        <f>(GB36*'[1]prices source'!$G$58)</f>
        <v>645.82681037515295</v>
      </c>
      <c r="GE36" s="14">
        <v>0</v>
      </c>
      <c r="GF36" s="9">
        <f t="shared" si="45"/>
        <v>0</v>
      </c>
      <c r="GG36" s="14">
        <f t="shared" si="46"/>
        <v>2009.4206345737953</v>
      </c>
      <c r="GH36" s="11">
        <v>10909.499999999993</v>
      </c>
      <c r="GI36" s="13">
        <f>(GH36*'[1]prices source'!$C$58)/1000</f>
        <v>2.8424561445400558</v>
      </c>
      <c r="GJ36" s="14">
        <f>(GH36*'[1]prices source'!$G$58)</f>
        <v>1345.4725216149016</v>
      </c>
      <c r="GK36" s="17">
        <v>51599.916243654829</v>
      </c>
      <c r="GL36" s="9">
        <f t="shared" si="47"/>
        <v>38.350776708335971</v>
      </c>
      <c r="GM36" s="14">
        <f t="shared" si="48"/>
        <v>-39524.905744429212</v>
      </c>
      <c r="GN36" s="11">
        <f>[1]HeatFuel!BE36</f>
        <v>0</v>
      </c>
      <c r="GO36" s="13">
        <f>(GN36*'[1]prices source'!$C$58)/1000</f>
        <v>0</v>
      </c>
      <c r="GP36" s="14">
        <f>(GN36*'[1]prices source'!$G$58)</f>
        <v>0</v>
      </c>
      <c r="GQ36" s="14">
        <f>[1]HeatFuel!BF36*'[1]CAPEX Assumptions'!$D$11</f>
        <v>0</v>
      </c>
      <c r="GR36" s="9" t="str">
        <f t="shared" si="49"/>
        <v>n/a</v>
      </c>
      <c r="GS36" s="14">
        <f t="shared" si="50"/>
        <v>0</v>
      </c>
      <c r="GT36" s="11">
        <v>0</v>
      </c>
      <c r="GU36" s="13">
        <f>(GT36*'[1]prices source'!$C$58)/1000</f>
        <v>0</v>
      </c>
      <c r="GV36" s="14">
        <f>(GT36*'[1]prices source'!$G$58)</f>
        <v>0</v>
      </c>
      <c r="GW36" s="14">
        <v>0</v>
      </c>
      <c r="GX36" s="9" t="str">
        <f t="shared" si="51"/>
        <v>n/a</v>
      </c>
      <c r="GY36" s="14">
        <f t="shared" si="52"/>
        <v>0</v>
      </c>
      <c r="GZ36" s="18">
        <v>47615.526573643212</v>
      </c>
      <c r="HA36" s="13">
        <f>(GZ36*'[1]prices source'!$C$58)/1000</f>
        <v>12.406163993286821</v>
      </c>
      <c r="HB36" s="14">
        <f>(GZ36*'[1]prices source'!$G$58)</f>
        <v>5872.4398558193434</v>
      </c>
      <c r="HC36" s="19">
        <v>91095.244359506294</v>
      </c>
      <c r="HD36" s="9">
        <f t="shared" si="53"/>
        <v>15.512333305420693</v>
      </c>
      <c r="HE36" s="14">
        <f t="shared" si="54"/>
        <v>44873.025341922243</v>
      </c>
      <c r="HF36" s="18">
        <v>51740.140725384743</v>
      </c>
      <c r="HG36" s="13">
        <f>(HF36*'[1]prices source'!$C$58)/1000</f>
        <v>13.48082688704681</v>
      </c>
      <c r="HH36" s="14">
        <f>(HF36*'[1]prices source'!$G$58)</f>
        <v>6381.129988587315</v>
      </c>
      <c r="HI36" s="19">
        <v>159341.78435880598</v>
      </c>
      <c r="HJ36" s="9">
        <f t="shared" si="55"/>
        <v>24.970778630711113</v>
      </c>
      <c r="HK36" s="14">
        <f t="shared" si="56"/>
        <v>26149.390692801157</v>
      </c>
      <c r="HL36" s="11">
        <v>0</v>
      </c>
      <c r="HM36" s="13">
        <f>(HL36*'[1]prices source'!$C$58)/1000</f>
        <v>0</v>
      </c>
      <c r="HN36" s="14">
        <f>(HL36*'[1]prices source'!$G$58)</f>
        <v>0</v>
      </c>
      <c r="HO36" s="14">
        <v>0</v>
      </c>
      <c r="HP36" s="9" t="str">
        <f t="shared" si="57"/>
        <v>n/a</v>
      </c>
      <c r="HQ36" s="14">
        <f t="shared" si="58"/>
        <v>0</v>
      </c>
      <c r="HR36" s="11">
        <v>0</v>
      </c>
      <c r="HS36" s="13">
        <f>(HR36*'[1]prices source'!$C$58)/1000</f>
        <v>0</v>
      </c>
      <c r="HT36" s="14">
        <f>(HR36*'[1]prices source'!$G$58)</f>
        <v>0</v>
      </c>
      <c r="HU36" s="14">
        <v>0</v>
      </c>
      <c r="HV36" s="9" t="str">
        <f t="shared" si="59"/>
        <v>n/a</v>
      </c>
      <c r="HW36" s="14">
        <f t="shared" si="60"/>
        <v>0</v>
      </c>
      <c r="HX36" s="11">
        <f>[1]ICT!AC106</f>
        <v>1227.9168000000004</v>
      </c>
      <c r="HY36" s="13">
        <f>(HX36*'[1]prices source'!$C$58)/1000</f>
        <v>0.31993213741637716</v>
      </c>
      <c r="HZ36" s="14">
        <f>(HX36*'[1]prices source'!$G$58)</f>
        <v>151.43941640123768</v>
      </c>
      <c r="IA36" s="14">
        <f>'[1]CAPEX Assumptions'!$D$25*[1]ICT!H106</f>
        <v>0</v>
      </c>
      <c r="IB36" s="9">
        <f t="shared" si="61"/>
        <v>0</v>
      </c>
      <c r="IC36" s="14">
        <f t="shared" si="62"/>
        <v>471.18745043689478</v>
      </c>
      <c r="ID36" s="11">
        <f>[1]ICT!Z106</f>
        <v>0</v>
      </c>
      <c r="IE36" s="13">
        <f>(ID36*'[1]prices source'!$C$58)/1000</f>
        <v>0</v>
      </c>
      <c r="IF36" s="14">
        <f>(ID36*'[1]prices source'!$G$58)</f>
        <v>0</v>
      </c>
      <c r="IG36" s="14">
        <f>'[1]CAPEX Assumptions'!$D$26</f>
        <v>0</v>
      </c>
      <c r="IH36" s="9" t="str">
        <f t="shared" si="63"/>
        <v>n/a</v>
      </c>
      <c r="II36" s="14">
        <f t="shared" si="64"/>
        <v>0</v>
      </c>
      <c r="IJ36" s="11">
        <f>[1]ICT!AF106</f>
        <v>12096.81483092784</v>
      </c>
      <c r="IK36" s="13">
        <f>(IJ36*'[1]prices source'!$C$58)/1000</f>
        <v>3.1518094913180383</v>
      </c>
      <c r="IL36" s="14">
        <f>(IJ36*'[1]prices source'!$G$58)</f>
        <v>1491.9044827056264</v>
      </c>
      <c r="IM36" s="14">
        <v>0</v>
      </c>
      <c r="IN36" s="9">
        <f t="shared" si="65"/>
        <v>0</v>
      </c>
      <c r="IO36" s="14">
        <f t="shared" si="66"/>
        <v>4641.9002806966273</v>
      </c>
      <c r="IP36" s="11">
        <f>[1]vending!G36</f>
        <v>183.96000000000004</v>
      </c>
      <c r="IQ36" s="13">
        <f>(IP36*'[1]prices source'!$C$58)/1000</f>
        <v>4.7930540570107628E-2</v>
      </c>
      <c r="IR36" s="14">
        <f>(IP36*'[1]prices source'!$G$58)</f>
        <v>22.687852337529446</v>
      </c>
      <c r="IS36" s="14">
        <v>0</v>
      </c>
      <c r="IT36" s="9">
        <f t="shared" si="67"/>
        <v>0</v>
      </c>
      <c r="IU36" s="14">
        <f t="shared" si="68"/>
        <v>70.590811512938956</v>
      </c>
      <c r="IV36" s="11">
        <f>'[1]halls power'!S67</f>
        <v>0</v>
      </c>
      <c r="IW36" s="13">
        <f>(IV36*'[1]prices source'!$C$58)/1000</f>
        <v>0</v>
      </c>
      <c r="IX36" s="14">
        <f>(IV36*'[1]prices source'!$G$58)</f>
        <v>0</v>
      </c>
      <c r="IY36" s="14">
        <f>'[1]halls power'!T67</f>
        <v>0</v>
      </c>
      <c r="IZ36" s="9" t="str">
        <f t="shared" si="69"/>
        <v>n/a</v>
      </c>
      <c r="JA36" s="14">
        <f t="shared" si="70"/>
        <v>0</v>
      </c>
      <c r="JB36" s="11">
        <f>'[1]halls power'!U67</f>
        <v>0</v>
      </c>
      <c r="JC36" s="13">
        <f>(JB36*'[1]prices source'!$C$58)/1000</f>
        <v>0</v>
      </c>
      <c r="JD36" s="14">
        <f>(JB36*'[1]prices source'!$G$58)</f>
        <v>0</v>
      </c>
      <c r="JE36" s="14">
        <f>'[1]halls power'!V67</f>
        <v>0</v>
      </c>
      <c r="JF36" s="9" t="str">
        <f t="shared" si="71"/>
        <v>n/a</v>
      </c>
      <c r="JG36" s="14">
        <f t="shared" si="72"/>
        <v>0</v>
      </c>
      <c r="JH36" s="11">
        <f>'[1]renewable energy'!W199</f>
        <v>28143.600672080647</v>
      </c>
      <c r="JI36" s="13">
        <f>(JH36*'[1]prices source'!$C$58)/1000</f>
        <v>7.3327788312789171</v>
      </c>
      <c r="JJ36" s="14">
        <f>(JH36*'[1]prices source'!$G$58)+'[1]renewable energy'!Z199</f>
        <v>3653.2370821101385</v>
      </c>
      <c r="JK36" s="14">
        <f>'[1]renewable energy'!Y199</f>
        <v>31480.537664519743</v>
      </c>
      <c r="JL36" s="9">
        <f t="shared" si="73"/>
        <v>8.6171625210637401</v>
      </c>
      <c r="JM36" s="14">
        <f t="shared" si="74"/>
        <v>48884.775121266794</v>
      </c>
      <c r="JN36" s="11">
        <v>0</v>
      </c>
      <c r="JO36" s="13">
        <f>(JN36*'[1]prices source'!$C$58)/1000</f>
        <v>0</v>
      </c>
      <c r="JP36" s="14">
        <v>0</v>
      </c>
      <c r="JQ36" s="14">
        <v>0</v>
      </c>
      <c r="JR36" s="9" t="str">
        <f t="shared" si="75"/>
        <v>n/a</v>
      </c>
      <c r="JS36" s="14">
        <f t="shared" si="76"/>
        <v>0</v>
      </c>
      <c r="JT36" s="11">
        <v>0</v>
      </c>
      <c r="JU36" s="13">
        <f>(JT36*'[1]prices source'!$C$58)/1000</f>
        <v>0</v>
      </c>
      <c r="JV36" s="14">
        <f>(JT36*'[1]prices source'!$G$58)</f>
        <v>0</v>
      </c>
      <c r="JW36" s="16">
        <v>0</v>
      </c>
      <c r="JX36" s="9" t="str">
        <f t="shared" si="77"/>
        <v>n/a</v>
      </c>
      <c r="JY36" s="14">
        <f t="shared" si="78"/>
        <v>0</v>
      </c>
    </row>
    <row r="37" spans="1:285" x14ac:dyDescent="0.25">
      <c r="A37" s="9">
        <f>'[1]ENERGY APPORTION'!A37</f>
        <v>35</v>
      </c>
      <c r="B37" t="s">
        <v>84</v>
      </c>
      <c r="C37" s="9" t="str">
        <f>'[1]ENERGY APPORTION'!E37</f>
        <v>acc</v>
      </c>
      <c r="D37" s="10">
        <f>[1]FabricVent!M37</f>
        <v>3966.200000000003</v>
      </c>
      <c r="E37" s="11">
        <f>'[1]ENERGY APPORTION'!G37</f>
        <v>282507.13964032108</v>
      </c>
      <c r="F37" s="11">
        <f>'[1]ENERGY APPORTION'!H37</f>
        <v>786657.65364674199</v>
      </c>
      <c r="G37" s="11">
        <f>'[1]ENERGY APPORTION'!I37</f>
        <v>0</v>
      </c>
      <c r="H37" s="10">
        <f>((E37*'[1]prices source'!$C$58)+(F37*'[1]prices source'!$C$60)+(G37*'[1]prices source'!$C$61))/1000</f>
        <v>218.7058748276414</v>
      </c>
      <c r="I37" s="12">
        <f>(E37*'[1]prices source'!$G$58)+(F37*'[1]prices source'!$G$60)+(G37*'[1]prices source'!$G$61)</f>
        <v>50613.49041716705</v>
      </c>
      <c r="J37" s="11">
        <f>[1]FabricVent!EU37</f>
        <v>0</v>
      </c>
      <c r="K37" s="11">
        <f>[1]FabricVent!EJ37</f>
        <v>0</v>
      </c>
      <c r="L37" s="11">
        <v>0</v>
      </c>
      <c r="M37" s="13">
        <f>((J37*'[1]prices source'!$C$58)+(K37*'[1]prices source'!$C$60)+(L37*'[1]prices source'!$C$61))/1000</f>
        <v>0</v>
      </c>
      <c r="N37" s="14">
        <f>((J37*'[1]prices source'!$G$58)+(K37*'[1]prices source'!$G$60)+(L37*'[1]prices source'!$G$61))</f>
        <v>0</v>
      </c>
      <c r="O37" s="14">
        <f>[1]FabricVent!DY37</f>
        <v>0</v>
      </c>
      <c r="P37" s="9" t="str">
        <f t="shared" si="22"/>
        <v>n/a</v>
      </c>
      <c r="Q37" s="14">
        <f t="shared" si="0"/>
        <v>0</v>
      </c>
      <c r="R37" s="11">
        <f>[1]FabricVent!EV37</f>
        <v>0</v>
      </c>
      <c r="S37" s="11">
        <f>[1]FabricVent!EK37</f>
        <v>0</v>
      </c>
      <c r="T37" s="11">
        <v>0</v>
      </c>
      <c r="U37" s="13">
        <f>((R37*'[1]prices source'!$C$58)+(S37*'[1]prices source'!$C$60)+(T37*'[1]prices source'!$C$61))/1000</f>
        <v>0</v>
      </c>
      <c r="V37" s="14">
        <f>((R37*'[1]prices source'!$G$58)+(S37*'[1]prices source'!$G$60)+(T37*'[1]prices source'!$G$61))</f>
        <v>0</v>
      </c>
      <c r="W37" s="14">
        <f>[1]FabricVent!DZ37</f>
        <v>0</v>
      </c>
      <c r="X37" s="9" t="str">
        <f t="shared" si="23"/>
        <v>n/a</v>
      </c>
      <c r="Y37" s="14">
        <f t="shared" si="1"/>
        <v>0</v>
      </c>
      <c r="Z37" s="11">
        <f>[1]FabricVent!EW37</f>
        <v>0</v>
      </c>
      <c r="AA37" s="11">
        <f>[1]FabricVent!EL37</f>
        <v>0</v>
      </c>
      <c r="AB37" s="11">
        <v>0</v>
      </c>
      <c r="AC37" s="13">
        <f>((Z37*'[1]prices source'!$C$58)+(AA37*'[1]prices source'!$C$60)+(AB37*'[1]prices source'!$C$61))/1000</f>
        <v>0</v>
      </c>
      <c r="AD37" s="14">
        <f>((Z37*'[1]prices source'!$G$58)+(AA37*'[1]prices source'!$G$60)+(AB37*'[1]prices source'!$G$61))</f>
        <v>0</v>
      </c>
      <c r="AE37" s="14">
        <f>[1]FabricVent!EA37</f>
        <v>0</v>
      </c>
      <c r="AF37" s="9" t="str">
        <f t="shared" si="24"/>
        <v>n/a</v>
      </c>
      <c r="AG37" s="14">
        <f t="shared" si="2"/>
        <v>0</v>
      </c>
      <c r="AH37" s="11">
        <f>[1]FabricVent!EX37</f>
        <v>0</v>
      </c>
      <c r="AI37" s="11">
        <f>[1]FabricVent!EM37</f>
        <v>0</v>
      </c>
      <c r="AJ37" s="11">
        <v>0</v>
      </c>
      <c r="AK37" s="13">
        <f>((AH37*'[1]prices source'!$C$58)+(AI37*'[1]prices source'!$C$60)+(AJ37*'[1]prices source'!$C$61))/1000</f>
        <v>0</v>
      </c>
      <c r="AL37" s="14">
        <f>((AH37*'[1]prices source'!$G$58)+(AI37*'[1]prices source'!$G$60)+(AJ37*'[1]prices source'!$G$61))</f>
        <v>0</v>
      </c>
      <c r="AM37" s="14">
        <f>[1]FabricVent!EB37</f>
        <v>0</v>
      </c>
      <c r="AN37" s="9" t="str">
        <f t="shared" si="25"/>
        <v>n/a</v>
      </c>
      <c r="AO37" s="14">
        <f t="shared" si="3"/>
        <v>0</v>
      </c>
      <c r="AP37" s="11">
        <f>[1]FabricVent!FD37</f>
        <v>0</v>
      </c>
      <c r="AQ37" s="11">
        <f>[1]FabricVent!ES37</f>
        <v>0</v>
      </c>
      <c r="AR37" s="11">
        <v>0</v>
      </c>
      <c r="AS37" s="13">
        <f>((AP37*'[1]prices source'!$C$58)+(AQ37*'[1]prices source'!$C$60)+(AR37*'[1]prices source'!$C$61))/1000</f>
        <v>0</v>
      </c>
      <c r="AT37" s="14">
        <f>((AP37*'[1]prices source'!$G$58)+(AQ37*'[1]prices source'!$G$60)+(AR37*'[1]prices source'!$G$61))</f>
        <v>0</v>
      </c>
      <c r="AU37" s="14">
        <f>[1]FabricVent!EH37</f>
        <v>0</v>
      </c>
      <c r="AV37" s="9" t="str">
        <f t="shared" si="26"/>
        <v>n/a</v>
      </c>
      <c r="AW37" s="14">
        <f t="shared" si="4"/>
        <v>0</v>
      </c>
      <c r="AX37" s="11">
        <f>[1]FabricVent!FC37</f>
        <v>0</v>
      </c>
      <c r="AY37" s="11">
        <f>[1]FabricVent!ER37</f>
        <v>0</v>
      </c>
      <c r="AZ37" s="11">
        <v>0</v>
      </c>
      <c r="BA37" s="13">
        <f>((AX37*'[1]prices source'!$C$58)+(AY37*'[1]prices source'!$C$60)+(AZ37*'[1]prices source'!$C$61))/1000</f>
        <v>0</v>
      </c>
      <c r="BB37" s="14">
        <f>((AX37*'[1]prices source'!$G$58)+(AY37*'[1]prices source'!$G$60)+(AZ37*'[1]prices source'!$G$61))</f>
        <v>0</v>
      </c>
      <c r="BC37" s="14">
        <f>[1]FabricVent!EG37</f>
        <v>0</v>
      </c>
      <c r="BD37" s="9" t="str">
        <f t="shared" si="27"/>
        <v>n/a</v>
      </c>
      <c r="BE37" s="14">
        <f t="shared" si="5"/>
        <v>0</v>
      </c>
      <c r="BF37" s="11">
        <f>[1]FabricVent!EZ37</f>
        <v>0</v>
      </c>
      <c r="BG37" s="11">
        <f>[1]FabricVent!EO37</f>
        <v>0</v>
      </c>
      <c r="BH37" s="11">
        <v>0</v>
      </c>
      <c r="BI37" s="13">
        <f>((BF37*'[1]prices source'!$C$58)+(BG37*'[1]prices source'!$C$60)+(BH37*'[1]prices source'!$C$61))/1000</f>
        <v>0</v>
      </c>
      <c r="BJ37" s="14">
        <f>((BF37*'[1]prices source'!$G$58)+(BG37*'[1]prices source'!$G$60)+(BH37*'[1]prices source'!$G$61))</f>
        <v>0</v>
      </c>
      <c r="BK37" s="14">
        <f>[1]FabricVent!ED37</f>
        <v>0</v>
      </c>
      <c r="BL37" s="9" t="str">
        <f t="shared" si="28"/>
        <v>n/a</v>
      </c>
      <c r="BM37" s="14">
        <f t="shared" si="6"/>
        <v>0</v>
      </c>
      <c r="BN37" s="11">
        <f>[1]FabricVent!EY37</f>
        <v>0</v>
      </c>
      <c r="BO37" s="11">
        <f>[1]FabricVent!EN37</f>
        <v>0</v>
      </c>
      <c r="BP37" s="11">
        <v>0</v>
      </c>
      <c r="BQ37" s="13">
        <f>((BN37*'[1]prices source'!$C$58)+(BO37*'[1]prices source'!$C$60)+(BP37*'[1]prices source'!$C$61))/1000</f>
        <v>0</v>
      </c>
      <c r="BR37" s="14">
        <f>((BN37*'[1]prices source'!$G$58)+(BO37*'[1]prices source'!$G$60)+(BP37*'[1]prices source'!$G$61))</f>
        <v>0</v>
      </c>
      <c r="BS37" s="14">
        <f>[1]FabricVent!EC37</f>
        <v>0</v>
      </c>
      <c r="BT37" s="9" t="str">
        <f t="shared" si="29"/>
        <v>n/a</v>
      </c>
      <c r="BU37" s="14">
        <f t="shared" si="7"/>
        <v>0</v>
      </c>
      <c r="BV37" s="11">
        <f>[1]FabricVent!FA37</f>
        <v>88.078241629813988</v>
      </c>
      <c r="BW37" s="11">
        <f>[1]FabricVent!EP37</f>
        <v>27394.736332804736</v>
      </c>
      <c r="BX37" s="11">
        <v>0</v>
      </c>
      <c r="BY37" s="13">
        <f>((BV37*'[1]prices source'!$C$58)+(BW37*'[1]prices source'!$C$60)+(BX37*'[1]prices source'!$C$61))/1000</f>
        <v>5.0759077887633799</v>
      </c>
      <c r="BZ37" s="14">
        <f>((BV37*'[1]prices source'!$G$58)+(BW37*'[1]prices source'!$G$60)+(BX37*'[1]prices source'!$G$61))</f>
        <v>560.10274767516739</v>
      </c>
      <c r="CA37" s="14">
        <f>[1]FabricVent!EE37</f>
        <v>154708.81600000002</v>
      </c>
      <c r="CB37" s="9">
        <f t="shared" si="30"/>
        <v>276.21506347211078</v>
      </c>
      <c r="CC37" s="14">
        <f t="shared" si="8"/>
        <v>-138159.62349489328</v>
      </c>
      <c r="CD37" s="11">
        <f>[1]FabricVent!FB37</f>
        <v>161.67786819719277</v>
      </c>
      <c r="CE37" s="11">
        <f>[1]FabricVent!EQ37</f>
        <v>50286.228336929235</v>
      </c>
      <c r="CF37" s="11">
        <v>0</v>
      </c>
      <c r="CG37" s="13">
        <f>((CD37*'[1]prices source'!$C$58)+(CE37*'[1]prices source'!$C$60)+(CF37*'[1]prices source'!$C$61))/1000</f>
        <v>9.3174197766341482</v>
      </c>
      <c r="CH37" s="14">
        <f>((CD37*'[1]prices source'!$G$58)+(CE37*'[1]prices source'!$G$60)+(CF37*'[1]prices source'!$G$61))</f>
        <v>1028.133810800992</v>
      </c>
      <c r="CI37" s="14">
        <f>[1]FabricVent!EF37</f>
        <v>171254.01600000003</v>
      </c>
      <c r="CJ37" s="9">
        <f t="shared" si="31"/>
        <v>166.56782823490701</v>
      </c>
      <c r="CK37" s="14">
        <f t="shared" si="9"/>
        <v>-140876.04619610548</v>
      </c>
      <c r="CL37" s="11">
        <v>0</v>
      </c>
      <c r="CM37" s="11">
        <f>[1]HeatFuel!CE37</f>
        <v>14839.306380118001</v>
      </c>
      <c r="CN37" s="11">
        <v>0</v>
      </c>
      <c r="CO37" s="13">
        <f>((CL37*'[1]prices source'!$C$58)+(CM37*'[1]prices source'!$C$60)+(CN37*'[1]prices source'!$C$61))/1000</f>
        <v>2.7371100618127651</v>
      </c>
      <c r="CP37" s="14">
        <f>((CL37*'[1]prices source'!$G$58)+(CM37*'[1]prices source'!$G$60)+(CN37*'[1]prices source'!$G$61))</f>
        <v>297.51485592873223</v>
      </c>
      <c r="CQ37" s="14">
        <f>[1]HeatFuel!CF37</f>
        <v>25830.896400000001</v>
      </c>
      <c r="CR37" s="9">
        <f t="shared" si="32"/>
        <v>86.822206976405994</v>
      </c>
      <c r="CS37" s="14">
        <f t="shared" si="10"/>
        <v>-20997.319874737026</v>
      </c>
      <c r="CT37" s="11">
        <f>[1]HeatFuel!BA37</f>
        <v>14694.77100000001</v>
      </c>
      <c r="CU37" s="11">
        <v>0</v>
      </c>
      <c r="CV37" s="11">
        <v>0</v>
      </c>
      <c r="CW37" s="13">
        <f>((CT37*'[1]prices source'!$C$58)+(CU37*'[1]prices source'!$C$60)+(CV37*'[1]prices source'!$C$61))/1000</f>
        <v>3.8287036180905707</v>
      </c>
      <c r="CX37" s="14">
        <f>((CT37*'[1]prices source'!$G$58)+(CU37*'[1]prices source'!$G$60)+(CV37*'[1]prices source'!$G$61))</f>
        <v>1812.3113425843121</v>
      </c>
      <c r="CY37" s="14">
        <f>'[1]CAPEX Assumptions'!$D$11*[1]HeatFuel!BB37</f>
        <v>2488.0035555555573</v>
      </c>
      <c r="CZ37" s="9">
        <f t="shared" si="33"/>
        <v>1.3728345108780948</v>
      </c>
      <c r="DA37" s="14">
        <f t="shared" si="11"/>
        <v>28753.609618516206</v>
      </c>
      <c r="DB37" s="11">
        <f>[1]HotWaterpiv!AQ146</f>
        <v>530.0190077526006</v>
      </c>
      <c r="DC37" s="11">
        <f>[1]HotWaterpiv!AP146</f>
        <v>146648.94591945436</v>
      </c>
      <c r="DD37" s="11">
        <v>0</v>
      </c>
      <c r="DE37" s="13">
        <f>((DB37*'[1]prices source'!$C$58)+(DC37*'[1]prices source'!$C$60)+(DD37*'[1]prices source'!$C$61))/1000</f>
        <v>27.187493843238737</v>
      </c>
      <c r="DF37" s="14">
        <f>((DB37*'[1]prices source'!$G$58)+(DC37*'[1]prices source'!$G$60)+(DD37*'[1]prices source'!$G$61))</f>
        <v>3005.5479846013436</v>
      </c>
      <c r="DG37" s="14">
        <f>[1]HotWaterpiv!AW146</f>
        <v>7645.551668638087</v>
      </c>
      <c r="DH37" s="9">
        <f t="shared" si="34"/>
        <v>2.5438128779874378</v>
      </c>
      <c r="DI37" s="14">
        <f t="shared" si="12"/>
        <v>41171.61450780007</v>
      </c>
      <c r="DJ37" s="11">
        <f>[1]HeatFuel!CN37</f>
        <v>0</v>
      </c>
      <c r="DK37" s="11">
        <f>[1]HeatFuel!CO37</f>
        <v>0</v>
      </c>
      <c r="DL37" s="11">
        <v>0</v>
      </c>
      <c r="DM37" s="13">
        <f>((DJ37*'[1]prices source'!$C$58)+(DK37*'[1]prices source'!$C$60)+(DL37*'[1]prices source'!$C$61))/1000</f>
        <v>0</v>
      </c>
      <c r="DN37" s="14">
        <f>((DJ37*'[1]prices source'!$G$58)+(DK37*'[1]prices source'!$G$60)+(DL37*'[1]prices source'!$G$61))</f>
        <v>0</v>
      </c>
      <c r="DO37" s="14">
        <f>[1]HeatFuel!CM37</f>
        <v>0</v>
      </c>
      <c r="DP37" s="9" t="str">
        <f t="shared" si="35"/>
        <v>n/a</v>
      </c>
      <c r="DQ37" s="14">
        <f t="shared" si="13"/>
        <v>0</v>
      </c>
      <c r="DR37" s="11">
        <v>0</v>
      </c>
      <c r="DS37" s="11"/>
      <c r="DT37" s="11">
        <v>0</v>
      </c>
      <c r="DU37" s="13">
        <f>((DR37*'[1]prices source'!$C$58)+(DS37*'[1]prices source'!$C$60)+(DT37*'[1]prices source'!$C$61))/1000</f>
        <v>0</v>
      </c>
      <c r="DV37" s="14">
        <f>((DR37*'[1]prices source'!$G$58)+(DS37*'[1]prices source'!$G$60)+(DT37*'[1]prices source'!$G$61))</f>
        <v>0</v>
      </c>
      <c r="DW37" s="14"/>
      <c r="DX37" s="9" t="str">
        <f t="shared" si="36"/>
        <v>n/a</v>
      </c>
      <c r="DY37" s="14">
        <f t="shared" si="14"/>
        <v>0</v>
      </c>
      <c r="DZ37" s="11">
        <f>'[1]ENERGY APPORTION'!BA37*'[1]benchmarks general'!$I$192*(6-0)/24</f>
        <v>1051.0203504189908</v>
      </c>
      <c r="EA37" s="11">
        <v>0</v>
      </c>
      <c r="EB37" s="11">
        <v>0</v>
      </c>
      <c r="EC37" s="13">
        <f>((DZ37*'[1]prices source'!$C$58)+(EA37*'[1]prices source'!$C$60)+(EB37*'[1]prices source'!$C$61))/1000</f>
        <v>0.27384199579129248</v>
      </c>
      <c r="ED37" s="14">
        <f>((DZ37*'[1]prices source'!$G$58)+(EA37*'[1]prices source'!$G$60)+(EB37*'[1]prices source'!$G$61))</f>
        <v>129.62271425334046</v>
      </c>
      <c r="EE37" s="14">
        <f>IF(DZ37&gt;0,'[1]benchmarks general'!$I$197,0)</f>
        <v>290</v>
      </c>
      <c r="EF37" s="9">
        <f t="shared" si="37"/>
        <v>2.23726220879167</v>
      </c>
      <c r="EG37" s="14">
        <f t="shared" si="15"/>
        <v>113.3071290100566</v>
      </c>
      <c r="EH37" s="11">
        <f>[1]FabricVent!GG37</f>
        <v>0</v>
      </c>
      <c r="EI37" s="11">
        <f>[1]FabricVent!GD37</f>
        <v>0</v>
      </c>
      <c r="EJ37" s="11">
        <v>0</v>
      </c>
      <c r="EK37" s="13">
        <f>((EH37*'[1]prices source'!$C$58)+(EI37*'[1]prices source'!$C$60)+(EJ37*'[1]prices source'!$C$61))/1000</f>
        <v>0</v>
      </c>
      <c r="EL37" s="14">
        <f>((EH37*'[1]prices source'!$G$58)+(EI37*'[1]prices source'!$G$60)+(EJ37*'[1]prices source'!$G$61))</f>
        <v>0</v>
      </c>
      <c r="EM37" s="14">
        <v>0</v>
      </c>
      <c r="EN37" s="9" t="str">
        <f t="shared" si="38"/>
        <v>n/a</v>
      </c>
      <c r="EO37" s="14">
        <f t="shared" si="16"/>
        <v>0</v>
      </c>
      <c r="EP37" s="11">
        <f>[1]FabricVent!GK37</f>
        <v>0</v>
      </c>
      <c r="EQ37" s="11">
        <f>[1]FabricVent!GH37</f>
        <v>0</v>
      </c>
      <c r="ER37" s="11">
        <v>0</v>
      </c>
      <c r="ES37" s="13">
        <f>((EP37*'[1]prices source'!$C$58)+(EQ37*'[1]prices source'!$C$60)+(ER37*'[1]prices source'!$C$61))/1000</f>
        <v>0</v>
      </c>
      <c r="ET37" s="14">
        <f>((EP37*'[1]prices source'!$G$58)+(EQ37*'[1]prices source'!$G$60)+(ER37*'[1]prices source'!$G$61))</f>
        <v>0</v>
      </c>
      <c r="EU37" s="14">
        <v>0</v>
      </c>
      <c r="EV37" s="9" t="str">
        <f t="shared" si="39"/>
        <v>n/a</v>
      </c>
      <c r="EW37" s="14">
        <f t="shared" si="17"/>
        <v>0</v>
      </c>
      <c r="EX37" s="11">
        <f>[1]FabricVent!GR37</f>
        <v>0</v>
      </c>
      <c r="EY37" s="11">
        <f>[1]FabricVent!GO37</f>
        <v>0</v>
      </c>
      <c r="EZ37" s="11">
        <v>0</v>
      </c>
      <c r="FA37" s="13">
        <f>((EX37*'[1]prices source'!$C$58)+(EY37*'[1]prices source'!$C$60)+(EZ37*'[1]prices source'!$C$61))/1000</f>
        <v>0</v>
      </c>
      <c r="FB37" s="14">
        <f>((EX37*'[1]prices source'!$G$58)+(EY37*'[1]prices source'!$G$60)+(EZ37*'[1]prices source'!$G$61))</f>
        <v>0</v>
      </c>
      <c r="FC37" s="14"/>
      <c r="FD37" s="9" t="str">
        <f t="shared" si="40"/>
        <v>n/a</v>
      </c>
      <c r="FE37" s="14">
        <f t="shared" si="18"/>
        <v>0</v>
      </c>
      <c r="FF37" s="11">
        <v>0</v>
      </c>
      <c r="FG37" s="11">
        <f>[1]HeatFuel!CR37</f>
        <v>0</v>
      </c>
      <c r="FH37" s="11">
        <f>[1]HeatFuel!CQ37</f>
        <v>0</v>
      </c>
      <c r="FI37" s="13">
        <f>((FF37*'[1]prices source'!$C$58)+(FG37*'[1]prices source'!$C$60)+(FH37*'[1]prices source'!$C$61))/1000</f>
        <v>0</v>
      </c>
      <c r="FJ37" s="14">
        <f>((FF37*'[1]prices source'!$G$58)+(FG37*'[1]prices source'!$G$60)+(FH37*'[1]prices source'!$G$61))</f>
        <v>0</v>
      </c>
      <c r="FK37" s="14">
        <f>[1]HeatFuel!CP37</f>
        <v>0</v>
      </c>
      <c r="FL37" s="9" t="str">
        <f t="shared" si="41"/>
        <v>n/a</v>
      </c>
      <c r="FM37" s="14">
        <f t="shared" si="19"/>
        <v>0</v>
      </c>
      <c r="FN37" s="11">
        <f t="shared" si="79"/>
        <v>282507.13964032108</v>
      </c>
      <c r="FO37" s="11">
        <f t="shared" si="79"/>
        <v>786657.65364674199</v>
      </c>
      <c r="FP37" s="11">
        <f t="shared" si="79"/>
        <v>0</v>
      </c>
      <c r="FQ37" s="13">
        <f>((FN37*'[1]prices source'!$C$58)+(FO37*'[1]prices source'!$C$60)+(FP37*'[1]prices source'!$C$61))/1000</f>
        <v>218.7058748276414</v>
      </c>
      <c r="FR37" s="14">
        <f>((FN37*'[1]prices source'!$G$58)+(FO37*'[1]prices source'!$G$60)+(FP37*'[1]prices source'!$G$61))</f>
        <v>50613.49041716705</v>
      </c>
      <c r="FS37" s="14">
        <f>'[1]CAPEX Assumptions'!$D$30</f>
        <v>0</v>
      </c>
      <c r="FT37" s="9">
        <f t="shared" si="42"/>
        <v>0</v>
      </c>
      <c r="FU37" s="14">
        <f t="shared" si="21"/>
        <v>50613.49041716705</v>
      </c>
      <c r="FV37" s="15">
        <v>0</v>
      </c>
      <c r="FW37" s="13">
        <f>(FV37*'[1]prices source'!$C$58)/1000</f>
        <v>0</v>
      </c>
      <c r="FX37" s="14">
        <f>(FV37*'[1]prices source'!$G$58)</f>
        <v>0</v>
      </c>
      <c r="FY37" s="16">
        <v>0</v>
      </c>
      <c r="FZ37" s="9" t="str">
        <f t="shared" si="43"/>
        <v>n/a</v>
      </c>
      <c r="GA37" s="14">
        <f t="shared" si="44"/>
        <v>0</v>
      </c>
      <c r="GB37" s="11">
        <f>'[1]ENERGY APPORTION'!BB37*'[1]cooling opps'!$C$35</f>
        <v>615.99999999999989</v>
      </c>
      <c r="GC37" s="13">
        <f>(GB37*'[1]prices source'!$C$58)/1000</f>
        <v>0.16049800495317618</v>
      </c>
      <c r="GD37" s="14">
        <f>(GB37*'[1]prices source'!$G$58)</f>
        <v>75.971499455958536</v>
      </c>
      <c r="GE37" s="14">
        <v>0</v>
      </c>
      <c r="GF37" s="9">
        <f t="shared" si="45"/>
        <v>0</v>
      </c>
      <c r="GG37" s="14">
        <f t="shared" si="46"/>
        <v>236.37714661866914</v>
      </c>
      <c r="GH37" s="11">
        <v>1283.3333333333339</v>
      </c>
      <c r="GI37" s="13">
        <f>(GH37*'[1]prices source'!$C$58)/1000</f>
        <v>0.33437084365245057</v>
      </c>
      <c r="GJ37" s="14">
        <f>(GH37*'[1]prices source'!$G$58)</f>
        <v>158.27395719991372</v>
      </c>
      <c r="GK37" s="17">
        <v>1000</v>
      </c>
      <c r="GL37" s="9">
        <f t="shared" si="47"/>
        <v>6.3181588284730461</v>
      </c>
      <c r="GM37" s="14">
        <f t="shared" si="48"/>
        <v>420.43755204236868</v>
      </c>
      <c r="GN37" s="11">
        <f>[1]HeatFuel!BE37</f>
        <v>0</v>
      </c>
      <c r="GO37" s="13">
        <f>(GN37*'[1]prices source'!$C$58)/1000</f>
        <v>0</v>
      </c>
      <c r="GP37" s="14">
        <f>(GN37*'[1]prices source'!$G$58)</f>
        <v>0</v>
      </c>
      <c r="GQ37" s="14">
        <f>[1]HeatFuel!BF37*'[1]CAPEX Assumptions'!$D$11</f>
        <v>0</v>
      </c>
      <c r="GR37" s="9" t="str">
        <f t="shared" si="49"/>
        <v>n/a</v>
      </c>
      <c r="GS37" s="14">
        <f t="shared" si="50"/>
        <v>0</v>
      </c>
      <c r="GT37" s="11">
        <v>0</v>
      </c>
      <c r="GU37" s="13">
        <f>(GT37*'[1]prices source'!$C$58)/1000</f>
        <v>0</v>
      </c>
      <c r="GV37" s="14">
        <f>(GT37*'[1]prices source'!$G$58)</f>
        <v>0</v>
      </c>
      <c r="GW37" s="14">
        <v>0</v>
      </c>
      <c r="GX37" s="9" t="str">
        <f t="shared" si="51"/>
        <v>n/a</v>
      </c>
      <c r="GY37" s="14">
        <f t="shared" si="52"/>
        <v>0</v>
      </c>
      <c r="GZ37" s="18">
        <v>19883.117244104247</v>
      </c>
      <c r="HA37" s="13">
        <f>(GZ37*'[1]prices source'!$C$58)/1000</f>
        <v>5.1805205355987445</v>
      </c>
      <c r="HB37" s="14">
        <f>(GZ37*'[1]prices source'!$G$58)</f>
        <v>2452.1919332682241</v>
      </c>
      <c r="HC37" s="19">
        <v>92774.379040216809</v>
      </c>
      <c r="HD37" s="9">
        <f t="shared" si="53"/>
        <v>37.833245343307723</v>
      </c>
      <c r="HE37" s="14">
        <f t="shared" si="54"/>
        <v>-35997.246821165521</v>
      </c>
      <c r="HF37" s="18">
        <v>22107.496110331569</v>
      </c>
      <c r="HG37" s="13">
        <f>(HF37*'[1]prices source'!$C$58)/1000</f>
        <v>5.7600795782764926</v>
      </c>
      <c r="HH37" s="14">
        <f>(HF37*'[1]prices source'!$G$58)</f>
        <v>2726.5253712965273</v>
      </c>
      <c r="HI37" s="19">
        <v>148828.08595773738</v>
      </c>
      <c r="HJ37" s="9">
        <f t="shared" si="55"/>
        <v>54.585256210898969</v>
      </c>
      <c r="HK37" s="14">
        <f t="shared" si="56"/>
        <v>-69571.528602795166</v>
      </c>
      <c r="HL37" s="11">
        <v>0</v>
      </c>
      <c r="HM37" s="13">
        <f>(HL37*'[1]prices source'!$C$58)/1000</f>
        <v>0</v>
      </c>
      <c r="HN37" s="14">
        <f>(HL37*'[1]prices source'!$G$58)</f>
        <v>0</v>
      </c>
      <c r="HO37" s="14">
        <v>0</v>
      </c>
      <c r="HP37" s="9" t="str">
        <f t="shared" si="57"/>
        <v>n/a</v>
      </c>
      <c r="HQ37" s="14">
        <f t="shared" si="58"/>
        <v>0</v>
      </c>
      <c r="HR37" s="11">
        <v>0</v>
      </c>
      <c r="HS37" s="13">
        <f>(HR37*'[1]prices source'!$C$58)/1000</f>
        <v>0</v>
      </c>
      <c r="HT37" s="14">
        <f>(HR37*'[1]prices source'!$G$58)</f>
        <v>0</v>
      </c>
      <c r="HU37" s="14">
        <v>0</v>
      </c>
      <c r="HV37" s="9" t="str">
        <f t="shared" si="59"/>
        <v>n/a</v>
      </c>
      <c r="HW37" s="14">
        <f t="shared" si="60"/>
        <v>0</v>
      </c>
      <c r="HX37" s="11">
        <f>[1]ICT!AC107</f>
        <v>0</v>
      </c>
      <c r="HY37" s="13">
        <f>(HX37*'[1]prices source'!$C$58)/1000</f>
        <v>0</v>
      </c>
      <c r="HZ37" s="14">
        <f>(HX37*'[1]prices source'!$G$58)</f>
        <v>0</v>
      </c>
      <c r="IA37" s="14">
        <f>'[1]CAPEX Assumptions'!$D$25*[1]ICT!H107</f>
        <v>0</v>
      </c>
      <c r="IB37" s="9" t="str">
        <f t="shared" si="61"/>
        <v>n/a</v>
      </c>
      <c r="IC37" s="14">
        <f t="shared" si="62"/>
        <v>0</v>
      </c>
      <c r="ID37" s="11">
        <f>[1]ICT!Z107</f>
        <v>0</v>
      </c>
      <c r="IE37" s="13">
        <f>(ID37*'[1]prices source'!$C$58)/1000</f>
        <v>0</v>
      </c>
      <c r="IF37" s="14">
        <f>(ID37*'[1]prices source'!$G$58)</f>
        <v>0</v>
      </c>
      <c r="IG37" s="14">
        <f>'[1]CAPEX Assumptions'!$D$26</f>
        <v>0</v>
      </c>
      <c r="IH37" s="9" t="str">
        <f t="shared" si="63"/>
        <v>n/a</v>
      </c>
      <c r="II37" s="14">
        <f t="shared" si="64"/>
        <v>0</v>
      </c>
      <c r="IJ37" s="11">
        <f>[1]ICT!AF107</f>
        <v>0</v>
      </c>
      <c r="IK37" s="13">
        <f>(IJ37*'[1]prices source'!$C$58)/1000</f>
        <v>0</v>
      </c>
      <c r="IL37" s="14">
        <f>(IJ37*'[1]prices source'!$G$58)</f>
        <v>0</v>
      </c>
      <c r="IM37" s="14">
        <v>0</v>
      </c>
      <c r="IN37" s="9" t="str">
        <f t="shared" si="65"/>
        <v>n/a</v>
      </c>
      <c r="IO37" s="14">
        <f t="shared" si="66"/>
        <v>0</v>
      </c>
      <c r="IP37" s="11">
        <f>[1]vending!G37</f>
        <v>61.319999999999936</v>
      </c>
      <c r="IQ37" s="13">
        <f>(IP37*'[1]prices source'!$C$58)/1000</f>
        <v>1.5976846856702521E-2</v>
      </c>
      <c r="IR37" s="14">
        <f>(IP37*'[1]prices source'!$G$58)</f>
        <v>7.5626174458431397</v>
      </c>
      <c r="IS37" s="14">
        <v>0</v>
      </c>
      <c r="IT37" s="9">
        <f t="shared" si="67"/>
        <v>0</v>
      </c>
      <c r="IU37" s="14">
        <f t="shared" si="68"/>
        <v>23.530270504312956</v>
      </c>
      <c r="IV37" s="11">
        <f>'[1]halls power'!S68</f>
        <v>0</v>
      </c>
      <c r="IW37" s="13">
        <f>(IV37*'[1]prices source'!$C$58)/1000</f>
        <v>0</v>
      </c>
      <c r="IX37" s="14">
        <f>(IV37*'[1]prices source'!$G$58)</f>
        <v>0</v>
      </c>
      <c r="IY37" s="14">
        <f>'[1]halls power'!T68</f>
        <v>0</v>
      </c>
      <c r="IZ37" s="9" t="str">
        <f t="shared" si="69"/>
        <v>n/a</v>
      </c>
      <c r="JA37" s="14">
        <f t="shared" si="70"/>
        <v>0</v>
      </c>
      <c r="JB37" s="11">
        <f>'[1]halls power'!U68</f>
        <v>15264.48</v>
      </c>
      <c r="JC37" s="13">
        <f>(JB37*'[1]prices source'!$C$58)/1000</f>
        <v>3.9771405627397063</v>
      </c>
      <c r="JD37" s="14">
        <f>(JB37*'[1]prices source'!$G$58)</f>
        <v>1882.573756518653</v>
      </c>
      <c r="JE37" s="14">
        <v>4000</v>
      </c>
      <c r="JF37" s="9">
        <f t="shared" si="71"/>
        <v>2.1247507494192392</v>
      </c>
      <c r="JG37" s="14">
        <f t="shared" si="72"/>
        <v>1857.4256932106218</v>
      </c>
      <c r="JH37" s="11">
        <f>'[1]renewable energy'!W200</f>
        <v>36325.36936432372</v>
      </c>
      <c r="JI37" s="13">
        <f>(JH37*'[1]prices source'!$C$58)/1000</f>
        <v>9.4645281041577647</v>
      </c>
      <c r="JJ37" s="14">
        <f>(JH37*'[1]prices source'!$G$58)+'[1]renewable energy'!Z200</f>
        <v>4715.2881370557106</v>
      </c>
      <c r="JK37" s="14">
        <f>'[1]renewable energy'!Y200</f>
        <v>40429.011481377762</v>
      </c>
      <c r="JL37" s="9">
        <f t="shared" si="73"/>
        <v>8.5740277807544931</v>
      </c>
      <c r="JM37" s="14">
        <f t="shared" si="74"/>
        <v>63299.708416184658</v>
      </c>
      <c r="JN37" s="11">
        <v>0</v>
      </c>
      <c r="JO37" s="13">
        <f>(JN37*'[1]prices source'!$C$58)/1000</f>
        <v>0</v>
      </c>
      <c r="JP37" s="14">
        <v>0</v>
      </c>
      <c r="JQ37" s="14">
        <v>0</v>
      </c>
      <c r="JR37" s="9" t="str">
        <f t="shared" si="75"/>
        <v>n/a</v>
      </c>
      <c r="JS37" s="14">
        <f t="shared" si="76"/>
        <v>0</v>
      </c>
      <c r="JT37" s="11">
        <v>0</v>
      </c>
      <c r="JU37" s="13">
        <f>(JT37*'[1]prices source'!$C$58)/1000</f>
        <v>0</v>
      </c>
      <c r="JV37" s="14">
        <f>(JT37*'[1]prices source'!$G$58)</f>
        <v>0</v>
      </c>
      <c r="JW37" s="16">
        <v>0</v>
      </c>
      <c r="JX37" s="9" t="str">
        <f t="shared" si="77"/>
        <v>n/a</v>
      </c>
      <c r="JY37" s="14">
        <f t="shared" si="78"/>
        <v>0</v>
      </c>
    </row>
    <row r="38" spans="1:285" x14ac:dyDescent="0.25">
      <c r="A38" s="9">
        <f>'[1]ENERGY APPORTION'!A38</f>
        <v>36</v>
      </c>
      <c r="B38" t="s">
        <v>85</v>
      </c>
      <c r="C38" s="9" t="str">
        <f>'[1]ENERGY APPORTION'!E38</f>
        <v>uni</v>
      </c>
      <c r="D38" s="10">
        <f>[1]FabricVent!M38</f>
        <v>731</v>
      </c>
      <c r="E38" s="11">
        <f>'[1]ENERGY APPORTION'!G38</f>
        <v>74155.25</v>
      </c>
      <c r="F38" s="11">
        <f>'[1]ENERGY APPORTION'!H38</f>
        <v>105685.71019540851</v>
      </c>
      <c r="G38" s="11">
        <f>'[1]ENERGY APPORTION'!I38</f>
        <v>0</v>
      </c>
      <c r="H38" s="10">
        <f>((E38*'[1]prices source'!$C$58)+(F38*'[1]prices source'!$C$60)+(G38*'[1]prices source'!$C$61))/1000</f>
        <v>38.814783923796377</v>
      </c>
      <c r="I38" s="12">
        <f>(E38*'[1]prices source'!$G$58)+(F38*'[1]prices source'!$G$60)+(G38*'[1]prices source'!$G$61)</f>
        <v>11264.497616429735</v>
      </c>
      <c r="J38" s="11">
        <f>[1]FabricVent!EU38</f>
        <v>0</v>
      </c>
      <c r="K38" s="11">
        <f>[1]FabricVent!EJ38</f>
        <v>0</v>
      </c>
      <c r="L38" s="11">
        <v>0</v>
      </c>
      <c r="M38" s="13">
        <f>((J38*'[1]prices source'!$C$58)+(K38*'[1]prices source'!$C$60)+(L38*'[1]prices source'!$C$61))/1000</f>
        <v>0</v>
      </c>
      <c r="N38" s="14">
        <f>((J38*'[1]prices source'!$G$58)+(K38*'[1]prices source'!$G$60)+(L38*'[1]prices source'!$G$61))</f>
        <v>0</v>
      </c>
      <c r="O38" s="14">
        <f>[1]FabricVent!DY38</f>
        <v>0</v>
      </c>
      <c r="P38" s="9" t="str">
        <f t="shared" si="22"/>
        <v>n/a</v>
      </c>
      <c r="Q38" s="14">
        <f t="shared" si="0"/>
        <v>0</v>
      </c>
      <c r="R38" s="11">
        <f>[1]FabricVent!EV38</f>
        <v>0</v>
      </c>
      <c r="S38" s="11">
        <f>[1]FabricVent!EK38</f>
        <v>0</v>
      </c>
      <c r="T38" s="11">
        <v>0</v>
      </c>
      <c r="U38" s="13">
        <f>((R38*'[1]prices source'!$C$58)+(S38*'[1]prices source'!$C$60)+(T38*'[1]prices source'!$C$61))/1000</f>
        <v>0</v>
      </c>
      <c r="V38" s="14">
        <f>((R38*'[1]prices source'!$G$58)+(S38*'[1]prices source'!$G$60)+(T38*'[1]prices source'!$G$61))</f>
        <v>0</v>
      </c>
      <c r="W38" s="14">
        <f>[1]FabricVent!DZ38</f>
        <v>0</v>
      </c>
      <c r="X38" s="9" t="str">
        <f t="shared" si="23"/>
        <v>n/a</v>
      </c>
      <c r="Y38" s="14">
        <f t="shared" si="1"/>
        <v>0</v>
      </c>
      <c r="Z38" s="11">
        <f>[1]FabricVent!EW38</f>
        <v>0</v>
      </c>
      <c r="AA38" s="11">
        <f>[1]FabricVent!EL38</f>
        <v>0</v>
      </c>
      <c r="AB38" s="11">
        <v>0</v>
      </c>
      <c r="AC38" s="13">
        <f>((Z38*'[1]prices source'!$C$58)+(AA38*'[1]prices source'!$C$60)+(AB38*'[1]prices source'!$C$61))/1000</f>
        <v>0</v>
      </c>
      <c r="AD38" s="14">
        <f>((Z38*'[1]prices source'!$G$58)+(AA38*'[1]prices source'!$G$60)+(AB38*'[1]prices source'!$G$61))</f>
        <v>0</v>
      </c>
      <c r="AE38" s="14">
        <f>[1]FabricVent!EA38</f>
        <v>0</v>
      </c>
      <c r="AF38" s="9" t="str">
        <f t="shared" si="24"/>
        <v>n/a</v>
      </c>
      <c r="AG38" s="14">
        <f t="shared" si="2"/>
        <v>0</v>
      </c>
      <c r="AH38" s="11">
        <f>[1]FabricVent!EX38</f>
        <v>0</v>
      </c>
      <c r="AI38" s="11">
        <f>[1]FabricVent!EM38</f>
        <v>0</v>
      </c>
      <c r="AJ38" s="11">
        <v>0</v>
      </c>
      <c r="AK38" s="13">
        <f>((AH38*'[1]prices source'!$C$58)+(AI38*'[1]prices source'!$C$60)+(AJ38*'[1]prices source'!$C$61))/1000</f>
        <v>0</v>
      </c>
      <c r="AL38" s="14">
        <f>((AH38*'[1]prices source'!$G$58)+(AI38*'[1]prices source'!$G$60)+(AJ38*'[1]prices source'!$G$61))</f>
        <v>0</v>
      </c>
      <c r="AM38" s="14">
        <f>[1]FabricVent!EB38</f>
        <v>0</v>
      </c>
      <c r="AN38" s="9" t="str">
        <f t="shared" si="25"/>
        <v>n/a</v>
      </c>
      <c r="AO38" s="14">
        <f t="shared" si="3"/>
        <v>0</v>
      </c>
      <c r="AP38" s="11">
        <f>[1]FabricVent!FD38</f>
        <v>0</v>
      </c>
      <c r="AQ38" s="11">
        <f>[1]FabricVent!ES38</f>
        <v>0</v>
      </c>
      <c r="AR38" s="11">
        <v>0</v>
      </c>
      <c r="AS38" s="13">
        <f>((AP38*'[1]prices source'!$C$58)+(AQ38*'[1]prices source'!$C$60)+(AR38*'[1]prices source'!$C$61))/1000</f>
        <v>0</v>
      </c>
      <c r="AT38" s="14">
        <f>((AP38*'[1]prices source'!$G$58)+(AQ38*'[1]prices source'!$G$60)+(AR38*'[1]prices source'!$G$61))</f>
        <v>0</v>
      </c>
      <c r="AU38" s="14">
        <f>[1]FabricVent!EH38</f>
        <v>0</v>
      </c>
      <c r="AV38" s="9" t="str">
        <f t="shared" si="26"/>
        <v>n/a</v>
      </c>
      <c r="AW38" s="14">
        <f t="shared" si="4"/>
        <v>0</v>
      </c>
      <c r="AX38" s="11">
        <f>[1]FabricVent!FC38</f>
        <v>0</v>
      </c>
      <c r="AY38" s="11">
        <f>[1]FabricVent!ER38</f>
        <v>0</v>
      </c>
      <c r="AZ38" s="11">
        <v>0</v>
      </c>
      <c r="BA38" s="13">
        <f>((AX38*'[1]prices source'!$C$58)+(AY38*'[1]prices source'!$C$60)+(AZ38*'[1]prices source'!$C$61))/1000</f>
        <v>0</v>
      </c>
      <c r="BB38" s="14">
        <f>((AX38*'[1]prices source'!$G$58)+(AY38*'[1]prices source'!$G$60)+(AZ38*'[1]prices source'!$G$61))</f>
        <v>0</v>
      </c>
      <c r="BC38" s="14">
        <f>[1]FabricVent!EG38</f>
        <v>0</v>
      </c>
      <c r="BD38" s="9" t="str">
        <f t="shared" si="27"/>
        <v>n/a</v>
      </c>
      <c r="BE38" s="14">
        <f t="shared" si="5"/>
        <v>0</v>
      </c>
      <c r="BF38" s="11">
        <f>[1]FabricVent!EZ38</f>
        <v>0</v>
      </c>
      <c r="BG38" s="11">
        <f>[1]FabricVent!EO38</f>
        <v>0</v>
      </c>
      <c r="BH38" s="11">
        <v>0</v>
      </c>
      <c r="BI38" s="13">
        <f>((BF38*'[1]prices source'!$C$58)+(BG38*'[1]prices source'!$C$60)+(BH38*'[1]prices source'!$C$61))/1000</f>
        <v>0</v>
      </c>
      <c r="BJ38" s="14">
        <f>((BF38*'[1]prices source'!$G$58)+(BG38*'[1]prices source'!$G$60)+(BH38*'[1]prices source'!$G$61))</f>
        <v>0</v>
      </c>
      <c r="BK38" s="14">
        <f>[1]FabricVent!ED38</f>
        <v>0</v>
      </c>
      <c r="BL38" s="9" t="str">
        <f t="shared" si="28"/>
        <v>n/a</v>
      </c>
      <c r="BM38" s="14">
        <f t="shared" si="6"/>
        <v>0</v>
      </c>
      <c r="BN38" s="11">
        <f>[1]FabricVent!EY38</f>
        <v>0</v>
      </c>
      <c r="BO38" s="11">
        <f>[1]FabricVent!EN38</f>
        <v>0</v>
      </c>
      <c r="BP38" s="11">
        <v>0</v>
      </c>
      <c r="BQ38" s="13">
        <f>((BN38*'[1]prices source'!$C$58)+(BO38*'[1]prices source'!$C$60)+(BP38*'[1]prices source'!$C$61))/1000</f>
        <v>0</v>
      </c>
      <c r="BR38" s="14">
        <f>((BN38*'[1]prices source'!$G$58)+(BO38*'[1]prices source'!$G$60)+(BP38*'[1]prices source'!$G$61))</f>
        <v>0</v>
      </c>
      <c r="BS38" s="14">
        <f>[1]FabricVent!EC38</f>
        <v>0</v>
      </c>
      <c r="BT38" s="9" t="str">
        <f t="shared" si="29"/>
        <v>n/a</v>
      </c>
      <c r="BU38" s="14">
        <f t="shared" si="7"/>
        <v>0</v>
      </c>
      <c r="BV38" s="11">
        <f>[1]FabricVent!FA38</f>
        <v>0</v>
      </c>
      <c r="BW38" s="11">
        <f>[1]FabricVent!EP38</f>
        <v>7585.5848194392929</v>
      </c>
      <c r="BX38" s="11">
        <v>0</v>
      </c>
      <c r="BY38" s="13">
        <f>((BV38*'[1]prices source'!$C$58)+(BW38*'[1]prices source'!$C$60)+(BX38*'[1]prices source'!$C$61))/1000</f>
        <v>1.3991611199455776</v>
      </c>
      <c r="BZ38" s="14">
        <f>((BV38*'[1]prices source'!$G$58)+(BW38*'[1]prices source'!$G$60)+(BX38*'[1]prices source'!$G$61))</f>
        <v>152.08420911872253</v>
      </c>
      <c r="CA38" s="14">
        <f>[1]FabricVent!EE38</f>
        <v>30892.017600000003</v>
      </c>
      <c r="CB38" s="9">
        <f t="shared" si="30"/>
        <v>203.12442546802842</v>
      </c>
      <c r="CC38" s="14">
        <f t="shared" si="8"/>
        <v>-26396.99205416147</v>
      </c>
      <c r="CD38" s="11">
        <f>[1]FabricVent!FB38</f>
        <v>0</v>
      </c>
      <c r="CE38" s="11">
        <f>[1]FabricVent!EQ38</f>
        <v>9983.1012649615568</v>
      </c>
      <c r="CF38" s="11">
        <v>0</v>
      </c>
      <c r="CG38" s="13">
        <f>((CD38*'[1]prices source'!$C$58)+(CE38*'[1]prices source'!$C$60)+(CF38*'[1]prices source'!$C$61))/1000</f>
        <v>1.8413830283221591</v>
      </c>
      <c r="CH38" s="14">
        <f>((CD38*'[1]prices source'!$G$58)+(CE38*'[1]prices source'!$G$60)+(CF38*'[1]prices source'!$G$61))</f>
        <v>200.15227521324104</v>
      </c>
      <c r="CI38" s="14">
        <f>[1]FabricVent!EF38</f>
        <v>34195.7376</v>
      </c>
      <c r="CJ38" s="9">
        <f t="shared" si="31"/>
        <v>170.84860795895557</v>
      </c>
      <c r="CK38" s="14">
        <f t="shared" si="9"/>
        <v>-28280.004498222861</v>
      </c>
      <c r="CL38" s="11">
        <v>0</v>
      </c>
      <c r="CM38" s="11">
        <f>[1]HeatFuel!CE38</f>
        <v>0</v>
      </c>
      <c r="CN38" s="11">
        <v>0</v>
      </c>
      <c r="CO38" s="13">
        <f>((CL38*'[1]prices source'!$C$58)+(CM38*'[1]prices source'!$C$60)+(CN38*'[1]prices source'!$C$61))/1000</f>
        <v>0</v>
      </c>
      <c r="CP38" s="14">
        <f>((CL38*'[1]prices source'!$G$58)+(CM38*'[1]prices source'!$G$60)+(CN38*'[1]prices source'!$G$61))</f>
        <v>0</v>
      </c>
      <c r="CQ38" s="14">
        <v>0</v>
      </c>
      <c r="CR38" s="9" t="str">
        <f t="shared" si="32"/>
        <v>n/a</v>
      </c>
      <c r="CS38" s="14">
        <f t="shared" si="10"/>
        <v>0</v>
      </c>
      <c r="CT38" s="11">
        <f>[1]HeatFuel!BA38</f>
        <v>2708.3549999999996</v>
      </c>
      <c r="CU38" s="11">
        <v>0</v>
      </c>
      <c r="CV38" s="11">
        <v>0</v>
      </c>
      <c r="CW38" s="13">
        <f>((CT38*'[1]prices source'!$C$58)+(CU38*'[1]prices source'!$C$60)+(CV38*'[1]prices source'!$C$61))/1000</f>
        <v>0.70565839968337574</v>
      </c>
      <c r="CX38" s="14">
        <f>((CT38*'[1]prices source'!$G$58)+(CU38*'[1]prices source'!$G$60)+(CV38*'[1]prices source'!$G$61))</f>
        <v>334.02238702766658</v>
      </c>
      <c r="CY38" s="14">
        <f>'[1]CAPEX Assumptions'!$D$11*[1]HeatFuel!BB38</f>
        <v>458.55746031746031</v>
      </c>
      <c r="CZ38" s="9">
        <f t="shared" si="33"/>
        <v>1.3728345108780948</v>
      </c>
      <c r="DA38" s="14">
        <f t="shared" si="11"/>
        <v>5299.5029577770483</v>
      </c>
      <c r="DB38" s="11">
        <f>[1]HotWaterpiv!AQ147</f>
        <v>0</v>
      </c>
      <c r="DC38" s="11">
        <f>[1]HotWaterpiv!AP147</f>
        <v>0</v>
      </c>
      <c r="DD38" s="11">
        <v>0</v>
      </c>
      <c r="DE38" s="13">
        <f>((DB38*'[1]prices source'!$C$58)+(DC38*'[1]prices source'!$C$60)+(DD38*'[1]prices source'!$C$61))/1000</f>
        <v>0</v>
      </c>
      <c r="DF38" s="14">
        <f>((DB38*'[1]prices source'!$G$58)+(DC38*'[1]prices source'!$G$60)+(DD38*'[1]prices source'!$G$61))</f>
        <v>0</v>
      </c>
      <c r="DG38" s="14">
        <f>[1]HotWaterpiv!AW147</f>
        <v>0</v>
      </c>
      <c r="DH38" s="9" t="str">
        <f t="shared" si="34"/>
        <v>n/a</v>
      </c>
      <c r="DI38" s="14">
        <f t="shared" si="12"/>
        <v>0</v>
      </c>
      <c r="DJ38" s="11">
        <f>[1]HeatFuel!CN38</f>
        <v>0</v>
      </c>
      <c r="DK38" s="11">
        <f>[1]HeatFuel!CO38</f>
        <v>0</v>
      </c>
      <c r="DL38" s="11">
        <v>0</v>
      </c>
      <c r="DM38" s="13">
        <f>((DJ38*'[1]prices source'!$C$58)+(DK38*'[1]prices source'!$C$60)+(DL38*'[1]prices source'!$C$61))/1000</f>
        <v>0</v>
      </c>
      <c r="DN38" s="14">
        <f>((DJ38*'[1]prices source'!$G$58)+(DK38*'[1]prices source'!$G$60)+(DL38*'[1]prices source'!$G$61))</f>
        <v>0</v>
      </c>
      <c r="DO38" s="14">
        <f>[1]HeatFuel!CM38</f>
        <v>0</v>
      </c>
      <c r="DP38" s="9" t="str">
        <f t="shared" si="35"/>
        <v>n/a</v>
      </c>
      <c r="DQ38" s="14">
        <f t="shared" si="13"/>
        <v>0</v>
      </c>
      <c r="DR38" s="11">
        <v>0</v>
      </c>
      <c r="DS38" s="11"/>
      <c r="DT38" s="11">
        <v>0</v>
      </c>
      <c r="DU38" s="13">
        <f>((DR38*'[1]prices source'!$C$58)+(DS38*'[1]prices source'!$C$60)+(DT38*'[1]prices source'!$C$61))/1000</f>
        <v>0</v>
      </c>
      <c r="DV38" s="14">
        <f>((DR38*'[1]prices source'!$G$58)+(DS38*'[1]prices source'!$G$60)+(DT38*'[1]prices source'!$G$61))</f>
        <v>0</v>
      </c>
      <c r="DW38" s="14"/>
      <c r="DX38" s="9" t="str">
        <f t="shared" si="36"/>
        <v>n/a</v>
      </c>
      <c r="DY38" s="14">
        <f t="shared" si="14"/>
        <v>0</v>
      </c>
      <c r="DZ38" s="11">
        <f>'[1]ENERGY APPORTION'!BA38*'[1]benchmarks general'!$I$192*(6-0)/24</f>
        <v>0</v>
      </c>
      <c r="EA38" s="11">
        <v>0</v>
      </c>
      <c r="EB38" s="11">
        <v>0</v>
      </c>
      <c r="EC38" s="13">
        <f>((DZ38*'[1]prices source'!$C$58)+(EA38*'[1]prices source'!$C$60)+(EB38*'[1]prices source'!$C$61))/1000</f>
        <v>0</v>
      </c>
      <c r="ED38" s="14">
        <f>((DZ38*'[1]prices source'!$G$58)+(EA38*'[1]prices source'!$G$60)+(EB38*'[1]prices source'!$G$61))</f>
        <v>0</v>
      </c>
      <c r="EE38" s="14">
        <f>IF(DZ38&gt;0,'[1]benchmarks general'!$I$197,0)</f>
        <v>0</v>
      </c>
      <c r="EF38" s="9" t="str">
        <f t="shared" si="37"/>
        <v>n/a</v>
      </c>
      <c r="EG38" s="14">
        <f t="shared" si="15"/>
        <v>0</v>
      </c>
      <c r="EH38" s="11">
        <f>[1]FabricVent!GG38</f>
        <v>0</v>
      </c>
      <c r="EI38" s="11">
        <f>[1]FabricVent!GD38</f>
        <v>0</v>
      </c>
      <c r="EJ38" s="11">
        <v>0</v>
      </c>
      <c r="EK38" s="13">
        <f>((EH38*'[1]prices source'!$C$58)+(EI38*'[1]prices source'!$C$60)+(EJ38*'[1]prices source'!$C$61))/1000</f>
        <v>0</v>
      </c>
      <c r="EL38" s="14">
        <f>((EH38*'[1]prices source'!$G$58)+(EI38*'[1]prices source'!$G$60)+(EJ38*'[1]prices source'!$G$61))</f>
        <v>0</v>
      </c>
      <c r="EM38" s="14">
        <v>0</v>
      </c>
      <c r="EN38" s="9" t="str">
        <f t="shared" si="38"/>
        <v>n/a</v>
      </c>
      <c r="EO38" s="14">
        <f t="shared" si="16"/>
        <v>0</v>
      </c>
      <c r="EP38" s="11">
        <f>[1]FabricVent!GK38</f>
        <v>13923.047388083472</v>
      </c>
      <c r="EQ38" s="11">
        <f>[1]FabricVent!GH38</f>
        <v>10361.043732519551</v>
      </c>
      <c r="ER38" s="11">
        <v>0</v>
      </c>
      <c r="ES38" s="13">
        <f>((EP38*'[1]prices source'!$C$58)+(EQ38*'[1]prices source'!$C$60)+(ER38*'[1]prices source'!$C$61))/1000</f>
        <v>5.5387265435020758</v>
      </c>
      <c r="ET38" s="14">
        <f>((EP38*'[1]prices source'!$G$58)+(EQ38*'[1]prices source'!$G$60)+(ER38*'[1]prices source'!$G$61))</f>
        <v>1924.8640791473026</v>
      </c>
      <c r="EU38" s="14">
        <v>10000</v>
      </c>
      <c r="EV38" s="9">
        <f t="shared" si="39"/>
        <v>5.1951720167326876</v>
      </c>
      <c r="EW38" s="14">
        <f t="shared" si="17"/>
        <v>4938.4548712186352</v>
      </c>
      <c r="EX38" s="11">
        <f>[1]FabricVent!GR38</f>
        <v>0</v>
      </c>
      <c r="EY38" s="11">
        <f>[1]FabricVent!GO38</f>
        <v>0</v>
      </c>
      <c r="EZ38" s="11">
        <v>0</v>
      </c>
      <c r="FA38" s="13">
        <f>((EX38*'[1]prices source'!$C$58)+(EY38*'[1]prices source'!$C$60)+(EZ38*'[1]prices source'!$C$61))/1000</f>
        <v>0</v>
      </c>
      <c r="FB38" s="14">
        <f>((EX38*'[1]prices source'!$G$58)+(EY38*'[1]prices source'!$G$60)+(EZ38*'[1]prices source'!$G$61))</f>
        <v>0</v>
      </c>
      <c r="FC38" s="14"/>
      <c r="FD38" s="9" t="str">
        <f t="shared" si="40"/>
        <v>n/a</v>
      </c>
      <c r="FE38" s="14">
        <f t="shared" si="18"/>
        <v>0</v>
      </c>
      <c r="FF38" s="11">
        <v>0</v>
      </c>
      <c r="FG38" s="11">
        <f>[1]HeatFuel!CR38</f>
        <v>0</v>
      </c>
      <c r="FH38" s="11">
        <f>[1]HeatFuel!CQ38</f>
        <v>0</v>
      </c>
      <c r="FI38" s="13">
        <f>((FF38*'[1]prices source'!$C$58)+(FG38*'[1]prices source'!$C$60)+(FH38*'[1]prices source'!$C$61))/1000</f>
        <v>0</v>
      </c>
      <c r="FJ38" s="14">
        <f>((FF38*'[1]prices source'!$G$58)+(FG38*'[1]prices source'!$G$60)+(FH38*'[1]prices source'!$G$61))</f>
        <v>0</v>
      </c>
      <c r="FK38" s="14">
        <f>[1]HeatFuel!CP38</f>
        <v>0</v>
      </c>
      <c r="FL38" s="9" t="str">
        <f t="shared" si="41"/>
        <v>n/a</v>
      </c>
      <c r="FM38" s="14">
        <f t="shared" si="19"/>
        <v>0</v>
      </c>
      <c r="FN38" s="11">
        <f t="shared" si="79"/>
        <v>0</v>
      </c>
      <c r="FO38" s="11">
        <f t="shared" si="79"/>
        <v>0</v>
      </c>
      <c r="FP38" s="11">
        <f t="shared" si="79"/>
        <v>0</v>
      </c>
      <c r="FQ38" s="13">
        <f>((FN38*'[1]prices source'!$C$58)+(FO38*'[1]prices source'!$C$60)+(FP38*'[1]prices source'!$C$61))/1000</f>
        <v>0</v>
      </c>
      <c r="FR38" s="14">
        <f>((FN38*'[1]prices source'!$G$58)+(FO38*'[1]prices source'!$G$60)+(FP38*'[1]prices source'!$G$61))</f>
        <v>0</v>
      </c>
      <c r="FS38" s="14">
        <f>'[1]CAPEX Assumptions'!$D$30</f>
        <v>0</v>
      </c>
      <c r="FT38" s="9" t="str">
        <f t="shared" si="42"/>
        <v>n/a</v>
      </c>
      <c r="FU38" s="14">
        <f t="shared" si="21"/>
        <v>0</v>
      </c>
      <c r="FV38" s="15">
        <v>0</v>
      </c>
      <c r="FW38" s="13">
        <f>(FV38*'[1]prices source'!$C$58)/1000</f>
        <v>0</v>
      </c>
      <c r="FX38" s="14">
        <f>(FV38*'[1]prices source'!$G$58)</f>
        <v>0</v>
      </c>
      <c r="FY38" s="16">
        <v>0</v>
      </c>
      <c r="FZ38" s="9" t="str">
        <f t="shared" si="43"/>
        <v>n/a</v>
      </c>
      <c r="GA38" s="14">
        <f t="shared" si="44"/>
        <v>0</v>
      </c>
      <c r="GB38" s="11">
        <f>'[1]ENERGY APPORTION'!BB38*'[1]cooling opps'!$C$35</f>
        <v>0</v>
      </c>
      <c r="GC38" s="13">
        <f>(GB38*'[1]prices source'!$C$58)/1000</f>
        <v>0</v>
      </c>
      <c r="GD38" s="14">
        <f>(GB38*'[1]prices source'!$G$58)</f>
        <v>0</v>
      </c>
      <c r="GE38" s="14">
        <v>0</v>
      </c>
      <c r="GF38" s="9" t="str">
        <f t="shared" si="45"/>
        <v>n/a</v>
      </c>
      <c r="GG38" s="14">
        <f t="shared" si="46"/>
        <v>0</v>
      </c>
      <c r="GH38" s="11">
        <v>0</v>
      </c>
      <c r="GI38" s="13">
        <f>(GH38*'[1]prices source'!$C$58)/1000</f>
        <v>0</v>
      </c>
      <c r="GJ38" s="14">
        <f>(GH38*'[1]prices source'!$G$58)</f>
        <v>0</v>
      </c>
      <c r="GK38" s="17">
        <v>0</v>
      </c>
      <c r="GL38" s="9" t="str">
        <f t="shared" si="47"/>
        <v>n/a</v>
      </c>
      <c r="GM38" s="14">
        <f t="shared" si="48"/>
        <v>0</v>
      </c>
      <c r="GN38" s="11">
        <f>[1]HeatFuel!BE38</f>
        <v>0</v>
      </c>
      <c r="GO38" s="13">
        <f>(GN38*'[1]prices source'!$C$58)/1000</f>
        <v>0</v>
      </c>
      <c r="GP38" s="14">
        <f>(GN38*'[1]prices source'!$G$58)</f>
        <v>0</v>
      </c>
      <c r="GQ38" s="14">
        <f>[1]HeatFuel!BF38*'[1]CAPEX Assumptions'!$D$11</f>
        <v>0</v>
      </c>
      <c r="GR38" s="9" t="str">
        <f t="shared" si="49"/>
        <v>n/a</v>
      </c>
      <c r="GS38" s="14">
        <f t="shared" si="50"/>
        <v>0</v>
      </c>
      <c r="GT38" s="11">
        <v>0</v>
      </c>
      <c r="GU38" s="13">
        <f>(GT38*'[1]prices source'!$C$58)/1000</f>
        <v>0</v>
      </c>
      <c r="GV38" s="14">
        <f>(GT38*'[1]prices source'!$G$58)</f>
        <v>0</v>
      </c>
      <c r="GW38" s="14">
        <v>0</v>
      </c>
      <c r="GX38" s="9" t="str">
        <f t="shared" si="51"/>
        <v>n/a</v>
      </c>
      <c r="GY38" s="14">
        <f t="shared" si="52"/>
        <v>0</v>
      </c>
      <c r="GZ38" s="18">
        <v>10396.534448152168</v>
      </c>
      <c r="HA38" s="13">
        <f>(GZ38*'[1]prices source'!$C$58)/1000</f>
        <v>2.7088036320704441</v>
      </c>
      <c r="HB38" s="14">
        <f>(GZ38*'[1]prices source'!$G$58)</f>
        <v>1282.2082973565696</v>
      </c>
      <c r="HC38" s="19">
        <v>14596.795693207208</v>
      </c>
      <c r="HD38" s="9">
        <f t="shared" si="53"/>
        <v>11.384106407126129</v>
      </c>
      <c r="HE38" s="14">
        <f t="shared" si="54"/>
        <v>15090.974274436514</v>
      </c>
      <c r="HF38" s="18">
        <v>11251.855465271728</v>
      </c>
      <c r="HG38" s="13">
        <f>(HF38*'[1]prices source'!$C$58)/1000</f>
        <v>2.9316564191519556</v>
      </c>
      <c r="HH38" s="14">
        <f>(HF38*'[1]prices source'!$G$58)</f>
        <v>1387.6953431143108</v>
      </c>
      <c r="HI38" s="19">
        <v>24927.908535904884</v>
      </c>
      <c r="HJ38" s="9">
        <f t="shared" si="55"/>
        <v>17.963531159484088</v>
      </c>
      <c r="HK38" s="14">
        <f t="shared" si="56"/>
        <v>15410.59581493694</v>
      </c>
      <c r="HL38" s="11">
        <v>0</v>
      </c>
      <c r="HM38" s="13">
        <f>(HL38*'[1]prices source'!$C$58)/1000</f>
        <v>0</v>
      </c>
      <c r="HN38" s="14">
        <f>(HL38*'[1]prices source'!$G$58)</f>
        <v>0</v>
      </c>
      <c r="HO38" s="14">
        <v>0</v>
      </c>
      <c r="HP38" s="9" t="str">
        <f t="shared" si="57"/>
        <v>n/a</v>
      </c>
      <c r="HQ38" s="14">
        <f t="shared" si="58"/>
        <v>0</v>
      </c>
      <c r="HR38" s="11">
        <v>0</v>
      </c>
      <c r="HS38" s="13">
        <f>(HR38*'[1]prices source'!$C$58)/1000</f>
        <v>0</v>
      </c>
      <c r="HT38" s="14">
        <f>(HR38*'[1]prices source'!$G$58)</f>
        <v>0</v>
      </c>
      <c r="HU38" s="14">
        <v>0</v>
      </c>
      <c r="HV38" s="9" t="str">
        <f t="shared" si="59"/>
        <v>n/a</v>
      </c>
      <c r="HW38" s="14">
        <f t="shared" si="60"/>
        <v>0</v>
      </c>
      <c r="HX38" s="11">
        <f>[1]ICT!AC108</f>
        <v>64.627200000000016</v>
      </c>
      <c r="HY38" s="13">
        <f>(HX38*'[1]prices source'!$C$58)/1000</f>
        <v>1.6838533548230377E-2</v>
      </c>
      <c r="HZ38" s="14">
        <f>(HX38*'[1]prices source'!$G$58)</f>
        <v>7.9704956000651395</v>
      </c>
      <c r="IA38" s="14">
        <f>'[1]CAPEX Assumptions'!$D$25*[1]ICT!H108</f>
        <v>0</v>
      </c>
      <c r="IB38" s="9">
        <f t="shared" si="61"/>
        <v>0</v>
      </c>
      <c r="IC38" s="14">
        <f t="shared" si="62"/>
        <v>24.79933949667867</v>
      </c>
      <c r="ID38" s="11">
        <f>[1]ICT!Z108</f>
        <v>450</v>
      </c>
      <c r="IE38" s="13">
        <f>(ID38*'[1]prices source'!$C$58)/1000</f>
        <v>0.11724691920280729</v>
      </c>
      <c r="IF38" s="14">
        <f>(ID38*'[1]prices source'!$G$58)</f>
        <v>55.498660316852842</v>
      </c>
      <c r="IG38" s="14">
        <f>'[1]CAPEX Assumptions'!$D$26</f>
        <v>0</v>
      </c>
      <c r="IH38" s="9">
        <f t="shared" si="63"/>
        <v>0</v>
      </c>
      <c r="II38" s="14">
        <f t="shared" si="64"/>
        <v>172.6781103545473</v>
      </c>
      <c r="IJ38" s="11">
        <f>[1]ICT!AF108</f>
        <v>7311.9816000000046</v>
      </c>
      <c r="IK38" s="13">
        <f>(IJ38*'[1]prices source'!$C$58)/1000</f>
        <v>1.9051273685946981</v>
      </c>
      <c r="IL38" s="14">
        <f>(IJ38*'[1]prices source'!$G$58)</f>
        <v>901.78929569217416</v>
      </c>
      <c r="IM38" s="14">
        <v>0</v>
      </c>
      <c r="IN38" s="9">
        <f t="shared" si="65"/>
        <v>0</v>
      </c>
      <c r="IO38" s="14">
        <f t="shared" si="66"/>
        <v>2805.8203680782672</v>
      </c>
      <c r="IP38" s="11">
        <f>[1]vending!G38</f>
        <v>183.96000000000004</v>
      </c>
      <c r="IQ38" s="13">
        <f>(IP38*'[1]prices source'!$C$58)/1000</f>
        <v>4.7930540570107628E-2</v>
      </c>
      <c r="IR38" s="14">
        <f>(IP38*'[1]prices source'!$G$58)</f>
        <v>22.687852337529446</v>
      </c>
      <c r="IS38" s="14">
        <v>0</v>
      </c>
      <c r="IT38" s="9">
        <f t="shared" si="67"/>
        <v>0</v>
      </c>
      <c r="IU38" s="14">
        <f t="shared" si="68"/>
        <v>70.590811512938956</v>
      </c>
      <c r="IV38" s="11">
        <f>'[1]halls power'!S69</f>
        <v>0</v>
      </c>
      <c r="IW38" s="13">
        <f>(IV38*'[1]prices source'!$C$58)/1000</f>
        <v>0</v>
      </c>
      <c r="IX38" s="14">
        <f>(IV38*'[1]prices source'!$G$58)</f>
        <v>0</v>
      </c>
      <c r="IY38" s="14">
        <f>'[1]halls power'!T69</f>
        <v>0</v>
      </c>
      <c r="IZ38" s="9" t="str">
        <f t="shared" si="69"/>
        <v>n/a</v>
      </c>
      <c r="JA38" s="14">
        <f t="shared" si="70"/>
        <v>0</v>
      </c>
      <c r="JB38" s="11">
        <f>'[1]halls power'!U69</f>
        <v>0</v>
      </c>
      <c r="JC38" s="13">
        <f>(JB38*'[1]prices source'!$C$58)/1000</f>
        <v>0</v>
      </c>
      <c r="JD38" s="14">
        <f>(JB38*'[1]prices source'!$G$58)</f>
        <v>0</v>
      </c>
      <c r="JE38" s="14">
        <f>'[1]halls power'!V69</f>
        <v>0</v>
      </c>
      <c r="JF38" s="9" t="str">
        <f t="shared" si="71"/>
        <v>n/a</v>
      </c>
      <c r="JG38" s="14">
        <f t="shared" si="72"/>
        <v>0</v>
      </c>
      <c r="JH38" s="11">
        <f>'[1]renewable energy'!W201</f>
        <v>4812.7695323438802</v>
      </c>
      <c r="JI38" s="13">
        <f>(JH38*'[1]prices source'!$C$58)/1000</f>
        <v>1.2539608900010124</v>
      </c>
      <c r="JJ38" s="14">
        <f>(JH38*'[1]prices source'!$G$58)+'[1]renewable energy'!Z201</f>
        <v>624.73129604381529</v>
      </c>
      <c r="JK38" s="14">
        <f>'[1]renewable energy'!Y201</f>
        <v>8926.7452850148748</v>
      </c>
      <c r="JL38" s="9">
        <f t="shared" si="73"/>
        <v>14.288935645684061</v>
      </c>
      <c r="JM38" s="14">
        <f t="shared" si="74"/>
        <v>4816.3337665727686</v>
      </c>
      <c r="JN38" s="11">
        <v>0</v>
      </c>
      <c r="JO38" s="13">
        <f>(JN38*'[1]prices source'!$C$58)/1000</f>
        <v>0</v>
      </c>
      <c r="JP38" s="14">
        <v>0</v>
      </c>
      <c r="JQ38" s="14">
        <v>0</v>
      </c>
      <c r="JR38" s="9" t="str">
        <f t="shared" si="75"/>
        <v>n/a</v>
      </c>
      <c r="JS38" s="14">
        <f t="shared" si="76"/>
        <v>0</v>
      </c>
      <c r="JT38" s="11">
        <v>0</v>
      </c>
      <c r="JU38" s="13">
        <f>(JT38*'[1]prices source'!$C$58)/1000</f>
        <v>0</v>
      </c>
      <c r="JV38" s="14">
        <f>(JT38*'[1]prices source'!$G$58)</f>
        <v>0</v>
      </c>
      <c r="JW38" s="16">
        <v>0</v>
      </c>
      <c r="JX38" s="9" t="str">
        <f t="shared" si="77"/>
        <v>n/a</v>
      </c>
      <c r="JY38" s="14">
        <f t="shared" si="78"/>
        <v>0</v>
      </c>
    </row>
    <row r="39" spans="1:285" x14ac:dyDescent="0.25">
      <c r="A39" s="9">
        <f>'[1]ENERGY APPORTION'!A39</f>
        <v>37</v>
      </c>
      <c r="B39" t="s">
        <v>86</v>
      </c>
      <c r="C39" s="9" t="str">
        <f>'[1]ENERGY APPORTION'!E39</f>
        <v>uni</v>
      </c>
      <c r="D39" s="10">
        <f>[1]FabricVent!M39</f>
        <v>6628.47</v>
      </c>
      <c r="E39" s="11">
        <f>'[1]ENERGY APPORTION'!G39</f>
        <v>614588.33333333337</v>
      </c>
      <c r="F39" s="11">
        <f>'[1]ENERGY APPORTION'!H39</f>
        <v>932733.41383596137</v>
      </c>
      <c r="G39" s="11">
        <f>'[1]ENERGY APPORTION'!I39</f>
        <v>0</v>
      </c>
      <c r="H39" s="10">
        <f>((E39*'[1]prices source'!$C$58)+(F39*'[1]prices source'!$C$60)+(G39*'[1]prices source'!$C$61))/1000</f>
        <v>332.17287520720157</v>
      </c>
      <c r="I39" s="12">
        <f>(E39*'[1]prices source'!$G$58)+(F39*'[1]prices source'!$G$60)+(G39*'[1]prices source'!$G$61)</f>
        <v>94497.871031417802</v>
      </c>
      <c r="J39" s="11">
        <f>[1]FabricVent!EU39</f>
        <v>1142.3816454737851</v>
      </c>
      <c r="K39" s="11">
        <f>[1]FabricVent!EJ39</f>
        <v>17837.824164814148</v>
      </c>
      <c r="L39" s="11">
        <v>0</v>
      </c>
      <c r="M39" s="13">
        <f>((J39*'[1]prices source'!$C$58)+(K39*'[1]prices source'!$C$60)+(L39*'[1]prices source'!$C$61))/1000</f>
        <v>3.5878327305013804</v>
      </c>
      <c r="N39" s="14">
        <f>((J39*'[1]prices source'!$G$58)+(K39*'[1]prices source'!$G$60)+(L39*'[1]prices source'!$G$61))</f>
        <v>498.52279808786636</v>
      </c>
      <c r="O39" s="14">
        <f>[1]FabricVent!DY39</f>
        <v>16309.8</v>
      </c>
      <c r="P39" s="9">
        <f t="shared" si="22"/>
        <v>32.71625703489962</v>
      </c>
      <c r="Q39" s="14">
        <f t="shared" si="0"/>
        <v>1352.9405301116385</v>
      </c>
      <c r="R39" s="11">
        <f>[1]FabricVent!EV39</f>
        <v>0</v>
      </c>
      <c r="S39" s="11">
        <f>[1]FabricVent!EK39</f>
        <v>0</v>
      </c>
      <c r="T39" s="11">
        <v>0</v>
      </c>
      <c r="U39" s="13">
        <f>((R39*'[1]prices source'!$C$58)+(S39*'[1]prices source'!$C$60)+(T39*'[1]prices source'!$C$61))/1000</f>
        <v>0</v>
      </c>
      <c r="V39" s="14">
        <f>((R39*'[1]prices source'!$G$58)+(S39*'[1]prices source'!$G$60)+(T39*'[1]prices source'!$G$61))</f>
        <v>0</v>
      </c>
      <c r="W39" s="14">
        <f>[1]FabricVent!DZ39</f>
        <v>0</v>
      </c>
      <c r="X39" s="9" t="str">
        <f t="shared" si="23"/>
        <v>n/a</v>
      </c>
      <c r="Y39" s="14">
        <f t="shared" si="1"/>
        <v>0</v>
      </c>
      <c r="Z39" s="11">
        <f>[1]FabricVent!EW39</f>
        <v>0</v>
      </c>
      <c r="AA39" s="11">
        <f>[1]FabricVent!EL39</f>
        <v>0</v>
      </c>
      <c r="AB39" s="11">
        <v>0</v>
      </c>
      <c r="AC39" s="13">
        <f>((Z39*'[1]prices source'!$C$58)+(AA39*'[1]prices source'!$C$60)+(AB39*'[1]prices source'!$C$61))/1000</f>
        <v>0</v>
      </c>
      <c r="AD39" s="14">
        <f>((Z39*'[1]prices source'!$G$58)+(AA39*'[1]prices source'!$G$60)+(AB39*'[1]prices source'!$G$61))</f>
        <v>0</v>
      </c>
      <c r="AE39" s="14">
        <f>[1]FabricVent!EA39</f>
        <v>0</v>
      </c>
      <c r="AF39" s="9" t="str">
        <f t="shared" si="24"/>
        <v>n/a</v>
      </c>
      <c r="AG39" s="14">
        <f t="shared" si="2"/>
        <v>0</v>
      </c>
      <c r="AH39" s="11">
        <f>[1]FabricVent!EX39</f>
        <v>4087.4063720521303</v>
      </c>
      <c r="AI39" s="11">
        <f>[1]FabricVent!EM39</f>
        <v>63823.185923622179</v>
      </c>
      <c r="AJ39" s="11">
        <v>0</v>
      </c>
      <c r="AK39" s="13">
        <f>((AH39*'[1]prices source'!$C$58)+(AI39*'[1]prices source'!$C$60)+(AJ39*'[1]prices source'!$C$61))/1000</f>
        <v>12.837155098396636</v>
      </c>
      <c r="AL39" s="14">
        <f>((AH39*'[1]prices source'!$G$58)+(AI39*'[1]prices source'!$G$60)+(AJ39*'[1]prices source'!$G$61))</f>
        <v>1783.6992301049377</v>
      </c>
      <c r="AM39" s="14">
        <f>[1]FabricVent!EB39</f>
        <v>151920.6995224806</v>
      </c>
      <c r="AN39" s="9">
        <f t="shared" si="25"/>
        <v>85.171702133628713</v>
      </c>
      <c r="AO39" s="14">
        <f t="shared" si="3"/>
        <v>-88723.957455830838</v>
      </c>
      <c r="AP39" s="11">
        <f>[1]FabricVent!FD39</f>
        <v>0</v>
      </c>
      <c r="AQ39" s="11">
        <f>[1]FabricVent!ES39</f>
        <v>0</v>
      </c>
      <c r="AR39" s="11">
        <v>0</v>
      </c>
      <c r="AS39" s="13">
        <f>((AP39*'[1]prices source'!$C$58)+(AQ39*'[1]prices source'!$C$60)+(AR39*'[1]prices source'!$C$61))/1000</f>
        <v>0</v>
      </c>
      <c r="AT39" s="14">
        <f>((AP39*'[1]prices source'!$G$58)+(AQ39*'[1]prices source'!$G$60)+(AR39*'[1]prices source'!$G$61))</f>
        <v>0</v>
      </c>
      <c r="AU39" s="14">
        <f>[1]FabricVent!EH39</f>
        <v>0</v>
      </c>
      <c r="AV39" s="9" t="str">
        <f t="shared" si="26"/>
        <v>n/a</v>
      </c>
      <c r="AW39" s="14">
        <f t="shared" si="4"/>
        <v>0</v>
      </c>
      <c r="AX39" s="11">
        <f>[1]FabricVent!FC39</f>
        <v>11088.203698553292</v>
      </c>
      <c r="AY39" s="11">
        <f>[1]FabricVent!ER39</f>
        <v>173137.78513694997</v>
      </c>
      <c r="AZ39" s="11">
        <v>0</v>
      </c>
      <c r="BA39" s="13">
        <f>((AX39*'[1]prices source'!$C$58)+(AY39*'[1]prices source'!$C$60)+(AZ39*'[1]prices source'!$C$61))/1000</f>
        <v>34.824281631062746</v>
      </c>
      <c r="BB39" s="14">
        <f>((AX39*'[1]prices source'!$G$58)+(AY39*'[1]prices source'!$G$60)+(AZ39*'[1]prices source'!$G$61))</f>
        <v>4838.7702616479619</v>
      </c>
      <c r="BC39" s="14">
        <f>[1]FabricVent!EG39</f>
        <v>211168.18309859154</v>
      </c>
      <c r="BD39" s="9">
        <f t="shared" si="27"/>
        <v>43.640878090929043</v>
      </c>
      <c r="BE39" s="14">
        <f t="shared" si="5"/>
        <v>-39729.797644362669</v>
      </c>
      <c r="BF39" s="11">
        <f>[1]FabricVent!EZ39</f>
        <v>0</v>
      </c>
      <c r="BG39" s="11">
        <f>[1]FabricVent!EO39</f>
        <v>0</v>
      </c>
      <c r="BH39" s="11">
        <v>0</v>
      </c>
      <c r="BI39" s="13">
        <f>((BF39*'[1]prices source'!$C$58)+(BG39*'[1]prices source'!$C$60)+(BH39*'[1]prices source'!$C$61))/1000</f>
        <v>0</v>
      </c>
      <c r="BJ39" s="14">
        <f>((BF39*'[1]prices source'!$G$58)+(BG39*'[1]prices source'!$G$60)+(BH39*'[1]prices source'!$G$61))</f>
        <v>0</v>
      </c>
      <c r="BK39" s="14">
        <f>[1]FabricVent!ED39</f>
        <v>0</v>
      </c>
      <c r="BL39" s="9" t="str">
        <f t="shared" si="28"/>
        <v>n/a</v>
      </c>
      <c r="BM39" s="14">
        <f t="shared" si="6"/>
        <v>0</v>
      </c>
      <c r="BN39" s="11">
        <f>[1]FabricVent!EY39</f>
        <v>15760.329208975712</v>
      </c>
      <c r="BO39" s="11">
        <f>[1]FabricVent!EN39</f>
        <v>246091.12228225524</v>
      </c>
      <c r="BP39" s="11">
        <v>0</v>
      </c>
      <c r="BQ39" s="13">
        <f>((BN39*'[1]prices source'!$C$58)+(BO39*'[1]prices source'!$C$60)+(BP39*'[1]prices source'!$C$61))/1000</f>
        <v>49.49784093912735</v>
      </c>
      <c r="BR39" s="14">
        <f>((BN39*'[1]prices source'!$G$58)+(BO39*'[1]prices source'!$G$60)+(BP39*'[1]prices source'!$G$61))</f>
        <v>6877.6344990959478</v>
      </c>
      <c r="BS39" s="14">
        <f>[1]FabricVent!EC39</f>
        <v>441915.0376000001</v>
      </c>
      <c r="BT39" s="9">
        <f t="shared" si="29"/>
        <v>64.253928826559331</v>
      </c>
      <c r="BU39" s="14">
        <f t="shared" si="7"/>
        <v>-239586.04383891576</v>
      </c>
      <c r="BV39" s="11">
        <f>[1]FabricVent!FA39</f>
        <v>0</v>
      </c>
      <c r="BW39" s="11">
        <f>[1]FabricVent!EP39</f>
        <v>0</v>
      </c>
      <c r="BX39" s="11">
        <v>0</v>
      </c>
      <c r="BY39" s="13">
        <f>((BV39*'[1]prices source'!$C$58)+(BW39*'[1]prices source'!$C$60)+(BX39*'[1]prices source'!$C$61))/1000</f>
        <v>0</v>
      </c>
      <c r="BZ39" s="14">
        <f>((BV39*'[1]prices source'!$G$58)+(BW39*'[1]prices source'!$G$60)+(BX39*'[1]prices source'!$G$61))</f>
        <v>0</v>
      </c>
      <c r="CA39" s="14">
        <f>[1]FabricVent!EE39</f>
        <v>0</v>
      </c>
      <c r="CB39" s="9" t="str">
        <f t="shared" si="30"/>
        <v>n/a</v>
      </c>
      <c r="CC39" s="14">
        <f t="shared" si="8"/>
        <v>0</v>
      </c>
      <c r="CD39" s="11">
        <f>[1]FabricVent!FB39</f>
        <v>17882.581045062947</v>
      </c>
      <c r="CE39" s="11">
        <f>[1]FabricVent!EQ39</f>
        <v>279229.22042622336</v>
      </c>
      <c r="CF39" s="11">
        <v>0</v>
      </c>
      <c r="CG39" s="13">
        <f>((CD39*'[1]prices source'!$C$58)+(CE39*'[1]prices source'!$C$60)+(CF39*'[1]prices source'!$C$61))/1000</f>
        <v>56.163113118568333</v>
      </c>
      <c r="CH39" s="14">
        <f>((CD39*'[1]prices source'!$G$58)+(CE39*'[1]prices source'!$G$60)+(CF39*'[1]prices source'!$G$61))</f>
        <v>7803.7618819764157</v>
      </c>
      <c r="CI39" s="14">
        <f>[1]FabricVent!EF39</f>
        <v>489175.25760000007</v>
      </c>
      <c r="CJ39" s="9">
        <f t="shared" si="31"/>
        <v>62.684544325961589</v>
      </c>
      <c r="CK39" s="14">
        <f t="shared" si="9"/>
        <v>-259601.0792485711</v>
      </c>
      <c r="CL39" s="11">
        <v>0</v>
      </c>
      <c r="CM39" s="11">
        <f>[1]HeatFuel!CE39</f>
        <v>0</v>
      </c>
      <c r="CN39" s="11">
        <v>0</v>
      </c>
      <c r="CO39" s="13">
        <f>((CL39*'[1]prices source'!$C$58)+(CM39*'[1]prices source'!$C$60)+(CN39*'[1]prices source'!$C$61))/1000</f>
        <v>0</v>
      </c>
      <c r="CP39" s="14">
        <f>((CL39*'[1]prices source'!$G$58)+(CM39*'[1]prices source'!$G$60)+(CN39*'[1]prices source'!$G$61))</f>
        <v>0</v>
      </c>
      <c r="CQ39" s="14">
        <v>0</v>
      </c>
      <c r="CR39" s="9" t="str">
        <f t="shared" si="32"/>
        <v>n/a</v>
      </c>
      <c r="CS39" s="14">
        <f t="shared" si="10"/>
        <v>0</v>
      </c>
      <c r="CT39" s="11">
        <f>[1]HeatFuel!BA39</f>
        <v>24558.481349999998</v>
      </c>
      <c r="CU39" s="11">
        <v>0</v>
      </c>
      <c r="CV39" s="11">
        <v>0</v>
      </c>
      <c r="CW39" s="13">
        <f>((CT39*'[1]prices source'!$C$58)+(CU39*'[1]prices source'!$C$60)+(CV39*'[1]prices source'!$C$61))/1000</f>
        <v>6.3986806190824428</v>
      </c>
      <c r="CX39" s="14">
        <f>((CT39*'[1]prices source'!$G$58)+(CU39*'[1]prices source'!$G$60)+(CV39*'[1]prices source'!$G$61))</f>
        <v>3028.8062540920346</v>
      </c>
      <c r="CY39" s="14">
        <f>'[1]CAPEX Assumptions'!$D$11*[1]HeatFuel!BB39</f>
        <v>4158.0497523809527</v>
      </c>
      <c r="CZ39" s="9">
        <f t="shared" si="33"/>
        <v>1.3728345108780948</v>
      </c>
      <c r="DA39" s="14">
        <f t="shared" si="11"/>
        <v>48054.16740155463</v>
      </c>
      <c r="DB39" s="11">
        <f>[1]HotWaterpiv!AQ148</f>
        <v>0</v>
      </c>
      <c r="DC39" s="11">
        <f>[1]HotWaterpiv!AP148</f>
        <v>0</v>
      </c>
      <c r="DD39" s="11">
        <v>0</v>
      </c>
      <c r="DE39" s="13">
        <f>((DB39*'[1]prices source'!$C$58)+(DC39*'[1]prices source'!$C$60)+(DD39*'[1]prices source'!$C$61))/1000</f>
        <v>0</v>
      </c>
      <c r="DF39" s="14">
        <f>((DB39*'[1]prices source'!$G$58)+(DC39*'[1]prices source'!$G$60)+(DD39*'[1]prices source'!$G$61))</f>
        <v>0</v>
      </c>
      <c r="DG39" s="14">
        <f>[1]HotWaterpiv!AW148</f>
        <v>0</v>
      </c>
      <c r="DH39" s="9" t="str">
        <f t="shared" si="34"/>
        <v>n/a</v>
      </c>
      <c r="DI39" s="14">
        <f t="shared" si="12"/>
        <v>0</v>
      </c>
      <c r="DJ39" s="11">
        <f>[1]HeatFuel!CN39</f>
        <v>0</v>
      </c>
      <c r="DK39" s="11">
        <f>[1]HeatFuel!CO39</f>
        <v>0</v>
      </c>
      <c r="DL39" s="11">
        <v>0</v>
      </c>
      <c r="DM39" s="13">
        <f>((DJ39*'[1]prices source'!$C$58)+(DK39*'[1]prices source'!$C$60)+(DL39*'[1]prices source'!$C$61))/1000</f>
        <v>0</v>
      </c>
      <c r="DN39" s="14">
        <f>((DJ39*'[1]prices source'!$G$58)+(DK39*'[1]prices source'!$G$60)+(DL39*'[1]prices source'!$G$61))</f>
        <v>0</v>
      </c>
      <c r="DO39" s="14">
        <f>[1]HeatFuel!CM39</f>
        <v>0</v>
      </c>
      <c r="DP39" s="9" t="str">
        <f t="shared" si="35"/>
        <v>n/a</v>
      </c>
      <c r="DQ39" s="14">
        <f t="shared" si="13"/>
        <v>0</v>
      </c>
      <c r="DR39" s="11">
        <v>0</v>
      </c>
      <c r="DS39" s="11"/>
      <c r="DT39" s="11">
        <v>0</v>
      </c>
      <c r="DU39" s="13">
        <f>((DR39*'[1]prices source'!$C$58)+(DS39*'[1]prices source'!$C$60)+(DT39*'[1]prices source'!$C$61))/1000</f>
        <v>0</v>
      </c>
      <c r="DV39" s="14">
        <f>((DR39*'[1]prices source'!$G$58)+(DS39*'[1]prices source'!$G$60)+(DT39*'[1]prices source'!$G$61))</f>
        <v>0</v>
      </c>
      <c r="DW39" s="14"/>
      <c r="DX39" s="9" t="str">
        <f t="shared" si="36"/>
        <v>n/a</v>
      </c>
      <c r="DY39" s="14">
        <f t="shared" si="14"/>
        <v>0</v>
      </c>
      <c r="DZ39" s="11">
        <f>'[1]ENERGY APPORTION'!BA39*'[1]benchmarks general'!$I$192*(6-0)/24</f>
        <v>0</v>
      </c>
      <c r="EA39" s="11">
        <v>0</v>
      </c>
      <c r="EB39" s="11">
        <v>0</v>
      </c>
      <c r="EC39" s="13">
        <f>((DZ39*'[1]prices source'!$C$58)+(EA39*'[1]prices source'!$C$60)+(EB39*'[1]prices source'!$C$61))/1000</f>
        <v>0</v>
      </c>
      <c r="ED39" s="14">
        <f>((DZ39*'[1]prices source'!$G$58)+(EA39*'[1]prices source'!$G$60)+(EB39*'[1]prices source'!$G$61))</f>
        <v>0</v>
      </c>
      <c r="EE39" s="14">
        <f>IF(DZ39&gt;0,'[1]benchmarks general'!$I$197,0)</f>
        <v>0</v>
      </c>
      <c r="EF39" s="9" t="str">
        <f t="shared" si="37"/>
        <v>n/a</v>
      </c>
      <c r="EG39" s="14">
        <f t="shared" si="15"/>
        <v>0</v>
      </c>
      <c r="EH39" s="11">
        <f>[1]FabricVent!GG39</f>
        <v>9936.662612919039</v>
      </c>
      <c r="EI39" s="11">
        <f>[1]FabricVent!GD39</f>
        <v>6109.0295966184667</v>
      </c>
      <c r="EJ39" s="11">
        <v>0</v>
      </c>
      <c r="EK39" s="13">
        <f>((EH39*'[1]prices source'!$C$58)+(EI39*'[1]prices source'!$C$60)+(EJ39*'[1]prices source'!$C$61))/1000</f>
        <v>3.7157951280351087</v>
      </c>
      <c r="EL39" s="14">
        <f>((EH39*'[1]prices source'!$G$58)+(EI39*'[1]prices source'!$G$60)+(EJ39*'[1]prices source'!$G$61))</f>
        <v>1347.9727341048713</v>
      </c>
      <c r="EM39" s="14">
        <v>1713.0073385020125</v>
      </c>
      <c r="EN39" s="9">
        <f t="shared" si="38"/>
        <v>1.2708026617760517</v>
      </c>
      <c r="EO39" s="14">
        <f t="shared" si="16"/>
        <v>19952.800895574022</v>
      </c>
      <c r="EP39" s="11">
        <f>[1]FabricVent!GK39</f>
        <v>9560.8702710164307</v>
      </c>
      <c r="EQ39" s="11">
        <f>[1]FabricVent!GH39</f>
        <v>13260.472140606606</v>
      </c>
      <c r="ER39" s="11">
        <v>0</v>
      </c>
      <c r="ES39" s="13">
        <f>((EP39*'[1]prices source'!$C$58)+(EQ39*'[1]prices source'!$C$60)+(ER39*'[1]prices source'!$C$61))/1000</f>
        <v>4.9369664956113013</v>
      </c>
      <c r="ET39" s="14">
        <f>((EP39*'[1]prices source'!$G$58)+(EQ39*'[1]prices source'!$G$60)+(ER39*'[1]prices source'!$G$61))</f>
        <v>1445.0061744588963</v>
      </c>
      <c r="EU39" s="14">
        <v>10000</v>
      </c>
      <c r="EV39" s="9">
        <f t="shared" si="39"/>
        <v>6.9203856542306097</v>
      </c>
      <c r="EW39" s="14">
        <f t="shared" si="17"/>
        <v>1216.5582258612958</v>
      </c>
      <c r="EX39" s="11">
        <f>[1]FabricVent!GR39</f>
        <v>19715.618163104406</v>
      </c>
      <c r="EY39" s="11">
        <f>[1]FabricVent!GO39</f>
        <v>36382.358910922288</v>
      </c>
      <c r="EZ39" s="11">
        <v>0</v>
      </c>
      <c r="FA39" s="13">
        <f>((EX39*'[1]prices source'!$C$58)+(EY39*'[1]prices source'!$C$60)+(EZ39*'[1]prices source'!$C$61))/1000</f>
        <v>11.847604967348289</v>
      </c>
      <c r="FB39" s="14">
        <f>((EX39*'[1]prices source'!$G$58)+(EY39*'[1]prices source'!$G$60)+(EZ39*'[1]prices source'!$G$61))</f>
        <v>3160.968054222818</v>
      </c>
      <c r="FC39" s="14">
        <v>9000</v>
      </c>
      <c r="FD39" s="9">
        <f t="shared" si="40"/>
        <v>2.8472290278216099</v>
      </c>
      <c r="FE39" s="14">
        <f t="shared" si="18"/>
        <v>836.94534330622992</v>
      </c>
      <c r="FF39" s="11">
        <v>0</v>
      </c>
      <c r="FG39" s="11">
        <f>[1]HeatFuel!CR39</f>
        <v>0</v>
      </c>
      <c r="FH39" s="11">
        <f>[1]HeatFuel!CQ39</f>
        <v>0</v>
      </c>
      <c r="FI39" s="13">
        <f>((FF39*'[1]prices source'!$C$58)+(FG39*'[1]prices source'!$C$60)+(FH39*'[1]prices source'!$C$61))/1000</f>
        <v>0</v>
      </c>
      <c r="FJ39" s="14">
        <f>((FF39*'[1]prices source'!$G$58)+(FG39*'[1]prices source'!$G$60)+(FH39*'[1]prices source'!$G$61))</f>
        <v>0</v>
      </c>
      <c r="FK39" s="14">
        <f>[1]HeatFuel!CP39</f>
        <v>0</v>
      </c>
      <c r="FL39" s="9" t="str">
        <f t="shared" si="41"/>
        <v>n/a</v>
      </c>
      <c r="FM39" s="14">
        <f t="shared" si="19"/>
        <v>0</v>
      </c>
      <c r="FN39" s="11">
        <f t="shared" si="79"/>
        <v>0</v>
      </c>
      <c r="FO39" s="11">
        <f t="shared" si="79"/>
        <v>0</v>
      </c>
      <c r="FP39" s="11">
        <f t="shared" si="79"/>
        <v>0</v>
      </c>
      <c r="FQ39" s="13">
        <f>((FN39*'[1]prices source'!$C$58)+(FO39*'[1]prices source'!$C$60)+(FP39*'[1]prices source'!$C$61))/1000</f>
        <v>0</v>
      </c>
      <c r="FR39" s="14">
        <f>((FN39*'[1]prices source'!$G$58)+(FO39*'[1]prices source'!$G$60)+(FP39*'[1]prices source'!$G$61))</f>
        <v>0</v>
      </c>
      <c r="FS39" s="14">
        <f>'[1]CAPEX Assumptions'!$D$30</f>
        <v>0</v>
      </c>
      <c r="FT39" s="9" t="str">
        <f t="shared" si="42"/>
        <v>n/a</v>
      </c>
      <c r="FU39" s="14">
        <f t="shared" si="21"/>
        <v>0</v>
      </c>
      <c r="FV39" s="15">
        <v>302.80000000000007</v>
      </c>
      <c r="FW39" s="13">
        <f>(FV39*'[1]prices source'!$C$58)/1000</f>
        <v>7.8894149188022344E-2</v>
      </c>
      <c r="FX39" s="14">
        <f>(FV39*'[1]prices source'!$G$58)</f>
        <v>37.344431875428988</v>
      </c>
      <c r="FY39" s="16">
        <v>400</v>
      </c>
      <c r="FZ39" s="9">
        <f t="shared" si="43"/>
        <v>10.711101492567694</v>
      </c>
      <c r="GA39" s="14">
        <f t="shared" si="44"/>
        <v>22.868475533703361</v>
      </c>
      <c r="GB39" s="11">
        <f>'[1]ENERGY APPORTION'!BB39*'[1]cooling opps'!$C$35</f>
        <v>6477.52</v>
      </c>
      <c r="GC39" s="13">
        <f>(GB39*'[1]prices source'!$C$58)/1000</f>
        <v>1.6877094757212627</v>
      </c>
      <c r="GD39" s="14">
        <f>(GB39*'[1]prices source'!$G$58)</f>
        <v>798.87484927915693</v>
      </c>
      <c r="GE39" s="14">
        <v>0</v>
      </c>
      <c r="GF39" s="9">
        <f t="shared" si="45"/>
        <v>0</v>
      </c>
      <c r="GG39" s="14">
        <f t="shared" si="46"/>
        <v>2485.6131408528609</v>
      </c>
      <c r="GH39" s="11">
        <v>13494.833333333328</v>
      </c>
      <c r="GI39" s="13">
        <f>(GH39*'[1]prices source'!$C$58)/1000</f>
        <v>3.5160614077526295</v>
      </c>
      <c r="GJ39" s="14">
        <f>(GH39*'[1]prices source'!$G$58)</f>
        <v>1664.3226026649097</v>
      </c>
      <c r="GK39" s="17">
        <v>56439.373096446703</v>
      </c>
      <c r="GL39" s="9">
        <f t="shared" si="47"/>
        <v>33.911318037786728</v>
      </c>
      <c r="GM39" s="14">
        <f t="shared" si="48"/>
        <v>-41502.826583288464</v>
      </c>
      <c r="GN39" s="11">
        <f>[1]HeatFuel!BE39</f>
        <v>0</v>
      </c>
      <c r="GO39" s="13">
        <f>(GN39*'[1]prices source'!$C$58)/1000</f>
        <v>0</v>
      </c>
      <c r="GP39" s="14">
        <f>(GN39*'[1]prices source'!$G$58)</f>
        <v>0</v>
      </c>
      <c r="GQ39" s="14">
        <f>[1]HeatFuel!BF39*'[1]CAPEX Assumptions'!$D$11</f>
        <v>0</v>
      </c>
      <c r="GR39" s="9" t="str">
        <f t="shared" si="49"/>
        <v>n/a</v>
      </c>
      <c r="GS39" s="14">
        <f t="shared" si="50"/>
        <v>0</v>
      </c>
      <c r="GT39" s="11">
        <v>0</v>
      </c>
      <c r="GU39" s="13">
        <f>(GT39*'[1]prices source'!$C$58)/1000</f>
        <v>0</v>
      </c>
      <c r="GV39" s="14">
        <f>(GT39*'[1]prices source'!$G$58)</f>
        <v>0</v>
      </c>
      <c r="GW39" s="14">
        <v>0</v>
      </c>
      <c r="GX39" s="9" t="str">
        <f t="shared" si="51"/>
        <v>n/a</v>
      </c>
      <c r="GY39" s="14">
        <f t="shared" si="52"/>
        <v>0</v>
      </c>
      <c r="GZ39" s="18">
        <v>0</v>
      </c>
      <c r="HA39" s="13">
        <f>(GZ39*'[1]prices source'!$C$58)/1000</f>
        <v>0</v>
      </c>
      <c r="HB39" s="14">
        <f>(GZ39*'[1]prices source'!$G$58)</f>
        <v>0</v>
      </c>
      <c r="HC39" s="19"/>
      <c r="HD39" s="9" t="str">
        <f t="shared" si="53"/>
        <v>n/a</v>
      </c>
      <c r="HE39" s="14">
        <f t="shared" si="54"/>
        <v>0</v>
      </c>
      <c r="HF39" s="18">
        <v>58987.443878758626</v>
      </c>
      <c r="HG39" s="13">
        <f>(HF39*'[1]prices source'!$C$58)/1000</f>
        <v>15.369102369850982</v>
      </c>
      <c r="HH39" s="14">
        <f>(HF39*'[1]prices source'!$G$58)</f>
        <v>7274.9424684147671</v>
      </c>
      <c r="HI39" s="19">
        <v>223923.11202871322</v>
      </c>
      <c r="HJ39" s="9">
        <f t="shared" si="55"/>
        <v>30.780052625970356</v>
      </c>
      <c r="HK39" s="14">
        <f t="shared" si="56"/>
        <v>-12449.967097866989</v>
      </c>
      <c r="HL39" s="11">
        <v>0</v>
      </c>
      <c r="HM39" s="13">
        <f>(HL39*'[1]prices source'!$C$58)/1000</f>
        <v>0</v>
      </c>
      <c r="HN39" s="14">
        <f>(HL39*'[1]prices source'!$G$58)</f>
        <v>0</v>
      </c>
      <c r="HO39" s="14">
        <v>0</v>
      </c>
      <c r="HP39" s="9" t="str">
        <f t="shared" si="57"/>
        <v>n/a</v>
      </c>
      <c r="HQ39" s="14">
        <f t="shared" si="58"/>
        <v>0</v>
      </c>
      <c r="HR39" s="11">
        <v>0</v>
      </c>
      <c r="HS39" s="13">
        <f>(HR39*'[1]prices source'!$C$58)/1000</f>
        <v>0</v>
      </c>
      <c r="HT39" s="14">
        <f>(HR39*'[1]prices source'!$G$58)</f>
        <v>0</v>
      </c>
      <c r="HU39" s="14">
        <v>0</v>
      </c>
      <c r="HV39" s="9" t="str">
        <f t="shared" si="59"/>
        <v>n/a</v>
      </c>
      <c r="HW39" s="14">
        <f t="shared" si="60"/>
        <v>0</v>
      </c>
      <c r="HX39" s="11">
        <f>[1]ICT!AC109</f>
        <v>2391.2064000000005</v>
      </c>
      <c r="HY39" s="13">
        <f>(HX39*'[1]prices source'!$C$58)/1000</f>
        <v>0.62302574128452382</v>
      </c>
      <c r="HZ39" s="14">
        <f>(HX39*'[1]prices source'!$G$58)</f>
        <v>294.90833720241017</v>
      </c>
      <c r="IA39" s="14">
        <f>'[1]CAPEX Assumptions'!$D$25*[1]ICT!H109</f>
        <v>0</v>
      </c>
      <c r="IB39" s="9">
        <f t="shared" si="61"/>
        <v>0</v>
      </c>
      <c r="IC39" s="14">
        <f t="shared" si="62"/>
        <v>917.57556137711072</v>
      </c>
      <c r="ID39" s="11">
        <f>[1]ICT!Z109</f>
        <v>2250</v>
      </c>
      <c r="IE39" s="13">
        <f>(ID39*'[1]prices source'!$C$58)/1000</f>
        <v>0.58623459601403649</v>
      </c>
      <c r="IF39" s="14">
        <f>(ID39*'[1]prices source'!$G$58)</f>
        <v>277.4933015842642</v>
      </c>
      <c r="IG39" s="14">
        <f>'[1]CAPEX Assumptions'!$D$26</f>
        <v>0</v>
      </c>
      <c r="IH39" s="9">
        <f t="shared" si="63"/>
        <v>0</v>
      </c>
      <c r="II39" s="14">
        <f t="shared" si="64"/>
        <v>863.39055177273656</v>
      </c>
      <c r="IJ39" s="11">
        <f>[1]ICT!AF109</f>
        <v>2087.0303288659807</v>
      </c>
      <c r="IK39" s="13">
        <f>(IJ39*'[1]prices source'!$C$58)/1000</f>
        <v>0.54377305853857316</v>
      </c>
      <c r="IL39" s="14">
        <f>(IJ39*'[1]prices source'!$G$58)</f>
        <v>257.39419398378385</v>
      </c>
      <c r="IM39" s="14">
        <v>0</v>
      </c>
      <c r="IN39" s="9">
        <f t="shared" si="65"/>
        <v>0</v>
      </c>
      <c r="IO39" s="14">
        <f t="shared" si="66"/>
        <v>800.85434098045994</v>
      </c>
      <c r="IP39" s="11">
        <f>[1]vending!G39</f>
        <v>183.96000000000004</v>
      </c>
      <c r="IQ39" s="13">
        <f>(IP39*'[1]prices source'!$C$58)/1000</f>
        <v>4.7930540570107628E-2</v>
      </c>
      <c r="IR39" s="14">
        <f>(IP39*'[1]prices source'!$G$58)</f>
        <v>22.687852337529446</v>
      </c>
      <c r="IS39" s="14">
        <v>0</v>
      </c>
      <c r="IT39" s="9">
        <f t="shared" si="67"/>
        <v>0</v>
      </c>
      <c r="IU39" s="14">
        <f t="shared" si="68"/>
        <v>70.590811512938956</v>
      </c>
      <c r="IV39" s="11">
        <f>'[1]halls power'!S70</f>
        <v>0</v>
      </c>
      <c r="IW39" s="13">
        <f>(IV39*'[1]prices source'!$C$58)/1000</f>
        <v>0</v>
      </c>
      <c r="IX39" s="14">
        <f>(IV39*'[1]prices source'!$G$58)</f>
        <v>0</v>
      </c>
      <c r="IY39" s="14">
        <f>'[1]halls power'!T70</f>
        <v>0</v>
      </c>
      <c r="IZ39" s="9" t="str">
        <f t="shared" si="69"/>
        <v>n/a</v>
      </c>
      <c r="JA39" s="14">
        <f t="shared" si="70"/>
        <v>0</v>
      </c>
      <c r="JB39" s="11">
        <f>'[1]halls power'!U70</f>
        <v>0</v>
      </c>
      <c r="JC39" s="13">
        <f>(JB39*'[1]prices source'!$C$58)/1000</f>
        <v>0</v>
      </c>
      <c r="JD39" s="14">
        <f>(JB39*'[1]prices source'!$G$58)</f>
        <v>0</v>
      </c>
      <c r="JE39" s="14">
        <f>'[1]halls power'!V70</f>
        <v>0</v>
      </c>
      <c r="JF39" s="9" t="str">
        <f t="shared" si="71"/>
        <v>n/a</v>
      </c>
      <c r="JG39" s="14">
        <f t="shared" si="72"/>
        <v>0</v>
      </c>
      <c r="JH39" s="11">
        <f>'[1]renewable energy'!W202</f>
        <v>32527.212265471859</v>
      </c>
      <c r="JI39" s="13">
        <f>(JH39*'[1]prices source'!$C$58)/1000</f>
        <v>8.4749231741829814</v>
      </c>
      <c r="JJ39" s="14">
        <f>(JH39*'[1]prices source'!$G$58)+'[1]renewable energy'!Z202</f>
        <v>4222.260662750673</v>
      </c>
      <c r="JK39" s="14">
        <f>'[1]renewable energy'!Y202</f>
        <v>38623.634836180347</v>
      </c>
      <c r="JL39" s="9">
        <f t="shared" si="73"/>
        <v>9.1476197045158827</v>
      </c>
      <c r="JM39" s="14">
        <f t="shared" si="74"/>
        <v>54259.277276680477</v>
      </c>
      <c r="JN39" s="11">
        <v>0</v>
      </c>
      <c r="JO39" s="13">
        <f>(JN39*'[1]prices source'!$C$58)/1000</f>
        <v>0</v>
      </c>
      <c r="JP39" s="14">
        <v>0</v>
      </c>
      <c r="JQ39" s="14">
        <v>0</v>
      </c>
      <c r="JR39" s="9" t="str">
        <f t="shared" si="75"/>
        <v>n/a</v>
      </c>
      <c r="JS39" s="14">
        <f t="shared" si="76"/>
        <v>0</v>
      </c>
      <c r="JT39" s="11">
        <v>2536.8959999999997</v>
      </c>
      <c r="JU39" s="13">
        <f>(JT39*'[1]prices source'!$C$58)/1000</f>
        <v>0.66098497852872218</v>
      </c>
      <c r="JV39" s="14">
        <f>(JT39*'[1]prices source'!$G$58)</f>
        <v>312.8762874737393</v>
      </c>
      <c r="JW39" s="16">
        <v>2000</v>
      </c>
      <c r="JX39" s="9">
        <f t="shared" si="77"/>
        <v>6.392302900768299</v>
      </c>
      <c r="JY39" s="14">
        <f t="shared" si="78"/>
        <v>49.917220694323987</v>
      </c>
    </row>
    <row r="40" spans="1:285" x14ac:dyDescent="0.25">
      <c r="A40" s="9">
        <f>'[1]ENERGY APPORTION'!A40</f>
        <v>38</v>
      </c>
      <c r="B40" t="s">
        <v>87</v>
      </c>
      <c r="C40" s="9" t="str">
        <f>'[1]ENERGY APPORTION'!E40</f>
        <v>uni</v>
      </c>
      <c r="D40" s="10">
        <f>[1]FabricVent!M40</f>
        <v>6597.3200000000143</v>
      </c>
      <c r="E40" s="11">
        <f>'[1]ENERGY APPORTION'!G40</f>
        <v>350523.29830671038</v>
      </c>
      <c r="F40" s="11">
        <f>'[1]ENERGY APPORTION'!H40</f>
        <v>656315.07958789147</v>
      </c>
      <c r="G40" s="11">
        <f>'[1]ENERGY APPORTION'!I40</f>
        <v>0</v>
      </c>
      <c r="H40" s="10">
        <f>((E40*'[1]prices source'!$C$58)+(F40*'[1]prices source'!$C$60)+(G40*'[1]prices source'!$C$61))/1000</f>
        <v>212.38570939724968</v>
      </c>
      <c r="I40" s="12">
        <f>(E40*'[1]prices source'!$G$58)+(F40*'[1]prices source'!$G$60)+(G40*'[1]prices source'!$G$61)</f>
        <v>56388.695155513771</v>
      </c>
      <c r="J40" s="11">
        <f>[1]FabricVent!EU40</f>
        <v>0</v>
      </c>
      <c r="K40" s="11">
        <f>[1]FabricVent!EJ40</f>
        <v>0</v>
      </c>
      <c r="L40" s="11">
        <v>0</v>
      </c>
      <c r="M40" s="13">
        <f>((J40*'[1]prices source'!$C$58)+(K40*'[1]prices source'!$C$60)+(L40*'[1]prices source'!$C$61))/1000</f>
        <v>0</v>
      </c>
      <c r="N40" s="14">
        <f>((J40*'[1]prices source'!$G$58)+(K40*'[1]prices source'!$G$60)+(L40*'[1]prices source'!$G$61))</f>
        <v>0</v>
      </c>
      <c r="O40" s="14">
        <f>[1]FabricVent!DY40</f>
        <v>0</v>
      </c>
      <c r="P40" s="9" t="str">
        <f t="shared" si="22"/>
        <v>n/a</v>
      </c>
      <c r="Q40" s="14">
        <f t="shared" si="0"/>
        <v>0</v>
      </c>
      <c r="R40" s="11">
        <f>[1]FabricVent!EV40</f>
        <v>0</v>
      </c>
      <c r="S40" s="11">
        <f>[1]FabricVent!EK40</f>
        <v>0</v>
      </c>
      <c r="T40" s="11">
        <v>0</v>
      </c>
      <c r="U40" s="13">
        <f>((R40*'[1]prices source'!$C$58)+(S40*'[1]prices source'!$C$60)+(T40*'[1]prices source'!$C$61))/1000</f>
        <v>0</v>
      </c>
      <c r="V40" s="14">
        <f>((R40*'[1]prices source'!$G$58)+(S40*'[1]prices source'!$G$60)+(T40*'[1]prices source'!$G$61))</f>
        <v>0</v>
      </c>
      <c r="W40" s="14">
        <f>[1]FabricVent!DZ40</f>
        <v>0</v>
      </c>
      <c r="X40" s="9" t="str">
        <f t="shared" si="23"/>
        <v>n/a</v>
      </c>
      <c r="Y40" s="14">
        <f t="shared" si="1"/>
        <v>0</v>
      </c>
      <c r="Z40" s="11">
        <f>[1]FabricVent!EW40</f>
        <v>9147.5506488146548</v>
      </c>
      <c r="AA40" s="11">
        <f>[1]FabricVent!EL40</f>
        <v>143209.2372593139</v>
      </c>
      <c r="AB40" s="11">
        <v>0</v>
      </c>
      <c r="AC40" s="13">
        <f>((Z40*'[1]prices source'!$C$58)+(AA40*'[1]prices source'!$C$60)+(AB40*'[1]prices source'!$C$61))/1000</f>
        <v>28.798326327647473</v>
      </c>
      <c r="AD40" s="14">
        <f>((Z40*'[1]prices source'!$G$58)+(AA40*'[1]prices source'!$G$60)+(AB40*'[1]prices source'!$G$61))</f>
        <v>3999.3881416336444</v>
      </c>
      <c r="AE40" s="14">
        <f>[1]FabricVent!EA40</f>
        <v>432159.06511627906</v>
      </c>
      <c r="AF40" s="9">
        <f t="shared" si="24"/>
        <v>108.05629506611317</v>
      </c>
      <c r="AG40" s="14">
        <f t="shared" si="2"/>
        <v>-290458.8007121078</v>
      </c>
      <c r="AH40" s="11">
        <f>[1]FabricVent!EX40</f>
        <v>0</v>
      </c>
      <c r="AI40" s="11">
        <f>[1]FabricVent!EM40</f>
        <v>0</v>
      </c>
      <c r="AJ40" s="11">
        <v>0</v>
      </c>
      <c r="AK40" s="13">
        <f>((AH40*'[1]prices source'!$C$58)+(AI40*'[1]prices source'!$C$60)+(AJ40*'[1]prices source'!$C$61))/1000</f>
        <v>0</v>
      </c>
      <c r="AL40" s="14">
        <f>((AH40*'[1]prices source'!$G$58)+(AI40*'[1]prices source'!$G$60)+(AJ40*'[1]prices source'!$G$61))</f>
        <v>0</v>
      </c>
      <c r="AM40" s="14">
        <f>[1]FabricVent!EB40</f>
        <v>0</v>
      </c>
      <c r="AN40" s="9" t="str">
        <f t="shared" si="25"/>
        <v>n/a</v>
      </c>
      <c r="AO40" s="14">
        <f t="shared" si="3"/>
        <v>0</v>
      </c>
      <c r="AP40" s="11">
        <f>[1]FabricVent!FD40</f>
        <v>0</v>
      </c>
      <c r="AQ40" s="11">
        <f>[1]FabricVent!ES40</f>
        <v>0</v>
      </c>
      <c r="AR40" s="11">
        <v>0</v>
      </c>
      <c r="AS40" s="13">
        <f>((AP40*'[1]prices source'!$C$58)+(AQ40*'[1]prices source'!$C$60)+(AR40*'[1]prices source'!$C$61))/1000</f>
        <v>0</v>
      </c>
      <c r="AT40" s="14">
        <f>((AP40*'[1]prices source'!$G$58)+(AQ40*'[1]prices source'!$G$60)+(AR40*'[1]prices source'!$G$61))</f>
        <v>0</v>
      </c>
      <c r="AU40" s="14">
        <f>[1]FabricVent!EH40</f>
        <v>0</v>
      </c>
      <c r="AV40" s="9" t="str">
        <f t="shared" si="26"/>
        <v>n/a</v>
      </c>
      <c r="AW40" s="14">
        <f t="shared" si="4"/>
        <v>0</v>
      </c>
      <c r="AX40" s="11">
        <f>[1]FabricVent!FC40</f>
        <v>8275.9795097127571</v>
      </c>
      <c r="AY40" s="11">
        <f>[1]FabricVent!ER40</f>
        <v>129564.37834134899</v>
      </c>
      <c r="AZ40" s="11">
        <v>0</v>
      </c>
      <c r="BA40" s="13">
        <f>((AX40*'[1]prices source'!$C$58)+(AY40*'[1]prices source'!$C$60)+(AZ40*'[1]prices source'!$C$61))/1000</f>
        <v>26.054445364838219</v>
      </c>
      <c r="BB40" s="14">
        <f>((AX40*'[1]prices source'!$G$58)+(AY40*'[1]prices source'!$G$60)+(AZ40*'[1]prices source'!$G$61))</f>
        <v>3618.3297127561882</v>
      </c>
      <c r="BC40" s="14">
        <f>[1]FabricVent!EG40</f>
        <v>307941.9464788732</v>
      </c>
      <c r="BD40" s="9">
        <f t="shared" si="27"/>
        <v>85.106104452903708</v>
      </c>
      <c r="BE40" s="14">
        <f t="shared" si="5"/>
        <v>-179742.76729403192</v>
      </c>
      <c r="BF40" s="11">
        <f>[1]FabricVent!EZ40</f>
        <v>0</v>
      </c>
      <c r="BG40" s="11">
        <f>[1]FabricVent!EO40</f>
        <v>0</v>
      </c>
      <c r="BH40" s="11">
        <v>0</v>
      </c>
      <c r="BI40" s="13">
        <f>((BF40*'[1]prices source'!$C$58)+(BG40*'[1]prices source'!$C$60)+(BH40*'[1]prices source'!$C$61))/1000</f>
        <v>0</v>
      </c>
      <c r="BJ40" s="14">
        <f>((BF40*'[1]prices source'!$G$58)+(BG40*'[1]prices source'!$G$60)+(BH40*'[1]prices source'!$G$61))</f>
        <v>0</v>
      </c>
      <c r="BK40" s="14">
        <f>[1]FabricVent!ED40</f>
        <v>0</v>
      </c>
      <c r="BL40" s="9" t="str">
        <f t="shared" si="28"/>
        <v>n/a</v>
      </c>
      <c r="BM40" s="14">
        <f t="shared" si="6"/>
        <v>0</v>
      </c>
      <c r="BN40" s="11">
        <f>[1]FabricVent!EY40</f>
        <v>7150.7169006264703</v>
      </c>
      <c r="BO40" s="11">
        <f>[1]FabricVent!EN40</f>
        <v>111947.85932436446</v>
      </c>
      <c r="BP40" s="11">
        <v>0</v>
      </c>
      <c r="BQ40" s="13">
        <f>((BN40*'[1]prices source'!$C$58)+(BO40*'[1]prices source'!$C$60)+(BP40*'[1]prices source'!$C$61))/1000</f>
        <v>22.511892711689914</v>
      </c>
      <c r="BR40" s="14">
        <f>((BN40*'[1]prices source'!$G$58)+(BO40*'[1]prices source'!$G$60)+(BP40*'[1]prices source'!$G$61))</f>
        <v>3126.3551823296657</v>
      </c>
      <c r="BS40" s="14">
        <f>[1]FabricVent!EC40</f>
        <v>391746.60000000003</v>
      </c>
      <c r="BT40" s="9">
        <f t="shared" si="29"/>
        <v>125.30457262635215</v>
      </c>
      <c r="BU40" s="14">
        <f t="shared" si="7"/>
        <v>-299773.42937211046</v>
      </c>
      <c r="BV40" s="11">
        <f>[1]FabricVent!FA40</f>
        <v>0</v>
      </c>
      <c r="BW40" s="11">
        <f>[1]FabricVent!EP40</f>
        <v>0</v>
      </c>
      <c r="BX40" s="11">
        <v>0</v>
      </c>
      <c r="BY40" s="13">
        <f>((BV40*'[1]prices source'!$C$58)+(BW40*'[1]prices source'!$C$60)+(BX40*'[1]prices source'!$C$61))/1000</f>
        <v>0</v>
      </c>
      <c r="BZ40" s="14">
        <f>((BV40*'[1]prices source'!$G$58)+(BW40*'[1]prices source'!$G$60)+(BX40*'[1]prices source'!$G$61))</f>
        <v>0</v>
      </c>
      <c r="CA40" s="14">
        <f>[1]FabricVent!EE40</f>
        <v>0</v>
      </c>
      <c r="CB40" s="9" t="str">
        <f t="shared" si="30"/>
        <v>n/a</v>
      </c>
      <c r="CC40" s="14">
        <f t="shared" si="8"/>
        <v>0</v>
      </c>
      <c r="CD40" s="11">
        <f>[1]FabricVent!FB40</f>
        <v>8113.616968922749</v>
      </c>
      <c r="CE40" s="11">
        <f>[1]FabricVent!EQ40</f>
        <v>127022.51587797643</v>
      </c>
      <c r="CF40" s="11">
        <v>0</v>
      </c>
      <c r="CG40" s="13">
        <f>((CD40*'[1]prices source'!$C$58)+(CE40*'[1]prices source'!$C$60)+(CF40*'[1]prices source'!$C$61))/1000</f>
        <v>25.543295483021225</v>
      </c>
      <c r="CH40" s="14">
        <f>((CD40*'[1]prices source'!$G$58)+(CE40*'[1]prices source'!$G$60)+(CF40*'[1]prices source'!$G$61))</f>
        <v>3547.3434077647853</v>
      </c>
      <c r="CI40" s="14">
        <f>[1]FabricVent!EF40</f>
        <v>433641.60000000003</v>
      </c>
      <c r="CJ40" s="9">
        <f t="shared" si="31"/>
        <v>122.24404297898008</v>
      </c>
      <c r="CK40" s="14">
        <f t="shared" si="9"/>
        <v>-329283.52118601493</v>
      </c>
      <c r="CL40" s="11">
        <v>0</v>
      </c>
      <c r="CM40" s="11">
        <f>[1]HeatFuel!CE40</f>
        <v>0</v>
      </c>
      <c r="CN40" s="11">
        <v>0</v>
      </c>
      <c r="CO40" s="13">
        <f>((CL40*'[1]prices source'!$C$58)+(CM40*'[1]prices source'!$C$60)+(CN40*'[1]prices source'!$C$61))/1000</f>
        <v>0</v>
      </c>
      <c r="CP40" s="14">
        <f>((CL40*'[1]prices source'!$G$58)+(CM40*'[1]prices source'!$G$60)+(CN40*'[1]prices source'!$G$61))</f>
        <v>0</v>
      </c>
      <c r="CQ40" s="14">
        <v>0</v>
      </c>
      <c r="CR40" s="9" t="str">
        <f t="shared" si="32"/>
        <v>n/a</v>
      </c>
      <c r="CS40" s="14">
        <f t="shared" si="10"/>
        <v>0</v>
      </c>
      <c r="CT40" s="11">
        <f>[1]HeatFuel!BA40</f>
        <v>24443.07060000005</v>
      </c>
      <c r="CU40" s="11">
        <v>0</v>
      </c>
      <c r="CV40" s="11">
        <v>0</v>
      </c>
      <c r="CW40" s="13">
        <f>((CT40*'[1]prices source'!$C$58)+(CU40*'[1]prices source'!$C$60)+(CV40*'[1]prices source'!$C$61))/1000</f>
        <v>6.3686104971260447</v>
      </c>
      <c r="CX40" s="14">
        <f>((CT40*'[1]prices source'!$G$58)+(CU40*'[1]prices source'!$G$60)+(CV40*'[1]prices source'!$G$61))</f>
        <v>3014.5726051783449</v>
      </c>
      <c r="CY40" s="14">
        <f>'[1]CAPEX Assumptions'!$D$11*[1]HeatFuel!BB40</f>
        <v>4138.509307936517</v>
      </c>
      <c r="CZ40" s="9">
        <f t="shared" si="33"/>
        <v>1.3728345108780948</v>
      </c>
      <c r="DA40" s="14">
        <f t="shared" si="11"/>
        <v>47828.340428730175</v>
      </c>
      <c r="DB40" s="11">
        <f>[1]HotWaterpiv!AQ149</f>
        <v>0</v>
      </c>
      <c r="DC40" s="11">
        <f>[1]HotWaterpiv!AP149</f>
        <v>5680.44583987441</v>
      </c>
      <c r="DD40" s="11">
        <v>0</v>
      </c>
      <c r="DE40" s="13">
        <f>((DB40*'[1]prices source'!$C$58)+(DC40*'[1]prices source'!$C$60)+(DD40*'[1]prices source'!$C$61))/1000</f>
        <v>1.0477582351648349</v>
      </c>
      <c r="DF40" s="14">
        <f>((DB40*'[1]prices source'!$G$58)+(DC40*'[1]prices source'!$G$60)+(DD40*'[1]prices source'!$G$61))</f>
        <v>113.8878720049557</v>
      </c>
      <c r="DG40" s="14">
        <v>1500</v>
      </c>
      <c r="DH40" s="9">
        <f t="shared" si="34"/>
        <v>13.170849306366259</v>
      </c>
      <c r="DI40" s="14">
        <f t="shared" si="12"/>
        <v>350.27985549458867</v>
      </c>
      <c r="DJ40" s="11">
        <f>[1]HeatFuel!CN40</f>
        <v>-12724.4394721764</v>
      </c>
      <c r="DK40" s="11">
        <f>[1]HeatFuel!CO40</f>
        <v>26412</v>
      </c>
      <c r="DL40" s="11">
        <v>0</v>
      </c>
      <c r="DM40" s="13">
        <f>((DJ40*'[1]prices source'!$C$58)+(DK40*'[1]prices source'!$C$60)+(DL40*'[1]prices source'!$C$61))/1000</f>
        <v>1.5563571184549374</v>
      </c>
      <c r="DN40" s="14">
        <f>((DJ40*'[1]prices source'!$G$58)+(DK40*'[1]prices source'!$G$60)+(DL40*'[1]prices source'!$G$61))</f>
        <v>-1039.7726134019067</v>
      </c>
      <c r="DO40" s="14">
        <f>[1]HeatFuel!CM40</f>
        <v>3534.8300000000004</v>
      </c>
      <c r="DP40" s="9" t="str">
        <f t="shared" si="35"/>
        <v>n/a</v>
      </c>
      <c r="DQ40" s="14">
        <f t="shared" si="13"/>
        <v>-15264.624738731201</v>
      </c>
      <c r="DR40" s="11">
        <v>0</v>
      </c>
      <c r="DS40" s="11"/>
      <c r="DT40" s="11">
        <v>0</v>
      </c>
      <c r="DU40" s="13">
        <f>((DR40*'[1]prices source'!$C$58)+(DS40*'[1]prices source'!$C$60)+(DT40*'[1]prices source'!$C$61))/1000</f>
        <v>0</v>
      </c>
      <c r="DV40" s="14">
        <f>((DR40*'[1]prices source'!$G$58)+(DS40*'[1]prices source'!$G$60)+(DT40*'[1]prices source'!$G$61))</f>
        <v>0</v>
      </c>
      <c r="DW40" s="14"/>
      <c r="DX40" s="9" t="str">
        <f t="shared" si="36"/>
        <v>n/a</v>
      </c>
      <c r="DY40" s="14">
        <f t="shared" si="14"/>
        <v>0</v>
      </c>
      <c r="DZ40" s="11">
        <f>'[1]ENERGY APPORTION'!BA40*'[1]benchmarks general'!$I$192*(6-0)/24</f>
        <v>0</v>
      </c>
      <c r="EA40" s="11">
        <v>0</v>
      </c>
      <c r="EB40" s="11">
        <v>0</v>
      </c>
      <c r="EC40" s="13">
        <f>((DZ40*'[1]prices source'!$C$58)+(EA40*'[1]prices source'!$C$60)+(EB40*'[1]prices source'!$C$61))/1000</f>
        <v>0</v>
      </c>
      <c r="ED40" s="14">
        <f>((DZ40*'[1]prices source'!$G$58)+(EA40*'[1]prices source'!$G$60)+(EB40*'[1]prices source'!$G$61))</f>
        <v>0</v>
      </c>
      <c r="EE40" s="14">
        <f>IF(DZ40&gt;0,'[1]benchmarks general'!$I$197,0)</f>
        <v>0</v>
      </c>
      <c r="EF40" s="9" t="str">
        <f t="shared" si="37"/>
        <v>n/a</v>
      </c>
      <c r="EG40" s="14">
        <f t="shared" si="15"/>
        <v>0</v>
      </c>
      <c r="EH40" s="11">
        <f>[1]FabricVent!GG40</f>
        <v>3569.5792136540481</v>
      </c>
      <c r="EI40" s="11">
        <f>[1]FabricVent!GD40</f>
        <v>459.46296954029884</v>
      </c>
      <c r="EJ40" s="11">
        <v>0</v>
      </c>
      <c r="EK40" s="13">
        <f>((EH40*'[1]prices source'!$C$58)+(EI40*'[1]prices source'!$C$60)+(EJ40*'[1]prices source'!$C$61))/1000</f>
        <v>1.0147972017346338</v>
      </c>
      <c r="EL40" s="14">
        <f>((EH40*'[1]prices source'!$G$58)+(EI40*'[1]prices source'!$G$60)+(EJ40*'[1]prices source'!$G$61))</f>
        <v>449.44929880513206</v>
      </c>
      <c r="EM40" s="14">
        <v>1462.9082670807186</v>
      </c>
      <c r="EN40" s="9">
        <f t="shared" si="38"/>
        <v>3.2548905315235399</v>
      </c>
      <c r="EO40" s="14">
        <f t="shared" si="16"/>
        <v>5754.9979678217906</v>
      </c>
      <c r="EP40" s="11">
        <f>[1]FabricVent!GK40</f>
        <v>0</v>
      </c>
      <c r="EQ40" s="11">
        <f>[1]FabricVent!GH40</f>
        <v>0</v>
      </c>
      <c r="ER40" s="11">
        <v>0</v>
      </c>
      <c r="ES40" s="13">
        <f>((EP40*'[1]prices source'!$C$58)+(EQ40*'[1]prices source'!$C$60)+(ER40*'[1]prices source'!$C$61))/1000</f>
        <v>0</v>
      </c>
      <c r="ET40" s="14">
        <f>((EP40*'[1]prices source'!$G$58)+(EQ40*'[1]prices source'!$G$60)+(ER40*'[1]prices source'!$G$61))</f>
        <v>0</v>
      </c>
      <c r="EU40" s="14">
        <v>0</v>
      </c>
      <c r="EV40" s="9" t="str">
        <f t="shared" si="39"/>
        <v>n/a</v>
      </c>
      <c r="EW40" s="14">
        <f t="shared" si="17"/>
        <v>0</v>
      </c>
      <c r="EX40" s="11">
        <f>[1]FabricVent!GR40</f>
        <v>0</v>
      </c>
      <c r="EY40" s="11">
        <f>[1]FabricVent!GO40</f>
        <v>0</v>
      </c>
      <c r="EZ40" s="11">
        <v>0</v>
      </c>
      <c r="FA40" s="13">
        <f>((EX40*'[1]prices source'!$C$58)+(EY40*'[1]prices source'!$C$60)+(EZ40*'[1]prices source'!$C$61))/1000</f>
        <v>0</v>
      </c>
      <c r="FB40" s="14">
        <f>((EX40*'[1]prices source'!$G$58)+(EY40*'[1]prices source'!$G$60)+(EZ40*'[1]prices source'!$G$61))</f>
        <v>0</v>
      </c>
      <c r="FC40" s="14"/>
      <c r="FD40" s="9" t="str">
        <f t="shared" si="40"/>
        <v>n/a</v>
      </c>
      <c r="FE40" s="14">
        <f t="shared" si="18"/>
        <v>0</v>
      </c>
      <c r="FF40" s="11">
        <v>0</v>
      </c>
      <c r="FG40" s="11">
        <f>[1]HeatFuel!CR40</f>
        <v>0</v>
      </c>
      <c r="FH40" s="11">
        <f>[1]HeatFuel!CQ40</f>
        <v>0</v>
      </c>
      <c r="FI40" s="13">
        <f>((FF40*'[1]prices source'!$C$58)+(FG40*'[1]prices source'!$C$60)+(FH40*'[1]prices source'!$C$61))/1000</f>
        <v>0</v>
      </c>
      <c r="FJ40" s="14">
        <f>((FF40*'[1]prices source'!$G$58)+(FG40*'[1]prices source'!$G$60)+(FH40*'[1]prices source'!$G$61))</f>
        <v>0</v>
      </c>
      <c r="FK40" s="14">
        <f>[1]HeatFuel!CP40</f>
        <v>0</v>
      </c>
      <c r="FL40" s="9" t="str">
        <f t="shared" si="41"/>
        <v>n/a</v>
      </c>
      <c r="FM40" s="14">
        <f t="shared" si="19"/>
        <v>0</v>
      </c>
      <c r="FN40" s="11">
        <f t="shared" si="79"/>
        <v>0</v>
      </c>
      <c r="FO40" s="11">
        <f t="shared" si="79"/>
        <v>0</v>
      </c>
      <c r="FP40" s="11">
        <f t="shared" si="79"/>
        <v>0</v>
      </c>
      <c r="FQ40" s="13">
        <f>((FN40*'[1]prices source'!$C$58)+(FO40*'[1]prices source'!$C$60)+(FP40*'[1]prices source'!$C$61))/1000</f>
        <v>0</v>
      </c>
      <c r="FR40" s="14">
        <f>((FN40*'[1]prices source'!$G$58)+(FO40*'[1]prices source'!$G$60)+(FP40*'[1]prices source'!$G$61))</f>
        <v>0</v>
      </c>
      <c r="FS40" s="14">
        <f>'[1]CAPEX Assumptions'!$D$30</f>
        <v>0</v>
      </c>
      <c r="FT40" s="9" t="str">
        <f t="shared" si="42"/>
        <v>n/a</v>
      </c>
      <c r="FU40" s="14">
        <f t="shared" si="21"/>
        <v>0</v>
      </c>
      <c r="FV40" s="15">
        <v>302.80000000000007</v>
      </c>
      <c r="FW40" s="13">
        <f>(FV40*'[1]prices source'!$C$58)/1000</f>
        <v>7.8894149188022344E-2</v>
      </c>
      <c r="FX40" s="14">
        <f>(FV40*'[1]prices source'!$G$58)</f>
        <v>37.344431875428988</v>
      </c>
      <c r="FY40" s="16">
        <v>400</v>
      </c>
      <c r="FZ40" s="9">
        <f t="shared" si="43"/>
        <v>10.711101492567694</v>
      </c>
      <c r="GA40" s="14">
        <f t="shared" si="44"/>
        <v>22.868475533703361</v>
      </c>
      <c r="GB40" s="11">
        <f>'[1]ENERGY APPORTION'!BB40*'[1]cooling opps'!$C$35</f>
        <v>2916.48</v>
      </c>
      <c r="GC40" s="13">
        <f>(GB40*'[1]prices source'!$C$58)/1000</f>
        <v>0.75988509981467411</v>
      </c>
      <c r="GD40" s="14">
        <f>(GB40*'[1]prices source'!$G$58)</f>
        <v>359.69051742421107</v>
      </c>
      <c r="GE40" s="14">
        <v>0</v>
      </c>
      <c r="GF40" s="9">
        <f t="shared" si="45"/>
        <v>0</v>
      </c>
      <c r="GG40" s="14">
        <f t="shared" si="46"/>
        <v>1119.1383450818448</v>
      </c>
      <c r="GH40" s="11">
        <v>6076</v>
      </c>
      <c r="GI40" s="13">
        <f>(GH40*'[1]prices source'!$C$58)/1000</f>
        <v>1.5830939579472378</v>
      </c>
      <c r="GJ40" s="14">
        <f>(GH40*'[1]prices source'!$G$58)</f>
        <v>749.35524463377305</v>
      </c>
      <c r="GK40" s="17">
        <v>52494.049999999996</v>
      </c>
      <c r="GL40" s="9">
        <f t="shared" si="47"/>
        <v>70.052288785481224</v>
      </c>
      <c r="GM40" s="14">
        <f t="shared" si="48"/>
        <v>-45768.92384451213</v>
      </c>
      <c r="GN40" s="11">
        <f>[1]HeatFuel!BE40</f>
        <v>0</v>
      </c>
      <c r="GO40" s="13">
        <f>(GN40*'[1]prices source'!$C$58)/1000</f>
        <v>0</v>
      </c>
      <c r="GP40" s="14">
        <f>(GN40*'[1]prices source'!$G$58)</f>
        <v>0</v>
      </c>
      <c r="GQ40" s="14">
        <f>[1]HeatFuel!BF40*'[1]CAPEX Assumptions'!$D$11</f>
        <v>0</v>
      </c>
      <c r="GR40" s="9" t="str">
        <f t="shared" si="49"/>
        <v>n/a</v>
      </c>
      <c r="GS40" s="14">
        <f t="shared" si="50"/>
        <v>0</v>
      </c>
      <c r="GT40" s="11">
        <v>0</v>
      </c>
      <c r="GU40" s="13">
        <f>(GT40*'[1]prices source'!$C$58)/1000</f>
        <v>0</v>
      </c>
      <c r="GV40" s="14">
        <f>(GT40*'[1]prices source'!$G$58)</f>
        <v>0</v>
      </c>
      <c r="GW40" s="14">
        <v>0</v>
      </c>
      <c r="GX40" s="9" t="str">
        <f t="shared" si="51"/>
        <v>n/a</v>
      </c>
      <c r="GY40" s="14">
        <f t="shared" si="52"/>
        <v>0</v>
      </c>
      <c r="GZ40" s="18">
        <v>63199.670538997336</v>
      </c>
      <c r="HA40" s="13">
        <f>(GZ40*'[1]prices source'!$C$58)/1000</f>
        <v>16.466592589621911</v>
      </c>
      <c r="HB40" s="14">
        <f>(GZ40*'[1]prices source'!$G$58)</f>
        <v>7794.4378830685</v>
      </c>
      <c r="HC40" s="19">
        <v>135994.37505158642</v>
      </c>
      <c r="HD40" s="9">
        <f t="shared" si="53"/>
        <v>17.447618044015819</v>
      </c>
      <c r="HE40" s="14">
        <f t="shared" si="54"/>
        <v>44475.116041774978</v>
      </c>
      <c r="HF40" s="18">
        <v>68701.720175346592</v>
      </c>
      <c r="HG40" s="13">
        <f>(HF40*'[1]prices source'!$C$58)/1000</f>
        <v>17.900144521094973</v>
      </c>
      <c r="HH40" s="14">
        <f>(HF40*'[1]prices source'!$G$58)</f>
        <v>8473.0076248778587</v>
      </c>
      <c r="HI40" s="19">
        <v>229233.30443515247</v>
      </c>
      <c r="HJ40" s="9">
        <f t="shared" si="55"/>
        <v>27.054537725434532</v>
      </c>
      <c r="HK40" s="14">
        <f t="shared" si="56"/>
        <v>17066.041193405079</v>
      </c>
      <c r="HL40" s="11">
        <v>0</v>
      </c>
      <c r="HM40" s="13">
        <f>(HL40*'[1]prices source'!$C$58)/1000</f>
        <v>0</v>
      </c>
      <c r="HN40" s="14">
        <f>(HL40*'[1]prices source'!$G$58)</f>
        <v>0</v>
      </c>
      <c r="HO40" s="14">
        <v>0</v>
      </c>
      <c r="HP40" s="9" t="str">
        <f t="shared" si="57"/>
        <v>n/a</v>
      </c>
      <c r="HQ40" s="14">
        <f t="shared" si="58"/>
        <v>0</v>
      </c>
      <c r="HR40" s="11">
        <v>0</v>
      </c>
      <c r="HS40" s="13">
        <f>(HR40*'[1]prices source'!$C$58)/1000</f>
        <v>0</v>
      </c>
      <c r="HT40" s="14">
        <f>(HR40*'[1]prices source'!$G$58)</f>
        <v>0</v>
      </c>
      <c r="HU40" s="14">
        <v>0</v>
      </c>
      <c r="HV40" s="9" t="str">
        <f t="shared" si="59"/>
        <v>n/a</v>
      </c>
      <c r="HW40" s="14">
        <f t="shared" si="60"/>
        <v>0</v>
      </c>
      <c r="HX40" s="11">
        <f>[1]ICT!AC110</f>
        <v>6462.7200000000012</v>
      </c>
      <c r="HY40" s="13">
        <f>(HX40*'[1]prices source'!$C$58)/1000</f>
        <v>1.6838533548230374</v>
      </c>
      <c r="HZ40" s="14">
        <f>(HX40*'[1]prices source'!$G$58)</f>
        <v>797.04956000651396</v>
      </c>
      <c r="IA40" s="14">
        <f>'[1]CAPEX Assumptions'!$D$25*[1]ICT!H110</f>
        <v>0</v>
      </c>
      <c r="IB40" s="9">
        <f t="shared" si="61"/>
        <v>0</v>
      </c>
      <c r="IC40" s="14">
        <f t="shared" si="62"/>
        <v>2479.9339496678667</v>
      </c>
      <c r="ID40" s="11">
        <f>[1]ICT!Z110</f>
        <v>2250</v>
      </c>
      <c r="IE40" s="13">
        <f>(ID40*'[1]prices source'!$C$58)/1000</f>
        <v>0.58623459601403649</v>
      </c>
      <c r="IF40" s="14">
        <f>(ID40*'[1]prices source'!$G$58)</f>
        <v>277.4933015842642</v>
      </c>
      <c r="IG40" s="14">
        <f>'[1]CAPEX Assumptions'!$D$26</f>
        <v>0</v>
      </c>
      <c r="IH40" s="9">
        <f t="shared" si="63"/>
        <v>0</v>
      </c>
      <c r="II40" s="14">
        <f t="shared" si="64"/>
        <v>863.39055177273656</v>
      </c>
      <c r="IJ40" s="11">
        <f>[1]ICT!AF110</f>
        <v>17810.583773195889</v>
      </c>
      <c r="IK40" s="13">
        <f>(IJ40*'[1]prices source'!$C$58)/1000</f>
        <v>4.6405246146905093</v>
      </c>
      <c r="IL40" s="14">
        <f>(IJ40*'[1]prices source'!$G$58)</f>
        <v>2196.5856419409997</v>
      </c>
      <c r="IM40" s="14">
        <v>0</v>
      </c>
      <c r="IN40" s="9">
        <f t="shared" si="65"/>
        <v>0</v>
      </c>
      <c r="IO40" s="14">
        <f t="shared" si="66"/>
        <v>6834.4398894818423</v>
      </c>
      <c r="IP40" s="11">
        <f>[1]vending!G40</f>
        <v>122.63999999999987</v>
      </c>
      <c r="IQ40" s="13">
        <f>(IP40*'[1]prices source'!$C$58)/1000</f>
        <v>3.1953693713405042E-2</v>
      </c>
      <c r="IR40" s="14">
        <f>(IP40*'[1]prices source'!$G$58)</f>
        <v>15.125234891686279</v>
      </c>
      <c r="IS40" s="14">
        <v>0</v>
      </c>
      <c r="IT40" s="9">
        <f t="shared" si="67"/>
        <v>0</v>
      </c>
      <c r="IU40" s="14">
        <f t="shared" si="68"/>
        <v>47.060541008625911</v>
      </c>
      <c r="IV40" s="11">
        <f>'[1]halls power'!S71</f>
        <v>0</v>
      </c>
      <c r="IW40" s="13">
        <f>(IV40*'[1]prices source'!$C$58)/1000</f>
        <v>0</v>
      </c>
      <c r="IX40" s="14">
        <f>(IV40*'[1]prices source'!$G$58)</f>
        <v>0</v>
      </c>
      <c r="IY40" s="14">
        <f>'[1]halls power'!T71</f>
        <v>0</v>
      </c>
      <c r="IZ40" s="9" t="str">
        <f t="shared" si="69"/>
        <v>n/a</v>
      </c>
      <c r="JA40" s="14">
        <f t="shared" si="70"/>
        <v>0</v>
      </c>
      <c r="JB40" s="11">
        <f>'[1]halls power'!U71</f>
        <v>0</v>
      </c>
      <c r="JC40" s="13">
        <f>(JB40*'[1]prices source'!$C$58)/1000</f>
        <v>0</v>
      </c>
      <c r="JD40" s="14">
        <f>(JB40*'[1]prices source'!$G$58)</f>
        <v>0</v>
      </c>
      <c r="JE40" s="14">
        <f>'[1]halls power'!V71</f>
        <v>0</v>
      </c>
      <c r="JF40" s="9" t="str">
        <f t="shared" si="71"/>
        <v>n/a</v>
      </c>
      <c r="JG40" s="14">
        <f t="shared" si="72"/>
        <v>0</v>
      </c>
      <c r="JH40" s="11">
        <f>'[1]renewable energy'!W203</f>
        <v>55762.735088210589</v>
      </c>
      <c r="JI40" s="13">
        <f>(JH40*'[1]prices source'!$C$58)/1000</f>
        <v>14.52890865647772</v>
      </c>
      <c r="JJ40" s="14">
        <f>(JH40*'[1]prices source'!$G$58)+'[1]renewable energy'!Z203</f>
        <v>7238.3947597091365</v>
      </c>
      <c r="JK40" s="14">
        <f>'[1]renewable energy'!Y203</f>
        <v>62170.680481657801</v>
      </c>
      <c r="JL40" s="9">
        <f t="shared" si="73"/>
        <v>8.5890149053097549</v>
      </c>
      <c r="JM40" s="14">
        <f t="shared" si="74"/>
        <v>97062.308195611171</v>
      </c>
      <c r="JN40" s="11">
        <v>0</v>
      </c>
      <c r="JO40" s="13">
        <f>(JN40*'[1]prices source'!$C$58)/1000</f>
        <v>0</v>
      </c>
      <c r="JP40" s="14">
        <v>0</v>
      </c>
      <c r="JQ40" s="14">
        <v>0</v>
      </c>
      <c r="JR40" s="9" t="str">
        <f t="shared" si="75"/>
        <v>n/a</v>
      </c>
      <c r="JS40" s="14">
        <f t="shared" si="76"/>
        <v>0</v>
      </c>
      <c r="JT40" s="11">
        <v>0</v>
      </c>
      <c r="JU40" s="13">
        <f>(JT40*'[1]prices source'!$C$58)/1000</f>
        <v>0</v>
      </c>
      <c r="JV40" s="14">
        <f>(JT40*'[1]prices source'!$G$58)</f>
        <v>0</v>
      </c>
      <c r="JW40" s="16">
        <v>0</v>
      </c>
      <c r="JX40" s="9" t="str">
        <f t="shared" si="77"/>
        <v>n/a</v>
      </c>
      <c r="JY40" s="14">
        <f t="shared" si="78"/>
        <v>0</v>
      </c>
    </row>
    <row r="41" spans="1:285" x14ac:dyDescent="0.25">
      <c r="A41" s="9">
        <f>'[1]ENERGY APPORTION'!A41</f>
        <v>39</v>
      </c>
      <c r="B41" t="s">
        <v>88</v>
      </c>
      <c r="C41" s="9" t="str">
        <f>'[1]ENERGY APPORTION'!E41</f>
        <v>acc</v>
      </c>
      <c r="D41" s="10">
        <f>[1]FabricVent!M41</f>
        <v>1595.02</v>
      </c>
      <c r="E41" s="11">
        <f>'[1]ENERGY APPORTION'!G41</f>
        <v>84252</v>
      </c>
      <c r="F41" s="11">
        <f>'[1]ENERGY APPORTION'!H41</f>
        <v>242204.2211550377</v>
      </c>
      <c r="G41" s="11">
        <f>'[1]ENERGY APPORTION'!I41</f>
        <v>0</v>
      </c>
      <c r="H41" s="10">
        <f>((E41*'[1]prices source'!$C$58)+(F41*'[1]prices source'!$C$60)+(G41*'[1]prices source'!$C$61))/1000</f>
        <v>66.626318451324309</v>
      </c>
      <c r="I41" s="12">
        <f>(E41*'[1]prices source'!$G$58)+(F41*'[1]prices source'!$G$60)+(G41*'[1]prices source'!$G$61)</f>
        <v>15246.807758175095</v>
      </c>
      <c r="J41" s="11">
        <f>[1]FabricVent!EU41</f>
        <v>0</v>
      </c>
      <c r="K41" s="11">
        <f>[1]FabricVent!EJ41</f>
        <v>25779.403106978509</v>
      </c>
      <c r="L41" s="11">
        <v>0</v>
      </c>
      <c r="M41" s="13">
        <f>((J41*'[1]prices source'!$C$58)+(K41*'[1]prices source'!$C$60)+(L41*'[1]prices source'!$C$61))/1000</f>
        <v>4.7550109030821863</v>
      </c>
      <c r="N41" s="14">
        <f>((J41*'[1]prices source'!$G$58)+(K41*'[1]prices source'!$G$60)+(L41*'[1]prices source'!$G$61))</f>
        <v>516.85403649172667</v>
      </c>
      <c r="O41" s="14">
        <f>[1]FabricVent!DY41</f>
        <v>23869.170000000002</v>
      </c>
      <c r="P41" s="9">
        <f t="shared" si="22"/>
        <v>46.181645715718574</v>
      </c>
      <c r="Q41" s="14">
        <f t="shared" si="0"/>
        <v>-5466.0618578688373</v>
      </c>
      <c r="R41" s="11">
        <f>[1]FabricVent!EV41</f>
        <v>0</v>
      </c>
      <c r="S41" s="11">
        <f>[1]FabricVent!EK41</f>
        <v>0</v>
      </c>
      <c r="T41" s="11">
        <v>0</v>
      </c>
      <c r="U41" s="13">
        <f>((R41*'[1]prices source'!$C$58)+(S41*'[1]prices source'!$C$60)+(T41*'[1]prices source'!$C$61))/1000</f>
        <v>0</v>
      </c>
      <c r="V41" s="14">
        <f>((R41*'[1]prices source'!$G$58)+(S41*'[1]prices source'!$G$60)+(T41*'[1]prices source'!$G$61))</f>
        <v>0</v>
      </c>
      <c r="W41" s="14">
        <f>[1]FabricVent!DZ41</f>
        <v>0</v>
      </c>
      <c r="X41" s="9" t="str">
        <f t="shared" si="23"/>
        <v>n/a</v>
      </c>
      <c r="Y41" s="14">
        <f t="shared" si="1"/>
        <v>0</v>
      </c>
      <c r="Z41" s="11">
        <f>[1]FabricVent!EW41</f>
        <v>0</v>
      </c>
      <c r="AA41" s="11">
        <f>[1]FabricVent!EL41</f>
        <v>0</v>
      </c>
      <c r="AB41" s="11">
        <v>0</v>
      </c>
      <c r="AC41" s="13">
        <f>((Z41*'[1]prices source'!$C$58)+(AA41*'[1]prices source'!$C$60)+(AB41*'[1]prices source'!$C$61))/1000</f>
        <v>0</v>
      </c>
      <c r="AD41" s="14">
        <f>((Z41*'[1]prices source'!$G$58)+(AA41*'[1]prices source'!$G$60)+(AB41*'[1]prices source'!$G$61))</f>
        <v>0</v>
      </c>
      <c r="AE41" s="14">
        <f>[1]FabricVent!EA41</f>
        <v>0</v>
      </c>
      <c r="AF41" s="9" t="str">
        <f t="shared" si="24"/>
        <v>n/a</v>
      </c>
      <c r="AG41" s="14">
        <f t="shared" si="2"/>
        <v>0</v>
      </c>
      <c r="AH41" s="11">
        <f>[1]FabricVent!EX41</f>
        <v>0</v>
      </c>
      <c r="AI41" s="11">
        <f>[1]FabricVent!EM41</f>
        <v>32709.350178746925</v>
      </c>
      <c r="AJ41" s="11">
        <v>0</v>
      </c>
      <c r="AK41" s="13">
        <f>((AH41*'[1]prices source'!$C$58)+(AI41*'[1]prices source'!$C$60)+(AJ41*'[1]prices source'!$C$61))/1000</f>
        <v>6.03323964046987</v>
      </c>
      <c r="AL41" s="14">
        <f>((AH41*'[1]prices source'!$G$58)+(AI41*'[1]prices source'!$G$60)+(AJ41*'[1]prices source'!$G$61))</f>
        <v>655.79329361315865</v>
      </c>
      <c r="AM41" s="14">
        <f>[1]FabricVent!EB41</f>
        <v>79547.161691162793</v>
      </c>
      <c r="AN41" s="9">
        <f t="shared" si="25"/>
        <v>121.29913871624053</v>
      </c>
      <c r="AO41" s="14">
        <f t="shared" si="3"/>
        <v>-56196.981467813574</v>
      </c>
      <c r="AP41" s="11">
        <f>[1]FabricVent!FD41</f>
        <v>0</v>
      </c>
      <c r="AQ41" s="11">
        <f>[1]FabricVent!ES41</f>
        <v>0</v>
      </c>
      <c r="AR41" s="11">
        <v>0</v>
      </c>
      <c r="AS41" s="13">
        <f>((AP41*'[1]prices source'!$C$58)+(AQ41*'[1]prices source'!$C$60)+(AR41*'[1]prices source'!$C$61))/1000</f>
        <v>0</v>
      </c>
      <c r="AT41" s="14">
        <f>((AP41*'[1]prices source'!$G$58)+(AQ41*'[1]prices source'!$G$60)+(AR41*'[1]prices source'!$G$61))</f>
        <v>0</v>
      </c>
      <c r="AU41" s="14">
        <f>[1]FabricVent!EH41</f>
        <v>0</v>
      </c>
      <c r="AV41" s="9" t="str">
        <f t="shared" si="26"/>
        <v>n/a</v>
      </c>
      <c r="AW41" s="14">
        <f t="shared" si="4"/>
        <v>0</v>
      </c>
      <c r="AX41" s="11">
        <f>[1]FabricVent!FC41</f>
        <v>0</v>
      </c>
      <c r="AY41" s="11">
        <f>[1]FabricVent!ER41</f>
        <v>45291.551536809733</v>
      </c>
      <c r="AZ41" s="11">
        <v>0</v>
      </c>
      <c r="BA41" s="13">
        <f>((AX41*'[1]prices source'!$C$58)+(AY41*'[1]prices source'!$C$60)+(AZ41*'[1]prices source'!$C$61))/1000</f>
        <v>8.3540266809645551</v>
      </c>
      <c r="BB41" s="14">
        <f>((AX41*'[1]prices source'!$G$58)+(AY41*'[1]prices source'!$G$60)+(AZ41*'[1]prices source'!$G$61))</f>
        <v>908.05520723776215</v>
      </c>
      <c r="BC41" s="14">
        <f>[1]FabricVent!EG41</f>
        <v>55938.591549295772</v>
      </c>
      <c r="BD41" s="9">
        <f t="shared" si="27"/>
        <v>61.602632861339892</v>
      </c>
      <c r="BE41" s="14">
        <f t="shared" si="5"/>
        <v>-23606.372009612722</v>
      </c>
      <c r="BF41" s="11">
        <f>[1]FabricVent!EZ41</f>
        <v>0</v>
      </c>
      <c r="BG41" s="11">
        <f>[1]FabricVent!EO41</f>
        <v>0</v>
      </c>
      <c r="BH41" s="11">
        <v>0</v>
      </c>
      <c r="BI41" s="13">
        <f>((BF41*'[1]prices source'!$C$58)+(BG41*'[1]prices source'!$C$60)+(BH41*'[1]prices source'!$C$61))/1000</f>
        <v>0</v>
      </c>
      <c r="BJ41" s="14">
        <f>((BF41*'[1]prices source'!$G$58)+(BG41*'[1]prices source'!$G$60)+(BH41*'[1]prices source'!$G$61))</f>
        <v>0</v>
      </c>
      <c r="BK41" s="14">
        <f>[1]FabricVent!ED41</f>
        <v>0</v>
      </c>
      <c r="BL41" s="9" t="str">
        <f t="shared" si="28"/>
        <v>n/a</v>
      </c>
      <c r="BM41" s="14">
        <f t="shared" si="6"/>
        <v>0</v>
      </c>
      <c r="BN41" s="11">
        <f>[1]FabricVent!EY41</f>
        <v>0</v>
      </c>
      <c r="BO41" s="11">
        <f>[1]FabricVent!EN41</f>
        <v>0</v>
      </c>
      <c r="BP41" s="11">
        <v>0</v>
      </c>
      <c r="BQ41" s="13">
        <f>((BN41*'[1]prices source'!$C$58)+(BO41*'[1]prices source'!$C$60)+(BP41*'[1]prices source'!$C$61))/1000</f>
        <v>0</v>
      </c>
      <c r="BR41" s="14">
        <f>((BN41*'[1]prices source'!$G$58)+(BO41*'[1]prices source'!$G$60)+(BP41*'[1]prices source'!$G$61))</f>
        <v>0</v>
      </c>
      <c r="BS41" s="14">
        <f>[1]FabricVent!EC41</f>
        <v>0</v>
      </c>
      <c r="BT41" s="9" t="str">
        <f t="shared" si="29"/>
        <v>n/a</v>
      </c>
      <c r="BU41" s="14">
        <f t="shared" si="7"/>
        <v>0</v>
      </c>
      <c r="BV41" s="11">
        <f>[1]FabricVent!FA41</f>
        <v>0</v>
      </c>
      <c r="BW41" s="11">
        <f>[1]FabricVent!EP41</f>
        <v>6815.5677875173569</v>
      </c>
      <c r="BX41" s="11">
        <v>0</v>
      </c>
      <c r="BY41" s="13">
        <f>((BV41*'[1]prices source'!$C$58)+(BW41*'[1]prices source'!$C$60)+(BX41*'[1]prices source'!$C$61))/1000</f>
        <v>1.2571314784075764</v>
      </c>
      <c r="BZ41" s="14">
        <f>((BV41*'[1]prices source'!$G$58)+(BW41*'[1]prices source'!$G$60)+(BX41*'[1]prices source'!$G$61))</f>
        <v>136.64605450107368</v>
      </c>
      <c r="CA41" s="14">
        <f>[1]FabricVent!EE41</f>
        <v>29089.983240000005</v>
      </c>
      <c r="CB41" s="9">
        <f t="shared" si="30"/>
        <v>212.88564346928462</v>
      </c>
      <c r="CC41" s="14">
        <f t="shared" si="8"/>
        <v>-25051.250295405593</v>
      </c>
      <c r="CD41" s="11">
        <f>[1]FabricVent!FB41</f>
        <v>0</v>
      </c>
      <c r="CE41" s="11">
        <f>[1]FabricVent!EQ41</f>
        <v>8969.7109742456414</v>
      </c>
      <c r="CF41" s="11">
        <v>0</v>
      </c>
      <c r="CG41" s="13">
        <f>((CD41*'[1]prices source'!$C$58)+(CE41*'[1]prices source'!$C$60)+(CF41*'[1]prices source'!$C$61))/1000</f>
        <v>1.6544631891996087</v>
      </c>
      <c r="CH41" s="14">
        <f>((CD41*'[1]prices source'!$G$58)+(CE41*'[1]prices source'!$G$60)+(CF41*'[1]prices source'!$G$61))</f>
        <v>179.83470385115396</v>
      </c>
      <c r="CI41" s="14">
        <f>[1]FabricVent!EF41</f>
        <v>32200.986240000006</v>
      </c>
      <c r="CJ41" s="9">
        <f t="shared" si="31"/>
        <v>179.05879983349709</v>
      </c>
      <c r="CK41" s="14">
        <f t="shared" si="9"/>
        <v>-26885.76257198456</v>
      </c>
      <c r="CL41" s="11">
        <v>0</v>
      </c>
      <c r="CM41" s="11">
        <f>[1]HeatFuel!CE41</f>
        <v>0</v>
      </c>
      <c r="CN41" s="11">
        <v>0</v>
      </c>
      <c r="CO41" s="13">
        <f>((CL41*'[1]prices source'!$C$58)+(CM41*'[1]prices source'!$C$60)+(CN41*'[1]prices source'!$C$61))/1000</f>
        <v>0</v>
      </c>
      <c r="CP41" s="14">
        <f>((CL41*'[1]prices source'!$G$58)+(CM41*'[1]prices source'!$G$60)+(CN41*'[1]prices source'!$G$61))</f>
        <v>0</v>
      </c>
      <c r="CQ41" s="14">
        <v>0</v>
      </c>
      <c r="CR41" s="9" t="str">
        <f t="shared" si="32"/>
        <v>n/a</v>
      </c>
      <c r="CS41" s="14">
        <f t="shared" si="10"/>
        <v>0</v>
      </c>
      <c r="CT41" s="11">
        <f>[1]HeatFuel!BA41</f>
        <v>5909.5490999999993</v>
      </c>
      <c r="CU41" s="11">
        <v>0</v>
      </c>
      <c r="CV41" s="11">
        <v>0</v>
      </c>
      <c r="CW41" s="13">
        <f>((CT41*'[1]prices source'!$C$58)+(CU41*'[1]prices source'!$C$60)+(CV41*'[1]prices source'!$C$61))/1000</f>
        <v>1.5397253907838275</v>
      </c>
      <c r="CX41" s="14">
        <f>((CT41*'[1]prices source'!$G$58)+(CU41*'[1]prices source'!$G$60)+(CV41*'[1]prices source'!$G$61))</f>
        <v>728.82679583702975</v>
      </c>
      <c r="CY41" s="14">
        <f>'[1]CAPEX Assumptions'!$D$11*[1]HeatFuel!BB41</f>
        <v>1000.5585777777778</v>
      </c>
      <c r="CZ41" s="9">
        <f t="shared" si="33"/>
        <v>1.3728345108780948</v>
      </c>
      <c r="DA41" s="14">
        <f t="shared" si="11"/>
        <v>11563.355961304444</v>
      </c>
      <c r="DB41" s="11">
        <f>[1]HotWaterpiv!AQ150</f>
        <v>0</v>
      </c>
      <c r="DC41" s="11">
        <f>[1]HotWaterpiv!AP150</f>
        <v>2.1249935144851404E-12</v>
      </c>
      <c r="DD41" s="11">
        <v>0</v>
      </c>
      <c r="DE41" s="13">
        <f>((DB41*'[1]prices source'!$C$58)+(DC41*'[1]prices source'!$C$60)+(DD41*'[1]prices source'!$C$61))/1000</f>
        <v>3.9195505374678418E-16</v>
      </c>
      <c r="DF41" s="14">
        <f>((DB41*'[1]prices source'!$G$58)+(DC41*'[1]prices source'!$G$60)+(DD41*'[1]prices source'!$G$61))</f>
        <v>4.2604224423763765E-14</v>
      </c>
      <c r="DG41" s="14">
        <f>[1]HotWaterpiv!AW150</f>
        <v>0</v>
      </c>
      <c r="DH41" s="9">
        <f t="shared" si="34"/>
        <v>0</v>
      </c>
      <c r="DI41" s="14">
        <f t="shared" si="12"/>
        <v>6.921697352184301E-13</v>
      </c>
      <c r="DJ41" s="11">
        <f>[1]HeatFuel!CN41</f>
        <v>0</v>
      </c>
      <c r="DK41" s="11">
        <f>[1]HeatFuel!CO41</f>
        <v>0</v>
      </c>
      <c r="DL41" s="11">
        <v>0</v>
      </c>
      <c r="DM41" s="13">
        <f>((DJ41*'[1]prices source'!$C$58)+(DK41*'[1]prices source'!$C$60)+(DL41*'[1]prices source'!$C$61))/1000</f>
        <v>0</v>
      </c>
      <c r="DN41" s="14">
        <f>((DJ41*'[1]prices source'!$G$58)+(DK41*'[1]prices source'!$G$60)+(DL41*'[1]prices source'!$G$61))</f>
        <v>0</v>
      </c>
      <c r="DO41" s="14">
        <f>[1]HeatFuel!CM41</f>
        <v>0</v>
      </c>
      <c r="DP41" s="9" t="str">
        <f t="shared" si="35"/>
        <v>n/a</v>
      </c>
      <c r="DQ41" s="14">
        <f t="shared" si="13"/>
        <v>0</v>
      </c>
      <c r="DR41" s="11">
        <v>0</v>
      </c>
      <c r="DS41" s="11"/>
      <c r="DT41" s="11">
        <v>0</v>
      </c>
      <c r="DU41" s="13">
        <f>((DR41*'[1]prices source'!$C$58)+(DS41*'[1]prices source'!$C$60)+(DT41*'[1]prices source'!$C$61))/1000</f>
        <v>0</v>
      </c>
      <c r="DV41" s="14">
        <f>((DR41*'[1]prices source'!$G$58)+(DS41*'[1]prices source'!$G$60)+(DT41*'[1]prices source'!$G$61))</f>
        <v>0</v>
      </c>
      <c r="DW41" s="14"/>
      <c r="DX41" s="9" t="str">
        <f t="shared" si="36"/>
        <v>n/a</v>
      </c>
      <c r="DY41" s="14">
        <f t="shared" si="14"/>
        <v>0</v>
      </c>
      <c r="DZ41" s="11">
        <f>'[1]ENERGY APPORTION'!BA41*'[1]benchmarks general'!$I$192*(6-0)/24</f>
        <v>0</v>
      </c>
      <c r="EA41" s="11">
        <v>0</v>
      </c>
      <c r="EB41" s="11">
        <v>0</v>
      </c>
      <c r="EC41" s="13">
        <f>((DZ41*'[1]prices source'!$C$58)+(EA41*'[1]prices source'!$C$60)+(EB41*'[1]prices source'!$C$61))/1000</f>
        <v>0</v>
      </c>
      <c r="ED41" s="14">
        <f>((DZ41*'[1]prices source'!$G$58)+(EA41*'[1]prices source'!$G$60)+(EB41*'[1]prices source'!$G$61))</f>
        <v>0</v>
      </c>
      <c r="EE41" s="14">
        <f>IF(DZ41&gt;0,'[1]benchmarks general'!$I$197,0)</f>
        <v>0</v>
      </c>
      <c r="EF41" s="9" t="str">
        <f t="shared" si="37"/>
        <v>n/a</v>
      </c>
      <c r="EG41" s="14">
        <f t="shared" si="15"/>
        <v>0</v>
      </c>
      <c r="EH41" s="11">
        <f>[1]FabricVent!GG41</f>
        <v>0</v>
      </c>
      <c r="EI41" s="11">
        <f>[1]FabricVent!GD41</f>
        <v>0</v>
      </c>
      <c r="EJ41" s="11">
        <v>0</v>
      </c>
      <c r="EK41" s="13">
        <f>((EH41*'[1]prices source'!$C$58)+(EI41*'[1]prices source'!$C$60)+(EJ41*'[1]prices source'!$C$61))/1000</f>
        <v>0</v>
      </c>
      <c r="EL41" s="14">
        <f>((EH41*'[1]prices source'!$G$58)+(EI41*'[1]prices source'!$G$60)+(EJ41*'[1]prices source'!$G$61))</f>
        <v>0</v>
      </c>
      <c r="EM41" s="14">
        <v>0</v>
      </c>
      <c r="EN41" s="9" t="str">
        <f t="shared" si="38"/>
        <v>n/a</v>
      </c>
      <c r="EO41" s="14">
        <f t="shared" si="16"/>
        <v>0</v>
      </c>
      <c r="EP41" s="11">
        <f>[1]FabricVent!GK41</f>
        <v>0</v>
      </c>
      <c r="EQ41" s="11">
        <f>[1]FabricVent!GH41</f>
        <v>0</v>
      </c>
      <c r="ER41" s="11">
        <v>0</v>
      </c>
      <c r="ES41" s="13">
        <f>((EP41*'[1]prices source'!$C$58)+(EQ41*'[1]prices source'!$C$60)+(ER41*'[1]prices source'!$C$61))/1000</f>
        <v>0</v>
      </c>
      <c r="ET41" s="14">
        <f>((EP41*'[1]prices source'!$G$58)+(EQ41*'[1]prices source'!$G$60)+(ER41*'[1]prices source'!$G$61))</f>
        <v>0</v>
      </c>
      <c r="EU41" s="14">
        <v>0</v>
      </c>
      <c r="EV41" s="9" t="str">
        <f t="shared" si="39"/>
        <v>n/a</v>
      </c>
      <c r="EW41" s="14">
        <f t="shared" si="17"/>
        <v>0</v>
      </c>
      <c r="EX41" s="11">
        <f>[1]FabricVent!GR41</f>
        <v>0</v>
      </c>
      <c r="EY41" s="11">
        <f>[1]FabricVent!GO41</f>
        <v>0</v>
      </c>
      <c r="EZ41" s="11">
        <v>0</v>
      </c>
      <c r="FA41" s="13">
        <f>((EX41*'[1]prices source'!$C$58)+(EY41*'[1]prices source'!$C$60)+(EZ41*'[1]prices source'!$C$61))/1000</f>
        <v>0</v>
      </c>
      <c r="FB41" s="14">
        <f>((EX41*'[1]prices source'!$G$58)+(EY41*'[1]prices source'!$G$60)+(EZ41*'[1]prices source'!$G$61))</f>
        <v>0</v>
      </c>
      <c r="FC41" s="14"/>
      <c r="FD41" s="9" t="str">
        <f t="shared" si="40"/>
        <v>n/a</v>
      </c>
      <c r="FE41" s="14">
        <f t="shared" si="18"/>
        <v>0</v>
      </c>
      <c r="FF41" s="11">
        <v>0</v>
      </c>
      <c r="FG41" s="11">
        <f>[1]HeatFuel!CR41</f>
        <v>0</v>
      </c>
      <c r="FH41" s="11">
        <f>[1]HeatFuel!CQ41</f>
        <v>0</v>
      </c>
      <c r="FI41" s="13">
        <f>((FF41*'[1]prices source'!$C$58)+(FG41*'[1]prices source'!$C$60)+(FH41*'[1]prices source'!$C$61))/1000</f>
        <v>0</v>
      </c>
      <c r="FJ41" s="14">
        <f>((FF41*'[1]prices source'!$G$58)+(FG41*'[1]prices source'!$G$60)+(FH41*'[1]prices source'!$G$61))</f>
        <v>0</v>
      </c>
      <c r="FK41" s="14">
        <f>[1]HeatFuel!CP41</f>
        <v>0</v>
      </c>
      <c r="FL41" s="9" t="str">
        <f t="shared" si="41"/>
        <v>n/a</v>
      </c>
      <c r="FM41" s="14">
        <f t="shared" si="19"/>
        <v>0</v>
      </c>
      <c r="FN41" s="11">
        <f t="shared" si="79"/>
        <v>84252</v>
      </c>
      <c r="FO41" s="11">
        <f t="shared" si="79"/>
        <v>242204.2211550377</v>
      </c>
      <c r="FP41" s="11">
        <f t="shared" si="79"/>
        <v>0</v>
      </c>
      <c r="FQ41" s="13">
        <f>((FN41*'[1]prices source'!$C$58)+(FO41*'[1]prices source'!$C$60)+(FP41*'[1]prices source'!$C$61))/1000</f>
        <v>66.626318451324309</v>
      </c>
      <c r="FR41" s="14">
        <f>((FN41*'[1]prices source'!$G$58)+(FO41*'[1]prices source'!$G$60)+(FP41*'[1]prices source'!$G$61))</f>
        <v>15246.807758175095</v>
      </c>
      <c r="FS41" s="14">
        <f>'[1]CAPEX Assumptions'!$D$30</f>
        <v>0</v>
      </c>
      <c r="FT41" s="9">
        <f t="shared" si="42"/>
        <v>0</v>
      </c>
      <c r="FU41" s="14">
        <f t="shared" si="21"/>
        <v>15246.807758175095</v>
      </c>
      <c r="FV41" s="15">
        <v>0</v>
      </c>
      <c r="FW41" s="13">
        <f>(FV41*'[1]prices source'!$C$58)/1000</f>
        <v>0</v>
      </c>
      <c r="FX41" s="14">
        <f>(FV41*'[1]prices source'!$G$58)</f>
        <v>0</v>
      </c>
      <c r="FY41" s="16">
        <v>0</v>
      </c>
      <c r="FZ41" s="9" t="str">
        <f t="shared" si="43"/>
        <v>n/a</v>
      </c>
      <c r="GA41" s="14">
        <f t="shared" si="44"/>
        <v>0</v>
      </c>
      <c r="GB41" s="11">
        <f>'[1]ENERGY APPORTION'!BB41*'[1]cooling opps'!$C$35</f>
        <v>0</v>
      </c>
      <c r="GC41" s="13">
        <f>(GB41*'[1]prices source'!$C$58)/1000</f>
        <v>0</v>
      </c>
      <c r="GD41" s="14">
        <f>(GB41*'[1]prices source'!$G$58)</f>
        <v>0</v>
      </c>
      <c r="GE41" s="14">
        <v>0</v>
      </c>
      <c r="GF41" s="9" t="str">
        <f t="shared" si="45"/>
        <v>n/a</v>
      </c>
      <c r="GG41" s="14">
        <f t="shared" si="46"/>
        <v>0</v>
      </c>
      <c r="GH41" s="11">
        <v>0</v>
      </c>
      <c r="GI41" s="13">
        <f>(GH41*'[1]prices source'!$C$58)/1000</f>
        <v>0</v>
      </c>
      <c r="GJ41" s="14">
        <f>(GH41*'[1]prices source'!$G$58)</f>
        <v>0</v>
      </c>
      <c r="GK41" s="17">
        <v>0</v>
      </c>
      <c r="GL41" s="9" t="str">
        <f t="shared" si="47"/>
        <v>n/a</v>
      </c>
      <c r="GM41" s="14">
        <f t="shared" si="48"/>
        <v>0</v>
      </c>
      <c r="GN41" s="11">
        <f>[1]HeatFuel!BE41</f>
        <v>0</v>
      </c>
      <c r="GO41" s="13">
        <f>(GN41*'[1]prices source'!$C$58)/1000</f>
        <v>0</v>
      </c>
      <c r="GP41" s="14">
        <f>(GN41*'[1]prices source'!$G$58)</f>
        <v>0</v>
      </c>
      <c r="GQ41" s="14">
        <f>[1]HeatFuel!BF41*'[1]CAPEX Assumptions'!$D$11</f>
        <v>0</v>
      </c>
      <c r="GR41" s="9" t="str">
        <f t="shared" si="49"/>
        <v>n/a</v>
      </c>
      <c r="GS41" s="14">
        <f t="shared" si="50"/>
        <v>0</v>
      </c>
      <c r="GT41" s="11">
        <v>0</v>
      </c>
      <c r="GU41" s="13">
        <f>(GT41*'[1]prices source'!$C$58)/1000</f>
        <v>0</v>
      </c>
      <c r="GV41" s="14">
        <f>(GT41*'[1]prices source'!$G$58)</f>
        <v>0</v>
      </c>
      <c r="GW41" s="14">
        <v>0</v>
      </c>
      <c r="GX41" s="9" t="str">
        <f t="shared" si="51"/>
        <v>n/a</v>
      </c>
      <c r="GY41" s="14">
        <f t="shared" si="52"/>
        <v>0</v>
      </c>
      <c r="GZ41" s="18">
        <v>8266.3937049661745</v>
      </c>
      <c r="HA41" s="13">
        <f>(GZ41*'[1]prices source'!$C$58)/1000</f>
        <v>2.1537982107216975</v>
      </c>
      <c r="HB41" s="14">
        <f>(GZ41*'[1]prices source'!$G$58)</f>
        <v>1019.4972806161963</v>
      </c>
      <c r="HC41" s="19">
        <v>34940.420063720056</v>
      </c>
      <c r="HD41" s="9">
        <f t="shared" si="53"/>
        <v>34.272205260421735</v>
      </c>
      <c r="HE41" s="14">
        <f t="shared" si="54"/>
        <v>-11335.362436211108</v>
      </c>
      <c r="HF41" s="18">
        <v>9182.1506541150829</v>
      </c>
      <c r="HG41" s="13">
        <f>(HF41*'[1]prices source'!$C$58)/1000</f>
        <v>2.3923975018911894</v>
      </c>
      <c r="HH41" s="14">
        <f>(HF41*'[1]prices source'!$G$58)</f>
        <v>1132.4379114020026</v>
      </c>
      <c r="HI41" s="19">
        <v>57482.597363801673</v>
      </c>
      <c r="HJ41" s="9">
        <f t="shared" si="55"/>
        <v>50.760043252734235</v>
      </c>
      <c r="HK41" s="14">
        <f t="shared" si="56"/>
        <v>-24564.095588311488</v>
      </c>
      <c r="HL41" s="11">
        <v>0</v>
      </c>
      <c r="HM41" s="13">
        <f>(HL41*'[1]prices source'!$C$58)/1000</f>
        <v>0</v>
      </c>
      <c r="HN41" s="14">
        <f>(HL41*'[1]prices source'!$G$58)</f>
        <v>0</v>
      </c>
      <c r="HO41" s="14">
        <v>0</v>
      </c>
      <c r="HP41" s="9" t="str">
        <f t="shared" si="57"/>
        <v>n/a</v>
      </c>
      <c r="HQ41" s="14">
        <f t="shared" si="58"/>
        <v>0</v>
      </c>
      <c r="HR41" s="11">
        <v>0</v>
      </c>
      <c r="HS41" s="13">
        <f>(HR41*'[1]prices source'!$C$58)/1000</f>
        <v>0</v>
      </c>
      <c r="HT41" s="14">
        <f>(HR41*'[1]prices source'!$G$58)</f>
        <v>0</v>
      </c>
      <c r="HU41" s="14">
        <v>0</v>
      </c>
      <c r="HV41" s="9" t="str">
        <f t="shared" si="59"/>
        <v>n/a</v>
      </c>
      <c r="HW41" s="14">
        <f t="shared" si="60"/>
        <v>0</v>
      </c>
      <c r="HX41" s="11">
        <f>[1]ICT!AC111</f>
        <v>0</v>
      </c>
      <c r="HY41" s="13">
        <f>(HX41*'[1]prices source'!$C$58)/1000</f>
        <v>0</v>
      </c>
      <c r="HZ41" s="14">
        <f>(HX41*'[1]prices source'!$G$58)</f>
        <v>0</v>
      </c>
      <c r="IA41" s="14">
        <f>'[1]CAPEX Assumptions'!$D$25*[1]ICT!H111</f>
        <v>0</v>
      </c>
      <c r="IB41" s="9" t="str">
        <f t="shared" si="61"/>
        <v>n/a</v>
      </c>
      <c r="IC41" s="14">
        <f t="shared" si="62"/>
        <v>0</v>
      </c>
      <c r="ID41" s="11">
        <f>[1]ICT!Z111</f>
        <v>0</v>
      </c>
      <c r="IE41" s="13">
        <f>(ID41*'[1]prices source'!$C$58)/1000</f>
        <v>0</v>
      </c>
      <c r="IF41" s="14">
        <f>(ID41*'[1]prices source'!$G$58)</f>
        <v>0</v>
      </c>
      <c r="IG41" s="14">
        <f>'[1]CAPEX Assumptions'!$D$26</f>
        <v>0</v>
      </c>
      <c r="IH41" s="9" t="str">
        <f t="shared" si="63"/>
        <v>n/a</v>
      </c>
      <c r="II41" s="14">
        <f t="shared" si="64"/>
        <v>0</v>
      </c>
      <c r="IJ41" s="11">
        <f>[1]ICT!AF111</f>
        <v>0</v>
      </c>
      <c r="IK41" s="13">
        <f>(IJ41*'[1]prices source'!$C$58)/1000</f>
        <v>0</v>
      </c>
      <c r="IL41" s="14">
        <f>(IJ41*'[1]prices source'!$G$58)</f>
        <v>0</v>
      </c>
      <c r="IM41" s="14">
        <v>0</v>
      </c>
      <c r="IN41" s="9" t="str">
        <f t="shared" si="65"/>
        <v>n/a</v>
      </c>
      <c r="IO41" s="14">
        <f t="shared" si="66"/>
        <v>0</v>
      </c>
      <c r="IP41" s="11">
        <f>[1]vending!G41</f>
        <v>0</v>
      </c>
      <c r="IQ41" s="13">
        <f>(IP41*'[1]prices source'!$C$58)/1000</f>
        <v>0</v>
      </c>
      <c r="IR41" s="14">
        <f>(IP41*'[1]prices source'!$G$58)</f>
        <v>0</v>
      </c>
      <c r="IS41" s="14">
        <v>0</v>
      </c>
      <c r="IT41" s="9" t="str">
        <f t="shared" si="67"/>
        <v>n/a</v>
      </c>
      <c r="IU41" s="14">
        <f t="shared" si="68"/>
        <v>0</v>
      </c>
      <c r="IV41" s="11">
        <f>'[1]halls power'!S72</f>
        <v>0</v>
      </c>
      <c r="IW41" s="13">
        <f>(IV41*'[1]prices source'!$C$58)/1000</f>
        <v>0</v>
      </c>
      <c r="IX41" s="14">
        <f>(IV41*'[1]prices source'!$G$58)</f>
        <v>0</v>
      </c>
      <c r="IY41" s="14">
        <f>'[1]halls power'!T72</f>
        <v>0</v>
      </c>
      <c r="IZ41" s="9" t="str">
        <f t="shared" si="69"/>
        <v>n/a</v>
      </c>
      <c r="JA41" s="14">
        <f t="shared" si="70"/>
        <v>0</v>
      </c>
      <c r="JB41" s="11">
        <f>'[1]halls power'!U72</f>
        <v>0</v>
      </c>
      <c r="JC41" s="13">
        <f>(JB41*'[1]prices source'!$C$58)/1000</f>
        <v>0</v>
      </c>
      <c r="JD41" s="14">
        <f>(JB41*'[1]prices source'!$G$58)</f>
        <v>0</v>
      </c>
      <c r="JE41" s="14">
        <f>'[1]halls power'!V72</f>
        <v>0</v>
      </c>
      <c r="JF41" s="9" t="str">
        <f t="shared" si="71"/>
        <v>n/a</v>
      </c>
      <c r="JG41" s="14">
        <f t="shared" si="72"/>
        <v>0</v>
      </c>
      <c r="JH41" s="11">
        <f>'[1]renewable energy'!W204</f>
        <v>28690.569168300197</v>
      </c>
      <c r="JI41" s="13">
        <f>(JH41*'[1]prices source'!$C$58)/1000</f>
        <v>7.4752907670183264</v>
      </c>
      <c r="JJ41" s="14">
        <f>(JH41*'[1]prices source'!$G$58)+'[1]renewable energy'!Z204</f>
        <v>3724.2374354912736</v>
      </c>
      <c r="JK41" s="14">
        <f>'[1]renewable energy'!Y204</f>
        <v>31916.129935592275</v>
      </c>
      <c r="JL41" s="9">
        <f t="shared" si="73"/>
        <v>8.5698429513214265</v>
      </c>
      <c r="JM41" s="14">
        <f t="shared" si="74"/>
        <v>50011.075899872936</v>
      </c>
      <c r="JN41" s="11">
        <v>0</v>
      </c>
      <c r="JO41" s="13">
        <f>(JN41*'[1]prices source'!$C$58)/1000</f>
        <v>0</v>
      </c>
      <c r="JP41" s="14">
        <v>0</v>
      </c>
      <c r="JQ41" s="14">
        <v>0</v>
      </c>
      <c r="JR41" s="9" t="str">
        <f t="shared" si="75"/>
        <v>n/a</v>
      </c>
      <c r="JS41" s="14">
        <f t="shared" si="76"/>
        <v>0</v>
      </c>
      <c r="JT41" s="11">
        <v>0</v>
      </c>
      <c r="JU41" s="13">
        <f>(JT41*'[1]prices source'!$C$58)/1000</f>
        <v>0</v>
      </c>
      <c r="JV41" s="14">
        <f>(JT41*'[1]prices source'!$G$58)</f>
        <v>0</v>
      </c>
      <c r="JW41" s="16">
        <v>0</v>
      </c>
      <c r="JX41" s="9" t="str">
        <f t="shared" si="77"/>
        <v>n/a</v>
      </c>
      <c r="JY41" s="14">
        <f t="shared" si="78"/>
        <v>0</v>
      </c>
    </row>
    <row r="42" spans="1:285" x14ac:dyDescent="0.25">
      <c r="A42" s="9">
        <f>'[1]ENERGY APPORTION'!A42</f>
        <v>40</v>
      </c>
      <c r="B42" t="s">
        <v>89</v>
      </c>
      <c r="C42" s="9" t="str">
        <f>'[1]ENERGY APPORTION'!E42</f>
        <v>uni</v>
      </c>
      <c r="D42" s="10">
        <f>[1]FabricVent!M42</f>
        <v>2065.13</v>
      </c>
      <c r="E42" s="11">
        <f>'[1]ENERGY APPORTION'!G42</f>
        <v>176801.25</v>
      </c>
      <c r="F42" s="11">
        <f>'[1]ENERGY APPORTION'!H42</f>
        <v>439828.51068209967</v>
      </c>
      <c r="G42" s="11">
        <f>'[1]ENERGY APPORTION'!I42</f>
        <v>0</v>
      </c>
      <c r="H42" s="10">
        <f>((E42*'[1]prices source'!$C$58)+(F42*'[1]prices source'!$C$60)+(G42*'[1]prices source'!$C$61))/1000</f>
        <v>127.19170629243625</v>
      </c>
      <c r="I42" s="12">
        <f>(E42*'[1]prices source'!$G$58)+(F42*'[1]prices source'!$G$60)+(G42*'[1]prices source'!$G$61)</f>
        <v>30623.130451979272</v>
      </c>
      <c r="J42" s="11">
        <f>[1]FabricVent!EU42</f>
        <v>0</v>
      </c>
      <c r="K42" s="11">
        <f>[1]FabricVent!EJ42</f>
        <v>0</v>
      </c>
      <c r="L42" s="11">
        <v>0</v>
      </c>
      <c r="M42" s="13">
        <f>((J42*'[1]prices source'!$C$58)+(K42*'[1]prices source'!$C$60)+(L42*'[1]prices source'!$C$61))/1000</f>
        <v>0</v>
      </c>
      <c r="N42" s="14">
        <f>((J42*'[1]prices source'!$G$58)+(K42*'[1]prices source'!$G$60)+(L42*'[1]prices source'!$G$61))</f>
        <v>0</v>
      </c>
      <c r="O42" s="14">
        <f>[1]FabricVent!DY42</f>
        <v>0</v>
      </c>
      <c r="P42" s="9" t="str">
        <f t="shared" si="22"/>
        <v>n/a</v>
      </c>
      <c r="Q42" s="14">
        <f t="shared" si="0"/>
        <v>0</v>
      </c>
      <c r="R42" s="11">
        <f>[1]FabricVent!EV42</f>
        <v>0</v>
      </c>
      <c r="S42" s="11">
        <f>[1]FabricVent!EK42</f>
        <v>0</v>
      </c>
      <c r="T42" s="11">
        <v>0</v>
      </c>
      <c r="U42" s="13">
        <f>((R42*'[1]prices source'!$C$58)+(S42*'[1]prices source'!$C$60)+(T42*'[1]prices source'!$C$61))/1000</f>
        <v>0</v>
      </c>
      <c r="V42" s="14">
        <f>((R42*'[1]prices source'!$G$58)+(S42*'[1]prices source'!$G$60)+(T42*'[1]prices source'!$G$61))</f>
        <v>0</v>
      </c>
      <c r="W42" s="14">
        <f>[1]FabricVent!DZ42</f>
        <v>0</v>
      </c>
      <c r="X42" s="9" t="str">
        <f t="shared" si="23"/>
        <v>n/a</v>
      </c>
      <c r="Y42" s="14">
        <f t="shared" si="1"/>
        <v>0</v>
      </c>
      <c r="Z42" s="11">
        <f>[1]FabricVent!EW42</f>
        <v>0</v>
      </c>
      <c r="AA42" s="11">
        <f>[1]FabricVent!EL42</f>
        <v>55726.936581877198</v>
      </c>
      <c r="AB42" s="11">
        <v>0</v>
      </c>
      <c r="AC42" s="13">
        <f>((Z42*'[1]prices source'!$C$58)+(AA42*'[1]prices source'!$C$60)+(AB42*'[1]prices source'!$C$61))/1000</f>
        <v>10.27883345252725</v>
      </c>
      <c r="AD42" s="14">
        <f>((Z42*'[1]prices source'!$G$58)+(AA42*'[1]prices source'!$G$60)+(AB42*'[1]prices source'!$G$61))</f>
        <v>1117.2753687948959</v>
      </c>
      <c r="AE42" s="14">
        <f>[1]FabricVent!EA42</f>
        <v>111113.07792635659</v>
      </c>
      <c r="AF42" s="9">
        <f t="shared" si="24"/>
        <v>99.45003803870145</v>
      </c>
      <c r="AG42" s="14">
        <f t="shared" si="2"/>
        <v>-71331.363970832375</v>
      </c>
      <c r="AH42" s="11">
        <f>[1]FabricVent!EX42</f>
        <v>0</v>
      </c>
      <c r="AI42" s="11">
        <f>[1]FabricVent!EM42</f>
        <v>0</v>
      </c>
      <c r="AJ42" s="11">
        <v>0</v>
      </c>
      <c r="AK42" s="13">
        <f>((AH42*'[1]prices source'!$C$58)+(AI42*'[1]prices source'!$C$60)+(AJ42*'[1]prices source'!$C$61))/1000</f>
        <v>0</v>
      </c>
      <c r="AL42" s="14">
        <f>((AH42*'[1]prices source'!$G$58)+(AI42*'[1]prices source'!$G$60)+(AJ42*'[1]prices source'!$G$61))</f>
        <v>0</v>
      </c>
      <c r="AM42" s="14">
        <f>[1]FabricVent!EB42</f>
        <v>0</v>
      </c>
      <c r="AN42" s="9" t="str">
        <f t="shared" si="25"/>
        <v>n/a</v>
      </c>
      <c r="AO42" s="14">
        <f t="shared" si="3"/>
        <v>0</v>
      </c>
      <c r="AP42" s="11">
        <f>[1]FabricVent!FD42</f>
        <v>0</v>
      </c>
      <c r="AQ42" s="11">
        <f>[1]FabricVent!ES42</f>
        <v>34590.726066794072</v>
      </c>
      <c r="AR42" s="11">
        <v>0</v>
      </c>
      <c r="AS42" s="13">
        <f>((AP42*'[1]prices source'!$C$58)+(AQ42*'[1]prices source'!$C$60)+(AR42*'[1]prices source'!$C$61))/1000</f>
        <v>6.380259423020167</v>
      </c>
      <c r="AT42" s="14">
        <f>((AP42*'[1]prices source'!$G$58)+(AQ42*'[1]prices source'!$G$60)+(AR42*'[1]prices source'!$G$61))</f>
        <v>693.5132019392031</v>
      </c>
      <c r="AU42" s="14">
        <f>[1]FabricVent!EH42</f>
        <v>12122</v>
      </c>
      <c r="AV42" s="9">
        <f t="shared" si="26"/>
        <v>17.479119310352619</v>
      </c>
      <c r="AW42" s="14">
        <f t="shared" si="4"/>
        <v>10053.847400209415</v>
      </c>
      <c r="AX42" s="11">
        <f>[1]FabricVent!FC42</f>
        <v>0</v>
      </c>
      <c r="AY42" s="11">
        <f>[1]FabricVent!ER42</f>
        <v>0</v>
      </c>
      <c r="AZ42" s="11">
        <v>0</v>
      </c>
      <c r="BA42" s="13">
        <f>((AX42*'[1]prices source'!$C$58)+(AY42*'[1]prices source'!$C$60)+(AZ42*'[1]prices source'!$C$61))/1000</f>
        <v>0</v>
      </c>
      <c r="BB42" s="14">
        <f>((AX42*'[1]prices source'!$G$58)+(AY42*'[1]prices source'!$G$60)+(AZ42*'[1]prices source'!$G$61))</f>
        <v>0</v>
      </c>
      <c r="BC42" s="14">
        <f>[1]FabricVent!EG42</f>
        <v>0</v>
      </c>
      <c r="BD42" s="9" t="str">
        <f t="shared" si="27"/>
        <v>n/a</v>
      </c>
      <c r="BE42" s="14">
        <f t="shared" si="5"/>
        <v>0</v>
      </c>
      <c r="BF42" s="11">
        <f>[1]FabricVent!EZ42</f>
        <v>0</v>
      </c>
      <c r="BG42" s="11">
        <f>[1]FabricVent!EO42</f>
        <v>46633.132650755542</v>
      </c>
      <c r="BH42" s="11">
        <v>0</v>
      </c>
      <c r="BI42" s="13">
        <f>((BF42*'[1]prices source'!$C$58)+(BG42*'[1]prices source'!$C$60)+(BH42*'[1]prices source'!$C$61))/1000</f>
        <v>8.6014813174318601</v>
      </c>
      <c r="BJ42" s="14">
        <f>((BF42*'[1]prices source'!$G$58)+(BG42*'[1]prices source'!$G$60)+(BH42*'[1]prices source'!$G$61))</f>
        <v>934.95271185206616</v>
      </c>
      <c r="BK42" s="14">
        <f>[1]FabricVent!ED42</f>
        <v>76045.413750000007</v>
      </c>
      <c r="BL42" s="9">
        <f t="shared" si="28"/>
        <v>81.336106934606519</v>
      </c>
      <c r="BM42" s="14">
        <f t="shared" si="6"/>
        <v>-66513.636026309367</v>
      </c>
      <c r="BN42" s="11">
        <f>[1]FabricVent!EY42</f>
        <v>0</v>
      </c>
      <c r="BO42" s="11">
        <f>[1]FabricVent!EN42</f>
        <v>0</v>
      </c>
      <c r="BP42" s="11">
        <v>0</v>
      </c>
      <c r="BQ42" s="13">
        <f>((BN42*'[1]prices source'!$C$58)+(BO42*'[1]prices source'!$C$60)+(BP42*'[1]prices source'!$C$61))/1000</f>
        <v>0</v>
      </c>
      <c r="BR42" s="14">
        <f>((BN42*'[1]prices source'!$G$58)+(BO42*'[1]prices source'!$G$60)+(BP42*'[1]prices source'!$G$61))</f>
        <v>0</v>
      </c>
      <c r="BS42" s="14">
        <f>[1]FabricVent!EC42</f>
        <v>0</v>
      </c>
      <c r="BT42" s="9" t="str">
        <f t="shared" si="29"/>
        <v>n/a</v>
      </c>
      <c r="BU42" s="14">
        <f t="shared" si="7"/>
        <v>0</v>
      </c>
      <c r="BV42" s="11">
        <f>[1]FabricVent!FA42</f>
        <v>0</v>
      </c>
      <c r="BW42" s="11">
        <f>[1]FabricVent!EP42</f>
        <v>0</v>
      </c>
      <c r="BX42" s="11">
        <v>0</v>
      </c>
      <c r="BY42" s="13">
        <f>((BV42*'[1]prices source'!$C$58)+(BW42*'[1]prices source'!$C$60)+(BX42*'[1]prices source'!$C$61))/1000</f>
        <v>0</v>
      </c>
      <c r="BZ42" s="14">
        <f>((BV42*'[1]prices source'!$G$58)+(BW42*'[1]prices source'!$G$60)+(BX42*'[1]prices source'!$G$61))</f>
        <v>0</v>
      </c>
      <c r="CA42" s="14">
        <f>[1]FabricVent!EE42</f>
        <v>0</v>
      </c>
      <c r="CB42" s="9" t="str">
        <f t="shared" si="30"/>
        <v>n/a</v>
      </c>
      <c r="CC42" s="14">
        <f t="shared" si="8"/>
        <v>0</v>
      </c>
      <c r="CD42" s="11">
        <f>[1]FabricVent!FB42</f>
        <v>0</v>
      </c>
      <c r="CE42" s="11">
        <f>[1]FabricVent!EQ42</f>
        <v>0</v>
      </c>
      <c r="CF42" s="11">
        <v>0</v>
      </c>
      <c r="CG42" s="13">
        <f>((CD42*'[1]prices source'!$C$58)+(CE42*'[1]prices source'!$C$60)+(CF42*'[1]prices source'!$C$61))/1000</f>
        <v>0</v>
      </c>
      <c r="CH42" s="14">
        <f>((CD42*'[1]prices source'!$G$58)+(CE42*'[1]prices source'!$G$60)+(CF42*'[1]prices source'!$G$61))</f>
        <v>0</v>
      </c>
      <c r="CI42" s="14">
        <f>[1]FabricVent!EF42</f>
        <v>0</v>
      </c>
      <c r="CJ42" s="9" t="str">
        <f t="shared" si="31"/>
        <v>n/a</v>
      </c>
      <c r="CK42" s="14">
        <f t="shared" si="9"/>
        <v>0</v>
      </c>
      <c r="CL42" s="11">
        <v>0</v>
      </c>
      <c r="CM42" s="11">
        <f>[1]HeatFuel!CE42</f>
        <v>0</v>
      </c>
      <c r="CN42" s="11">
        <v>0</v>
      </c>
      <c r="CO42" s="13">
        <f>((CL42*'[1]prices source'!$C$58)+(CM42*'[1]prices source'!$C$60)+(CN42*'[1]prices source'!$C$61))/1000</f>
        <v>0</v>
      </c>
      <c r="CP42" s="14">
        <f>((CL42*'[1]prices source'!$G$58)+(CM42*'[1]prices source'!$G$60)+(CN42*'[1]prices source'!$G$61))</f>
        <v>0</v>
      </c>
      <c r="CQ42" s="14">
        <v>0</v>
      </c>
      <c r="CR42" s="9" t="str">
        <f t="shared" si="32"/>
        <v>n/a</v>
      </c>
      <c r="CS42" s="14">
        <f t="shared" si="10"/>
        <v>0</v>
      </c>
      <c r="CT42" s="11">
        <f>[1]HeatFuel!BA42</f>
        <v>7651.3066499999995</v>
      </c>
      <c r="CU42" s="11">
        <v>0</v>
      </c>
      <c r="CV42" s="11">
        <v>0</v>
      </c>
      <c r="CW42" s="13">
        <f>((CT42*'[1]prices source'!$C$58)+(CU42*'[1]prices source'!$C$60)+(CV42*'[1]prices source'!$C$61))/1000</f>
        <v>1.9935380724187823</v>
      </c>
      <c r="CX42" s="14">
        <f>((CT42*'[1]prices source'!$G$58)+(CU42*'[1]prices source'!$G$60)+(CV42*'[1]prices source'!$G$61))</f>
        <v>943.63837499650492</v>
      </c>
      <c r="CY42" s="14">
        <f>'[1]CAPEX Assumptions'!$D$11*[1]HeatFuel!BB42</f>
        <v>1295.4593269841268</v>
      </c>
      <c r="CZ42" s="9">
        <f t="shared" si="33"/>
        <v>1.3728345108780946</v>
      </c>
      <c r="DA42" s="14">
        <f t="shared" si="11"/>
        <v>14971.494587132856</v>
      </c>
      <c r="DB42" s="11">
        <f>[1]HotWaterpiv!AQ151</f>
        <v>0</v>
      </c>
      <c r="DC42" s="11">
        <f>[1]HotWaterpiv!AP151</f>
        <v>9.1710194993765986E-13</v>
      </c>
      <c r="DD42" s="11">
        <v>0</v>
      </c>
      <c r="DE42" s="13">
        <f>((DB42*'[1]prices source'!$C$58)+(DC42*'[1]prices source'!$C$60)+(DD42*'[1]prices source'!$C$61))/1000</f>
        <v>1.6915945466600134E-16</v>
      </c>
      <c r="DF42" s="14">
        <f>((DB42*'[1]prices source'!$G$58)+(DC42*'[1]prices source'!$G$60)+(DD42*'[1]prices source'!$G$61))</f>
        <v>1.8387076020833028E-14</v>
      </c>
      <c r="DG42" s="14">
        <f>[1]HotWaterpiv!AW151</f>
        <v>0</v>
      </c>
      <c r="DH42" s="9">
        <f t="shared" si="34"/>
        <v>0</v>
      </c>
      <c r="DI42" s="14">
        <f t="shared" si="12"/>
        <v>2.9872571823376027E-13</v>
      </c>
      <c r="DJ42" s="11">
        <f>[1]HeatFuel!CN42</f>
        <v>-8113.3352013204749</v>
      </c>
      <c r="DK42" s="11">
        <f>[1]HeatFuel!CO42</f>
        <v>56246</v>
      </c>
      <c r="DL42" s="11">
        <v>0</v>
      </c>
      <c r="DM42" s="13">
        <f>((DJ42*'[1]prices source'!$C$58)+(DK42*'[1]prices source'!$C$60)+(DL42*'[1]prices source'!$C$61))/1000</f>
        <v>8.2606556848566353</v>
      </c>
      <c r="DN42" s="14">
        <f>((DJ42*'[1]prices source'!$G$58)+(DK42*'[1]prices source'!$G$60)+(DL42*'[1]prices source'!$G$61))</f>
        <v>127.06160647909928</v>
      </c>
      <c r="DO42" s="14">
        <f>[1]HeatFuel!CM42</f>
        <v>1903.3700000000001</v>
      </c>
      <c r="DP42" s="9">
        <f t="shared" si="35"/>
        <v>14.97989874945498</v>
      </c>
      <c r="DQ42" s="14">
        <f t="shared" si="13"/>
        <v>-370.81229081234164</v>
      </c>
      <c r="DR42" s="11">
        <f>[1]catering!K42</f>
        <v>5282.8064999999997</v>
      </c>
      <c r="DS42" s="11">
        <f>[1]catering!J42</f>
        <v>5369.0999999999995</v>
      </c>
      <c r="DT42" s="11">
        <v>0</v>
      </c>
      <c r="DU42" s="13">
        <f>((DR42*'[1]prices source'!$C$58)+(DS42*'[1]prices source'!$C$60)+(DT42*'[1]prices source'!$C$61))/1000</f>
        <v>2.3667589102657001</v>
      </c>
      <c r="DV42" s="14">
        <f>((DR42*'[1]prices source'!$G$58)+(DS42*'[1]prices source'!$G$60)+(DT42*'[1]prices source'!$G$61))</f>
        <v>759.17607333883097</v>
      </c>
      <c r="DW42" s="14">
        <f>[1]catering!L42</f>
        <v>1800</v>
      </c>
      <c r="DX42" s="9">
        <f t="shared" si="36"/>
        <v>2.3709914777525327</v>
      </c>
      <c r="DY42" s="14">
        <f t="shared" si="14"/>
        <v>562.37998173398773</v>
      </c>
      <c r="DZ42" s="11">
        <f>'[1]ENERGY APPORTION'!BA42*'[1]benchmarks general'!$I$192*(6-0)/24</f>
        <v>0</v>
      </c>
      <c r="EA42" s="11">
        <v>0</v>
      </c>
      <c r="EB42" s="11">
        <v>0</v>
      </c>
      <c r="EC42" s="13">
        <f>((DZ42*'[1]prices source'!$C$58)+(EA42*'[1]prices source'!$C$60)+(EB42*'[1]prices source'!$C$61))/1000</f>
        <v>0</v>
      </c>
      <c r="ED42" s="14">
        <f>((DZ42*'[1]prices source'!$G$58)+(EA42*'[1]prices source'!$G$60)+(EB42*'[1]prices source'!$G$61))</f>
        <v>0</v>
      </c>
      <c r="EE42" s="14">
        <f>IF(DZ42&gt;0,'[1]benchmarks general'!$I$197,0)</f>
        <v>0</v>
      </c>
      <c r="EF42" s="9" t="str">
        <f t="shared" si="37"/>
        <v>n/a</v>
      </c>
      <c r="EG42" s="14">
        <f t="shared" si="15"/>
        <v>0</v>
      </c>
      <c r="EH42" s="11">
        <f>[1]FabricVent!GG42</f>
        <v>0</v>
      </c>
      <c r="EI42" s="11">
        <f>[1]FabricVent!GD42</f>
        <v>0</v>
      </c>
      <c r="EJ42" s="11">
        <v>0</v>
      </c>
      <c r="EK42" s="13">
        <f>((EH42*'[1]prices source'!$C$58)+(EI42*'[1]prices source'!$C$60)+(EJ42*'[1]prices source'!$C$61))/1000</f>
        <v>0</v>
      </c>
      <c r="EL42" s="14">
        <f>((EH42*'[1]prices source'!$G$58)+(EI42*'[1]prices source'!$G$60)+(EJ42*'[1]prices source'!$G$61))</f>
        <v>0</v>
      </c>
      <c r="EM42" s="14">
        <v>0</v>
      </c>
      <c r="EN42" s="9" t="str">
        <f t="shared" si="38"/>
        <v>n/a</v>
      </c>
      <c r="EO42" s="14">
        <f t="shared" si="16"/>
        <v>0</v>
      </c>
      <c r="EP42" s="11">
        <f>[1]FabricVent!GK42</f>
        <v>0</v>
      </c>
      <c r="EQ42" s="11">
        <f>[1]FabricVent!GH42</f>
        <v>0</v>
      </c>
      <c r="ER42" s="11">
        <v>0</v>
      </c>
      <c r="ES42" s="13">
        <f>((EP42*'[1]prices source'!$C$58)+(EQ42*'[1]prices source'!$C$60)+(ER42*'[1]prices source'!$C$61))/1000</f>
        <v>0</v>
      </c>
      <c r="ET42" s="14">
        <f>((EP42*'[1]prices source'!$G$58)+(EQ42*'[1]prices source'!$G$60)+(ER42*'[1]prices source'!$G$61))</f>
        <v>0</v>
      </c>
      <c r="EU42" s="14">
        <v>0</v>
      </c>
      <c r="EV42" s="9" t="str">
        <f t="shared" si="39"/>
        <v>n/a</v>
      </c>
      <c r="EW42" s="14">
        <f t="shared" si="17"/>
        <v>0</v>
      </c>
      <c r="EX42" s="11">
        <f>[1]FabricVent!GR42</f>
        <v>0</v>
      </c>
      <c r="EY42" s="11">
        <f>[1]FabricVent!GO42</f>
        <v>0</v>
      </c>
      <c r="EZ42" s="11">
        <v>0</v>
      </c>
      <c r="FA42" s="13">
        <f>((EX42*'[1]prices source'!$C$58)+(EY42*'[1]prices source'!$C$60)+(EZ42*'[1]prices source'!$C$61))/1000</f>
        <v>0</v>
      </c>
      <c r="FB42" s="14">
        <f>((EX42*'[1]prices source'!$G$58)+(EY42*'[1]prices source'!$G$60)+(EZ42*'[1]prices source'!$G$61))</f>
        <v>0</v>
      </c>
      <c r="FC42" s="14"/>
      <c r="FD42" s="9" t="str">
        <f t="shared" si="40"/>
        <v>n/a</v>
      </c>
      <c r="FE42" s="14">
        <f t="shared" si="18"/>
        <v>0</v>
      </c>
      <c r="FF42" s="11">
        <v>0</v>
      </c>
      <c r="FG42" s="11">
        <f>[1]HeatFuel!CR42</f>
        <v>0</v>
      </c>
      <c r="FH42" s="11">
        <f>[1]HeatFuel!CQ42</f>
        <v>0</v>
      </c>
      <c r="FI42" s="13">
        <f>((FF42*'[1]prices source'!$C$58)+(FG42*'[1]prices source'!$C$60)+(FH42*'[1]prices source'!$C$61))/1000</f>
        <v>0</v>
      </c>
      <c r="FJ42" s="14">
        <f>((FF42*'[1]prices source'!$G$58)+(FG42*'[1]prices source'!$G$60)+(FH42*'[1]prices source'!$G$61))</f>
        <v>0</v>
      </c>
      <c r="FK42" s="14">
        <f>[1]HeatFuel!CP42</f>
        <v>0</v>
      </c>
      <c r="FL42" s="9" t="str">
        <f t="shared" si="41"/>
        <v>n/a</v>
      </c>
      <c r="FM42" s="14">
        <f t="shared" si="19"/>
        <v>0</v>
      </c>
      <c r="FN42" s="11">
        <f t="shared" si="79"/>
        <v>0</v>
      </c>
      <c r="FO42" s="11">
        <f t="shared" si="79"/>
        <v>0</v>
      </c>
      <c r="FP42" s="11">
        <f t="shared" si="79"/>
        <v>0</v>
      </c>
      <c r="FQ42" s="13">
        <f>((FN42*'[1]prices source'!$C$58)+(FO42*'[1]prices source'!$C$60)+(FP42*'[1]prices source'!$C$61))/1000</f>
        <v>0</v>
      </c>
      <c r="FR42" s="14">
        <f>((FN42*'[1]prices source'!$G$58)+(FO42*'[1]prices source'!$G$60)+(FP42*'[1]prices source'!$G$61))</f>
        <v>0</v>
      </c>
      <c r="FS42" s="14">
        <f>'[1]CAPEX Assumptions'!$D$30</f>
        <v>0</v>
      </c>
      <c r="FT42" s="9" t="str">
        <f t="shared" si="42"/>
        <v>n/a</v>
      </c>
      <c r="FU42" s="14">
        <f t="shared" si="21"/>
        <v>0</v>
      </c>
      <c r="FV42" s="15">
        <v>908.4000000000002</v>
      </c>
      <c r="FW42" s="13">
        <f>(FV42*'[1]prices source'!$C$58)/1000</f>
        <v>0.23668244756406701</v>
      </c>
      <c r="FX42" s="14">
        <f>(FV42*'[1]prices source'!$G$58)</f>
        <v>112.03329562628696</v>
      </c>
      <c r="FY42" s="16">
        <v>400</v>
      </c>
      <c r="FZ42" s="9">
        <f t="shared" si="43"/>
        <v>3.5703671641892316</v>
      </c>
      <c r="GA42" s="14">
        <f t="shared" si="44"/>
        <v>868.60542660111014</v>
      </c>
      <c r="GB42" s="11">
        <f>'[1]ENERGY APPORTION'!BB42*'[1]cooling opps'!$C$35</f>
        <v>0</v>
      </c>
      <c r="GC42" s="13">
        <f>(GB42*'[1]prices source'!$C$58)/1000</f>
        <v>0</v>
      </c>
      <c r="GD42" s="14">
        <f>(GB42*'[1]prices source'!$G$58)</f>
        <v>0</v>
      </c>
      <c r="GE42" s="14">
        <v>0</v>
      </c>
      <c r="GF42" s="9" t="str">
        <f t="shared" si="45"/>
        <v>n/a</v>
      </c>
      <c r="GG42" s="14">
        <f t="shared" si="46"/>
        <v>0</v>
      </c>
      <c r="GH42" s="11">
        <v>0</v>
      </c>
      <c r="GI42" s="13">
        <f>(GH42*'[1]prices source'!$C$58)/1000</f>
        <v>0</v>
      </c>
      <c r="GJ42" s="14">
        <f>(GH42*'[1]prices source'!$G$58)</f>
        <v>0</v>
      </c>
      <c r="GK42" s="17">
        <v>0</v>
      </c>
      <c r="GL42" s="9" t="str">
        <f t="shared" si="47"/>
        <v>n/a</v>
      </c>
      <c r="GM42" s="14">
        <f t="shared" si="48"/>
        <v>0</v>
      </c>
      <c r="GN42" s="11">
        <f>[1]HeatFuel!BE42</f>
        <v>0</v>
      </c>
      <c r="GO42" s="13">
        <f>(GN42*'[1]prices source'!$C$58)/1000</f>
        <v>0</v>
      </c>
      <c r="GP42" s="14">
        <f>(GN42*'[1]prices source'!$G$58)</f>
        <v>0</v>
      </c>
      <c r="GQ42" s="14">
        <f>[1]HeatFuel!BF42*'[1]CAPEX Assumptions'!$D$11</f>
        <v>0</v>
      </c>
      <c r="GR42" s="9" t="str">
        <f t="shared" si="49"/>
        <v>n/a</v>
      </c>
      <c r="GS42" s="14">
        <f t="shared" si="50"/>
        <v>0</v>
      </c>
      <c r="GT42" s="11">
        <v>0</v>
      </c>
      <c r="GU42" s="13">
        <f>(GT42*'[1]prices source'!$C$58)/1000</f>
        <v>0</v>
      </c>
      <c r="GV42" s="14">
        <f>(GT42*'[1]prices source'!$G$58)</f>
        <v>0</v>
      </c>
      <c r="GW42" s="14">
        <v>0</v>
      </c>
      <c r="GX42" s="9" t="str">
        <f t="shared" si="51"/>
        <v>n/a</v>
      </c>
      <c r="GY42" s="14">
        <f t="shared" si="52"/>
        <v>0</v>
      </c>
      <c r="GZ42" s="18">
        <v>19873.675544878275</v>
      </c>
      <c r="HA42" s="13">
        <f>(GZ42*'[1]prices source'!$C$58)/1000</f>
        <v>5.1780605130514452</v>
      </c>
      <c r="HB42" s="14">
        <f>(GZ42*'[1]prices source'!$G$58)</f>
        <v>2451.0274851389881</v>
      </c>
      <c r="HC42" s="19">
        <v>42834.418180455541</v>
      </c>
      <c r="HD42" s="9">
        <f t="shared" si="53"/>
        <v>17.476106832815287</v>
      </c>
      <c r="HE42" s="14">
        <f t="shared" si="54"/>
        <v>13915.752843389571</v>
      </c>
      <c r="HF42" s="18">
        <v>21706.383648173913</v>
      </c>
      <c r="HG42" s="13">
        <f>(HF42*'[1]prices source'!$C$58)/1000</f>
        <v>5.6555702439612983</v>
      </c>
      <c r="HH42" s="14">
        <f>(HF42*'[1]prices source'!$G$58)</f>
        <v>2677.0560284384287</v>
      </c>
      <c r="HI42" s="19">
        <v>72020.589267788309</v>
      </c>
      <c r="HJ42" s="9">
        <f t="shared" si="55"/>
        <v>26.90290696298916</v>
      </c>
      <c r="HK42" s="14">
        <f t="shared" si="56"/>
        <v>5797.9584317807894</v>
      </c>
      <c r="HL42" s="11">
        <v>0</v>
      </c>
      <c r="HM42" s="13">
        <f>(HL42*'[1]prices source'!$C$58)/1000</f>
        <v>0</v>
      </c>
      <c r="HN42" s="14">
        <f>(HL42*'[1]prices source'!$G$58)</f>
        <v>0</v>
      </c>
      <c r="HO42" s="14">
        <v>0</v>
      </c>
      <c r="HP42" s="9" t="str">
        <f t="shared" si="57"/>
        <v>n/a</v>
      </c>
      <c r="HQ42" s="14">
        <f t="shared" si="58"/>
        <v>0</v>
      </c>
      <c r="HR42" s="11">
        <v>0</v>
      </c>
      <c r="HS42" s="13">
        <f>(HR42*'[1]prices source'!$C$58)/1000</f>
        <v>0</v>
      </c>
      <c r="HT42" s="14">
        <f>(HR42*'[1]prices source'!$G$58)</f>
        <v>0</v>
      </c>
      <c r="HU42" s="14">
        <v>0</v>
      </c>
      <c r="HV42" s="9" t="str">
        <f t="shared" si="59"/>
        <v>n/a</v>
      </c>
      <c r="HW42" s="14">
        <f t="shared" si="60"/>
        <v>0</v>
      </c>
      <c r="HX42" s="11">
        <f>[1]ICT!AC112</f>
        <v>1357.1712000000002</v>
      </c>
      <c r="HY42" s="13">
        <f>(HX42*'[1]prices source'!$C$58)/1000</f>
        <v>0.35360920451283784</v>
      </c>
      <c r="HZ42" s="14">
        <f>(HX42*'[1]prices source'!$G$58)</f>
        <v>167.38040760136792</v>
      </c>
      <c r="IA42" s="14">
        <f>'[1]CAPEX Assumptions'!$D$25*[1]ICT!H112</f>
        <v>0</v>
      </c>
      <c r="IB42" s="9">
        <f t="shared" si="61"/>
        <v>0</v>
      </c>
      <c r="IC42" s="14">
        <f t="shared" si="62"/>
        <v>520.786129430252</v>
      </c>
      <c r="ID42" s="11">
        <f>[1]ICT!Z112</f>
        <v>675</v>
      </c>
      <c r="IE42" s="13">
        <f>(ID42*'[1]prices source'!$C$58)/1000</f>
        <v>0.17587037880421094</v>
      </c>
      <c r="IF42" s="14">
        <f>(ID42*'[1]prices source'!$G$58)</f>
        <v>83.247990475279266</v>
      </c>
      <c r="IG42" s="14">
        <f>'[1]CAPEX Assumptions'!$D$26</f>
        <v>0</v>
      </c>
      <c r="IH42" s="9">
        <f t="shared" si="63"/>
        <v>0</v>
      </c>
      <c r="II42" s="14">
        <f t="shared" si="64"/>
        <v>259.01716553182098</v>
      </c>
      <c r="IJ42" s="11">
        <f>[1]ICT!AF112</f>
        <v>0</v>
      </c>
      <c r="IK42" s="13">
        <f>(IJ42*'[1]prices source'!$C$58)/1000</f>
        <v>0</v>
      </c>
      <c r="IL42" s="14">
        <f>(IJ42*'[1]prices source'!$G$58)</f>
        <v>0</v>
      </c>
      <c r="IM42" s="14">
        <v>0</v>
      </c>
      <c r="IN42" s="9" t="str">
        <f t="shared" si="65"/>
        <v>n/a</v>
      </c>
      <c r="IO42" s="14">
        <f t="shared" si="66"/>
        <v>0</v>
      </c>
      <c r="IP42" s="11">
        <f>[1]vending!G42</f>
        <v>0</v>
      </c>
      <c r="IQ42" s="13">
        <f>(IP42*'[1]prices source'!$C$58)/1000</f>
        <v>0</v>
      </c>
      <c r="IR42" s="14">
        <f>(IP42*'[1]prices source'!$G$58)</f>
        <v>0</v>
      </c>
      <c r="IS42" s="14">
        <v>0</v>
      </c>
      <c r="IT42" s="9" t="str">
        <f t="shared" si="67"/>
        <v>n/a</v>
      </c>
      <c r="IU42" s="14">
        <f t="shared" si="68"/>
        <v>0</v>
      </c>
      <c r="IV42" s="11">
        <f>'[1]halls power'!S73</f>
        <v>0</v>
      </c>
      <c r="IW42" s="13">
        <f>(IV42*'[1]prices source'!$C$58)/1000</f>
        <v>0</v>
      </c>
      <c r="IX42" s="14">
        <f>(IV42*'[1]prices source'!$G$58)</f>
        <v>0</v>
      </c>
      <c r="IY42" s="14">
        <f>'[1]halls power'!T73</f>
        <v>0</v>
      </c>
      <c r="IZ42" s="9" t="str">
        <f t="shared" si="69"/>
        <v>n/a</v>
      </c>
      <c r="JA42" s="14">
        <f t="shared" si="70"/>
        <v>0</v>
      </c>
      <c r="JB42" s="11">
        <f>'[1]halls power'!U73</f>
        <v>0</v>
      </c>
      <c r="JC42" s="13">
        <f>(JB42*'[1]prices source'!$C$58)/1000</f>
        <v>0</v>
      </c>
      <c r="JD42" s="14">
        <f>(JB42*'[1]prices source'!$G$58)</f>
        <v>0</v>
      </c>
      <c r="JE42" s="14">
        <f>'[1]halls power'!V73</f>
        <v>0</v>
      </c>
      <c r="JF42" s="9" t="str">
        <f t="shared" si="71"/>
        <v>n/a</v>
      </c>
      <c r="JG42" s="14">
        <f t="shared" si="72"/>
        <v>0</v>
      </c>
      <c r="JH42" s="11">
        <f>'[1]renewable energy'!W205</f>
        <v>10281.246891626994</v>
      </c>
      <c r="JI42" s="13">
        <f>(JH42*'[1]prices source'!$C$58)/1000</f>
        <v>2.6787656080148974</v>
      </c>
      <c r="JJ42" s="14">
        <f>(JH42*'[1]prices source'!$G$58)+'[1]renewable energy'!Z205</f>
        <v>1334.578074513468</v>
      </c>
      <c r="JK42" s="14">
        <f>'[1]renewable energy'!Y205</f>
        <v>12028.129375525061</v>
      </c>
      <c r="JL42" s="9">
        <f t="shared" si="73"/>
        <v>9.0126831882128879</v>
      </c>
      <c r="JM42" s="14">
        <f t="shared" si="74"/>
        <v>17330.431808622598</v>
      </c>
      <c r="JN42" s="11">
        <v>0</v>
      </c>
      <c r="JO42" s="13">
        <f>(JN42*'[1]prices source'!$C$58)/1000</f>
        <v>0</v>
      </c>
      <c r="JP42" s="14">
        <v>0</v>
      </c>
      <c r="JQ42" s="14">
        <v>0</v>
      </c>
      <c r="JR42" s="9" t="str">
        <f t="shared" si="75"/>
        <v>n/a</v>
      </c>
      <c r="JS42" s="14">
        <f t="shared" si="76"/>
        <v>0</v>
      </c>
      <c r="JT42" s="11">
        <v>0</v>
      </c>
      <c r="JU42" s="13">
        <f>(JT42*'[1]prices source'!$C$58)/1000</f>
        <v>0</v>
      </c>
      <c r="JV42" s="14">
        <f>(JT42*'[1]prices source'!$G$58)</f>
        <v>0</v>
      </c>
      <c r="JW42" s="16">
        <v>0</v>
      </c>
      <c r="JX42" s="9" t="str">
        <f t="shared" si="77"/>
        <v>n/a</v>
      </c>
      <c r="JY42" s="14">
        <f t="shared" si="78"/>
        <v>0</v>
      </c>
    </row>
    <row r="43" spans="1:285" x14ac:dyDescent="0.25">
      <c r="A43" s="9">
        <f>'[1]ENERGY APPORTION'!A43</f>
        <v>41</v>
      </c>
      <c r="B43" t="s">
        <v>90</v>
      </c>
      <c r="C43" s="9" t="str">
        <f>'[1]ENERGY APPORTION'!E43</f>
        <v>uni</v>
      </c>
      <c r="D43" s="10">
        <f>[1]FabricVent!M43</f>
        <v>1369.8000000000002</v>
      </c>
      <c r="E43" s="11">
        <f>'[1]ENERGY APPORTION'!G43</f>
        <v>53864.29</v>
      </c>
      <c r="F43" s="11">
        <f>'[1]ENERGY APPORTION'!H43</f>
        <v>140353.83055332027</v>
      </c>
      <c r="G43" s="11">
        <f>'[1]ENERGY APPORTION'!I43</f>
        <v>0</v>
      </c>
      <c r="H43" s="10">
        <f>((E43*'[1]prices source'!$C$58)+(F43*'[1]prices source'!$C$60)+(G43*'[1]prices source'!$C$61))/1000</f>
        <v>39.922535284552332</v>
      </c>
      <c r="I43" s="12">
        <f>(E43*'[1]prices source'!$G$58)+(F43*'[1]prices source'!$G$60)+(G43*'[1]prices source'!$G$61)</f>
        <v>9457.0711792176371</v>
      </c>
      <c r="J43" s="11">
        <f>[1]FabricVent!EU43</f>
        <v>0</v>
      </c>
      <c r="K43" s="11">
        <f>[1]FabricVent!EJ43</f>
        <v>0</v>
      </c>
      <c r="L43" s="11">
        <v>0</v>
      </c>
      <c r="M43" s="13">
        <f>((J43*'[1]prices source'!$C$58)+(K43*'[1]prices source'!$C$60)+(L43*'[1]prices source'!$C$61))/1000</f>
        <v>0</v>
      </c>
      <c r="N43" s="14">
        <f>((J43*'[1]prices source'!$G$58)+(K43*'[1]prices source'!$G$60)+(L43*'[1]prices source'!$G$61))</f>
        <v>0</v>
      </c>
      <c r="O43" s="14">
        <f>[1]FabricVent!DY43</f>
        <v>0</v>
      </c>
      <c r="P43" s="9" t="str">
        <f t="shared" si="22"/>
        <v>n/a</v>
      </c>
      <c r="Q43" s="14">
        <f t="shared" si="0"/>
        <v>0</v>
      </c>
      <c r="R43" s="11">
        <f>[1]FabricVent!EV43</f>
        <v>0</v>
      </c>
      <c r="S43" s="11">
        <f>[1]FabricVent!EK43</f>
        <v>0</v>
      </c>
      <c r="T43" s="11">
        <v>0</v>
      </c>
      <c r="U43" s="13">
        <f>((R43*'[1]prices source'!$C$58)+(S43*'[1]prices source'!$C$60)+(T43*'[1]prices source'!$C$61))/1000</f>
        <v>0</v>
      </c>
      <c r="V43" s="14">
        <f>((R43*'[1]prices source'!$G$58)+(S43*'[1]prices source'!$G$60)+(T43*'[1]prices source'!$G$61))</f>
        <v>0</v>
      </c>
      <c r="W43" s="14">
        <f>[1]FabricVent!DZ43</f>
        <v>0</v>
      </c>
      <c r="X43" s="9" t="str">
        <f t="shared" si="23"/>
        <v>n/a</v>
      </c>
      <c r="Y43" s="14">
        <f t="shared" si="1"/>
        <v>0</v>
      </c>
      <c r="Z43" s="11">
        <f>[1]FabricVent!EW43</f>
        <v>432.28544430085981</v>
      </c>
      <c r="AA43" s="11">
        <f>[1]FabricVent!EL43</f>
        <v>33515.430010077616</v>
      </c>
      <c r="AB43" s="11">
        <v>0</v>
      </c>
      <c r="AC43" s="13">
        <f>((Z43*'[1]prices source'!$C$58)+(AA43*'[1]prices source'!$C$60)+(AB43*'[1]prices source'!$C$61))/1000</f>
        <v>6.2945524799376882</v>
      </c>
      <c r="AD43" s="14">
        <f>((Z43*'[1]prices source'!$G$58)+(AA43*'[1]prices source'!$G$60)+(AB43*'[1]prices source'!$G$61))</f>
        <v>725.26839304162672</v>
      </c>
      <c r="AE43" s="14">
        <f>[1]FabricVent!EA43</f>
        <v>72302.702736434119</v>
      </c>
      <c r="AF43" s="9">
        <f t="shared" si="24"/>
        <v>99.690960519058919</v>
      </c>
      <c r="AG43" s="14">
        <f t="shared" si="2"/>
        <v>-46511.964903076223</v>
      </c>
      <c r="AH43" s="11">
        <f>[1]FabricVent!EX43</f>
        <v>0</v>
      </c>
      <c r="AI43" s="11">
        <f>[1]FabricVent!EM43</f>
        <v>0</v>
      </c>
      <c r="AJ43" s="11">
        <v>0</v>
      </c>
      <c r="AK43" s="13">
        <f>((AH43*'[1]prices source'!$C$58)+(AI43*'[1]prices source'!$C$60)+(AJ43*'[1]prices source'!$C$61))/1000</f>
        <v>0</v>
      </c>
      <c r="AL43" s="14">
        <f>((AH43*'[1]prices source'!$G$58)+(AI43*'[1]prices source'!$G$60)+(AJ43*'[1]prices source'!$G$61))</f>
        <v>0</v>
      </c>
      <c r="AM43" s="14">
        <f>[1]FabricVent!EB43</f>
        <v>0</v>
      </c>
      <c r="AN43" s="9" t="str">
        <f t="shared" si="25"/>
        <v>n/a</v>
      </c>
      <c r="AO43" s="14">
        <f t="shared" si="3"/>
        <v>0</v>
      </c>
      <c r="AP43" s="11">
        <f>[1]FabricVent!FD43</f>
        <v>151.88173665661199</v>
      </c>
      <c r="AQ43" s="11">
        <f>[1]FabricVent!ES43</f>
        <v>11775.510329653711</v>
      </c>
      <c r="AR43" s="11">
        <v>0</v>
      </c>
      <c r="AS43" s="13">
        <f>((AP43*'[1]prices source'!$C$58)+(AQ43*'[1]prices source'!$C$60)+(AR43*'[1]prices source'!$C$61))/1000</f>
        <v>2.2115654707627601</v>
      </c>
      <c r="AT43" s="14">
        <f>((AP43*'[1]prices source'!$G$58)+(AQ43*'[1]prices source'!$G$60)+(AR43*'[1]prices source'!$G$61))</f>
        <v>254.8201067826086</v>
      </c>
      <c r="AU43" s="14">
        <f>[1]FabricVent!EH43</f>
        <v>6295.08</v>
      </c>
      <c r="AV43" s="9">
        <f t="shared" si="26"/>
        <v>24.704016019310597</v>
      </c>
      <c r="AW43" s="14">
        <f t="shared" si="4"/>
        <v>1842.9325319809022</v>
      </c>
      <c r="AX43" s="11">
        <f>[1]FabricVent!FC43</f>
        <v>0</v>
      </c>
      <c r="AY43" s="11">
        <f>[1]FabricVent!ER43</f>
        <v>0</v>
      </c>
      <c r="AZ43" s="11">
        <v>0</v>
      </c>
      <c r="BA43" s="13">
        <f>((AX43*'[1]prices source'!$C$58)+(AY43*'[1]prices source'!$C$60)+(AZ43*'[1]prices source'!$C$61))/1000</f>
        <v>0</v>
      </c>
      <c r="BB43" s="14">
        <f>((AX43*'[1]prices source'!$G$58)+(AY43*'[1]prices source'!$G$60)+(AZ43*'[1]prices source'!$G$61))</f>
        <v>0</v>
      </c>
      <c r="BC43" s="14">
        <f>[1]FabricVent!EG43</f>
        <v>0</v>
      </c>
      <c r="BD43" s="9" t="str">
        <f t="shared" si="27"/>
        <v>n/a</v>
      </c>
      <c r="BE43" s="14">
        <f t="shared" si="5"/>
        <v>0</v>
      </c>
      <c r="BF43" s="11">
        <f>[1]FabricVent!EZ43</f>
        <v>270.01020696110976</v>
      </c>
      <c r="BG43" s="11">
        <f>[1]FabricVent!EO43</f>
        <v>20934.103409490272</v>
      </c>
      <c r="BH43" s="11">
        <v>0</v>
      </c>
      <c r="BI43" s="13">
        <f>((BF43*'[1]prices source'!$C$58)+(BG43*'[1]prices source'!$C$60)+(BH43*'[1]prices source'!$C$61))/1000</f>
        <v>3.9316461848127089</v>
      </c>
      <c r="BJ43" s="14">
        <f>((BF43*'[1]prices source'!$G$58)+(BG43*'[1]prices source'!$G$60)+(BH43*'[1]prices source'!$G$61))</f>
        <v>453.01055469086873</v>
      </c>
      <c r="BK43" s="14">
        <f>[1]FabricVent!ED43</f>
        <v>52076.251499999998</v>
      </c>
      <c r="BL43" s="9">
        <f t="shared" si="28"/>
        <v>114.95593416258585</v>
      </c>
      <c r="BM43" s="14">
        <f t="shared" si="6"/>
        <v>-47459.283244549879</v>
      </c>
      <c r="BN43" s="11">
        <f>[1]FabricVent!EY43</f>
        <v>0</v>
      </c>
      <c r="BO43" s="11">
        <f>[1]FabricVent!EN43</f>
        <v>0</v>
      </c>
      <c r="BP43" s="11">
        <v>0</v>
      </c>
      <c r="BQ43" s="13">
        <f>((BN43*'[1]prices source'!$C$58)+(BO43*'[1]prices source'!$C$60)+(BP43*'[1]prices source'!$C$61))/1000</f>
        <v>0</v>
      </c>
      <c r="BR43" s="14">
        <f>((BN43*'[1]prices source'!$G$58)+(BO43*'[1]prices source'!$G$60)+(BP43*'[1]prices source'!$G$61))</f>
        <v>0</v>
      </c>
      <c r="BS43" s="14">
        <f>[1]FabricVent!EC43</f>
        <v>0</v>
      </c>
      <c r="BT43" s="9" t="str">
        <f t="shared" si="29"/>
        <v>n/a</v>
      </c>
      <c r="BU43" s="14">
        <f t="shared" si="7"/>
        <v>0</v>
      </c>
      <c r="BV43" s="11">
        <f>[1]FabricVent!FA43</f>
        <v>0</v>
      </c>
      <c r="BW43" s="11">
        <f>[1]FabricVent!EP43</f>
        <v>0</v>
      </c>
      <c r="BX43" s="11">
        <v>0</v>
      </c>
      <c r="BY43" s="13">
        <f>((BV43*'[1]prices source'!$C$58)+(BW43*'[1]prices source'!$C$60)+(BX43*'[1]prices source'!$C$61))/1000</f>
        <v>0</v>
      </c>
      <c r="BZ43" s="14">
        <f>((BV43*'[1]prices source'!$G$58)+(BW43*'[1]prices source'!$G$60)+(BX43*'[1]prices source'!$G$61))</f>
        <v>0</v>
      </c>
      <c r="CA43" s="14">
        <f>[1]FabricVent!EE43</f>
        <v>0</v>
      </c>
      <c r="CB43" s="9" t="str">
        <f t="shared" si="30"/>
        <v>n/a</v>
      </c>
      <c r="CC43" s="14">
        <f t="shared" si="8"/>
        <v>0</v>
      </c>
      <c r="CD43" s="11">
        <f>[1]FabricVent!FB43</f>
        <v>0</v>
      </c>
      <c r="CE43" s="11">
        <f>[1]FabricVent!EQ43</f>
        <v>0</v>
      </c>
      <c r="CF43" s="11">
        <v>0</v>
      </c>
      <c r="CG43" s="13">
        <f>((CD43*'[1]prices source'!$C$58)+(CE43*'[1]prices source'!$C$60)+(CF43*'[1]prices source'!$C$61))/1000</f>
        <v>0</v>
      </c>
      <c r="CH43" s="14">
        <f>((CD43*'[1]prices source'!$G$58)+(CE43*'[1]prices source'!$G$60)+(CF43*'[1]prices source'!$G$61))</f>
        <v>0</v>
      </c>
      <c r="CI43" s="14">
        <f>[1]FabricVent!EF43</f>
        <v>0</v>
      </c>
      <c r="CJ43" s="9" t="str">
        <f t="shared" si="31"/>
        <v>n/a</v>
      </c>
      <c r="CK43" s="14">
        <f t="shared" si="9"/>
        <v>0</v>
      </c>
      <c r="CL43" s="11">
        <v>0</v>
      </c>
      <c r="CM43" s="11">
        <f>[1]HeatFuel!CE43</f>
        <v>0</v>
      </c>
      <c r="CN43" s="11">
        <v>0</v>
      </c>
      <c r="CO43" s="13">
        <f>((CL43*'[1]prices source'!$C$58)+(CM43*'[1]prices source'!$C$60)+(CN43*'[1]prices source'!$C$61))/1000</f>
        <v>0</v>
      </c>
      <c r="CP43" s="14">
        <f>((CL43*'[1]prices source'!$G$58)+(CM43*'[1]prices source'!$G$60)+(CN43*'[1]prices source'!$G$61))</f>
        <v>0</v>
      </c>
      <c r="CQ43" s="14">
        <v>0</v>
      </c>
      <c r="CR43" s="9" t="str">
        <f t="shared" si="32"/>
        <v>n/a</v>
      </c>
      <c r="CS43" s="14">
        <f t="shared" si="10"/>
        <v>0</v>
      </c>
      <c r="CT43" s="11">
        <f>[1]HeatFuel!BA43</f>
        <v>5075.1090000000004</v>
      </c>
      <c r="CU43" s="11">
        <v>0</v>
      </c>
      <c r="CV43" s="11">
        <v>0</v>
      </c>
      <c r="CW43" s="13">
        <f>((CT43*'[1]prices source'!$C$58)+(CU43*'[1]prices source'!$C$60)+(CV43*'[1]prices source'!$C$61))/1000</f>
        <v>1.3223130997076449</v>
      </c>
      <c r="CX43" s="14">
        <f>((CT43*'[1]prices source'!$G$58)+(CU43*'[1]prices source'!$G$60)+(CV43*'[1]prices source'!$G$61))</f>
        <v>625.91500102667271</v>
      </c>
      <c r="CY43" s="14">
        <f>'[1]CAPEX Assumptions'!$D$11*[1]HeatFuel!BB43</f>
        <v>859.27771428571441</v>
      </c>
      <c r="CZ43" s="9">
        <f t="shared" si="33"/>
        <v>1.3728345108780948</v>
      </c>
      <c r="DA43" s="14">
        <f t="shared" si="11"/>
        <v>9930.5870746415912</v>
      </c>
      <c r="DB43" s="11">
        <f>[1]HotWaterpiv!AQ152</f>
        <v>0</v>
      </c>
      <c r="DC43" s="11">
        <f>[1]HotWaterpiv!AP152</f>
        <v>0</v>
      </c>
      <c r="DD43" s="11">
        <v>0</v>
      </c>
      <c r="DE43" s="13">
        <f>((DB43*'[1]prices source'!$C$58)+(DC43*'[1]prices source'!$C$60)+(DD43*'[1]prices source'!$C$61))/1000</f>
        <v>0</v>
      </c>
      <c r="DF43" s="14">
        <f>((DB43*'[1]prices source'!$G$58)+(DC43*'[1]prices source'!$G$60)+(DD43*'[1]prices source'!$G$61))</f>
        <v>0</v>
      </c>
      <c r="DG43" s="14">
        <f>[1]HotWaterpiv!AW152</f>
        <v>0</v>
      </c>
      <c r="DH43" s="9" t="str">
        <f t="shared" si="34"/>
        <v>n/a</v>
      </c>
      <c r="DI43" s="14">
        <f t="shared" si="12"/>
        <v>0</v>
      </c>
      <c r="DJ43" s="11">
        <f>[1]HeatFuel!CN43</f>
        <v>0</v>
      </c>
      <c r="DK43" s="11">
        <f>[1]HeatFuel!CO43</f>
        <v>0</v>
      </c>
      <c r="DL43" s="11">
        <v>0</v>
      </c>
      <c r="DM43" s="13">
        <f>((DJ43*'[1]prices source'!$C$58)+(DK43*'[1]prices source'!$C$60)+(DL43*'[1]prices source'!$C$61))/1000</f>
        <v>0</v>
      </c>
      <c r="DN43" s="14">
        <f>((DJ43*'[1]prices source'!$G$58)+(DK43*'[1]prices source'!$G$60)+(DL43*'[1]prices source'!$G$61))</f>
        <v>0</v>
      </c>
      <c r="DO43" s="14">
        <f>[1]HeatFuel!CM43</f>
        <v>0</v>
      </c>
      <c r="DP43" s="9" t="str">
        <f t="shared" si="35"/>
        <v>n/a</v>
      </c>
      <c r="DQ43" s="14">
        <f t="shared" si="13"/>
        <v>0</v>
      </c>
      <c r="DR43" s="11">
        <v>0</v>
      </c>
      <c r="DS43" s="11"/>
      <c r="DT43" s="11">
        <v>0</v>
      </c>
      <c r="DU43" s="13">
        <f>((DR43*'[1]prices source'!$C$58)+(DS43*'[1]prices source'!$C$60)+(DT43*'[1]prices source'!$C$61))/1000</f>
        <v>0</v>
      </c>
      <c r="DV43" s="14">
        <f>((DR43*'[1]prices source'!$G$58)+(DS43*'[1]prices source'!$G$60)+(DT43*'[1]prices source'!$G$61))</f>
        <v>0</v>
      </c>
      <c r="DW43" s="14"/>
      <c r="DX43" s="9" t="str">
        <f t="shared" si="36"/>
        <v>n/a</v>
      </c>
      <c r="DY43" s="14">
        <f t="shared" si="14"/>
        <v>0</v>
      </c>
      <c r="DZ43" s="11">
        <f>'[1]ENERGY APPORTION'!BA43*'[1]benchmarks general'!$I$192*(6-0)/24</f>
        <v>0</v>
      </c>
      <c r="EA43" s="11">
        <v>0</v>
      </c>
      <c r="EB43" s="11">
        <v>0</v>
      </c>
      <c r="EC43" s="13">
        <f>((DZ43*'[1]prices source'!$C$58)+(EA43*'[1]prices source'!$C$60)+(EB43*'[1]prices source'!$C$61))/1000</f>
        <v>0</v>
      </c>
      <c r="ED43" s="14">
        <f>((DZ43*'[1]prices source'!$G$58)+(EA43*'[1]prices source'!$G$60)+(EB43*'[1]prices source'!$G$61))</f>
        <v>0</v>
      </c>
      <c r="EE43" s="14">
        <f>IF(DZ43&gt;0,'[1]benchmarks general'!$I$197,0)</f>
        <v>0</v>
      </c>
      <c r="EF43" s="9" t="str">
        <f t="shared" si="37"/>
        <v>n/a</v>
      </c>
      <c r="EG43" s="14">
        <f t="shared" si="15"/>
        <v>0</v>
      </c>
      <c r="EH43" s="11">
        <f>[1]FabricVent!GG43</f>
        <v>11270.217253929111</v>
      </c>
      <c r="EI43" s="11">
        <f>[1]FabricVent!GD43</f>
        <v>7407.5342816022512</v>
      </c>
      <c r="EJ43" s="11">
        <v>0</v>
      </c>
      <c r="EK43" s="13">
        <f>((EH43*'[1]prices source'!$C$58)+(EI43*'[1]prices source'!$C$60)+(EJ43*'[1]prices source'!$C$61))/1000</f>
        <v>4.3027602577293385</v>
      </c>
      <c r="EL43" s="14">
        <f>((EH43*'[1]prices source'!$G$58)+(EI43*'[1]prices source'!$G$60)+(EJ43*'[1]prices source'!$G$61))</f>
        <v>1538.4743637111358</v>
      </c>
      <c r="EM43" s="14">
        <v>2559.3412249099324</v>
      </c>
      <c r="EN43" s="9">
        <f t="shared" si="38"/>
        <v>1.6635579280867854</v>
      </c>
      <c r="EO43" s="14">
        <f t="shared" si="16"/>
        <v>22170.043564191979</v>
      </c>
      <c r="EP43" s="11">
        <f>[1]FabricVent!GK43</f>
        <v>0</v>
      </c>
      <c r="EQ43" s="11">
        <f>[1]FabricVent!GH43</f>
        <v>0</v>
      </c>
      <c r="ER43" s="11">
        <v>0</v>
      </c>
      <c r="ES43" s="13">
        <f>((EP43*'[1]prices source'!$C$58)+(EQ43*'[1]prices source'!$C$60)+(ER43*'[1]prices source'!$C$61))/1000</f>
        <v>0</v>
      </c>
      <c r="ET43" s="14">
        <f>((EP43*'[1]prices source'!$G$58)+(EQ43*'[1]prices source'!$G$60)+(ER43*'[1]prices source'!$G$61))</f>
        <v>0</v>
      </c>
      <c r="EU43" s="14">
        <v>0</v>
      </c>
      <c r="EV43" s="9" t="str">
        <f t="shared" si="39"/>
        <v>n/a</v>
      </c>
      <c r="EW43" s="14">
        <f t="shared" si="17"/>
        <v>0</v>
      </c>
      <c r="EX43" s="11">
        <f>[1]FabricVent!GR43</f>
        <v>0</v>
      </c>
      <c r="EY43" s="11">
        <f>[1]FabricVent!GO43</f>
        <v>0</v>
      </c>
      <c r="EZ43" s="11">
        <v>0</v>
      </c>
      <c r="FA43" s="13">
        <f>((EX43*'[1]prices source'!$C$58)+(EY43*'[1]prices source'!$C$60)+(EZ43*'[1]prices source'!$C$61))/1000</f>
        <v>0</v>
      </c>
      <c r="FB43" s="14">
        <f>((EX43*'[1]prices source'!$G$58)+(EY43*'[1]prices source'!$G$60)+(EZ43*'[1]prices source'!$G$61))</f>
        <v>0</v>
      </c>
      <c r="FC43" s="14"/>
      <c r="FD43" s="9" t="str">
        <f t="shared" si="40"/>
        <v>n/a</v>
      </c>
      <c r="FE43" s="14">
        <f t="shared" si="18"/>
        <v>0</v>
      </c>
      <c r="FF43" s="11">
        <v>0</v>
      </c>
      <c r="FG43" s="11">
        <f>[1]HeatFuel!CR43</f>
        <v>0</v>
      </c>
      <c r="FH43" s="11">
        <f>[1]HeatFuel!CQ43</f>
        <v>0</v>
      </c>
      <c r="FI43" s="13">
        <f>((FF43*'[1]prices source'!$C$58)+(FG43*'[1]prices source'!$C$60)+(FH43*'[1]prices source'!$C$61))/1000</f>
        <v>0</v>
      </c>
      <c r="FJ43" s="14">
        <f>((FF43*'[1]prices source'!$G$58)+(FG43*'[1]prices source'!$G$60)+(FH43*'[1]prices source'!$G$61))</f>
        <v>0</v>
      </c>
      <c r="FK43" s="14">
        <f>[1]HeatFuel!CP43</f>
        <v>0</v>
      </c>
      <c r="FL43" s="9" t="str">
        <f t="shared" si="41"/>
        <v>n/a</v>
      </c>
      <c r="FM43" s="14">
        <f t="shared" si="19"/>
        <v>0</v>
      </c>
      <c r="FN43" s="11">
        <f t="shared" si="79"/>
        <v>0</v>
      </c>
      <c r="FO43" s="11">
        <f t="shared" si="79"/>
        <v>0</v>
      </c>
      <c r="FP43" s="11">
        <f t="shared" si="79"/>
        <v>0</v>
      </c>
      <c r="FQ43" s="13">
        <f>((FN43*'[1]prices source'!$C$58)+(FO43*'[1]prices source'!$C$60)+(FP43*'[1]prices source'!$C$61))/1000</f>
        <v>0</v>
      </c>
      <c r="FR43" s="14">
        <f>((FN43*'[1]prices source'!$G$58)+(FO43*'[1]prices source'!$G$60)+(FP43*'[1]prices source'!$G$61))</f>
        <v>0</v>
      </c>
      <c r="FS43" s="14">
        <f>'[1]CAPEX Assumptions'!$D$30</f>
        <v>0</v>
      </c>
      <c r="FT43" s="9" t="str">
        <f t="shared" si="42"/>
        <v>n/a</v>
      </c>
      <c r="FU43" s="14">
        <f t="shared" si="21"/>
        <v>0</v>
      </c>
      <c r="FV43" s="15">
        <v>0</v>
      </c>
      <c r="FW43" s="13">
        <f>(FV43*'[1]prices source'!$C$58)/1000</f>
        <v>0</v>
      </c>
      <c r="FX43" s="14">
        <f>(FV43*'[1]prices source'!$G$58)</f>
        <v>0</v>
      </c>
      <c r="FY43" s="16">
        <v>0</v>
      </c>
      <c r="FZ43" s="9" t="str">
        <f t="shared" si="43"/>
        <v>n/a</v>
      </c>
      <c r="GA43" s="14">
        <f t="shared" si="44"/>
        <v>0</v>
      </c>
      <c r="GB43" s="11">
        <f>'[1]ENERGY APPORTION'!BB43*'[1]cooling opps'!$C$35</f>
        <v>280</v>
      </c>
      <c r="GC43" s="13">
        <f>(GB43*'[1]prices source'!$C$58)/1000</f>
        <v>7.2953638615080099E-2</v>
      </c>
      <c r="GD43" s="14">
        <f>(GB43*'[1]prices source'!$G$58)</f>
        <v>34.532499752708432</v>
      </c>
      <c r="GE43" s="14">
        <v>0</v>
      </c>
      <c r="GF43" s="9">
        <f t="shared" si="45"/>
        <v>0</v>
      </c>
      <c r="GG43" s="14">
        <f t="shared" si="46"/>
        <v>107.44415755394054</v>
      </c>
      <c r="GH43" s="11">
        <v>583.33333333333348</v>
      </c>
      <c r="GI43" s="13">
        <f>(GH43*'[1]prices source'!$C$58)/1000</f>
        <v>0.15198674711475021</v>
      </c>
      <c r="GJ43" s="14">
        <f>(GH43*'[1]prices source'!$G$58)</f>
        <v>71.942707818142594</v>
      </c>
      <c r="GK43" s="17">
        <v>2265.5</v>
      </c>
      <c r="GL43" s="9">
        <f t="shared" si="47"/>
        <v>31.490335416992515</v>
      </c>
      <c r="GM43" s="14">
        <f t="shared" si="48"/>
        <v>-1619.8465672534689</v>
      </c>
      <c r="GN43" s="11">
        <f>[1]HeatFuel!BE43</f>
        <v>0</v>
      </c>
      <c r="GO43" s="13">
        <f>(GN43*'[1]prices source'!$C$58)/1000</f>
        <v>0</v>
      </c>
      <c r="GP43" s="14">
        <f>(GN43*'[1]prices source'!$G$58)</f>
        <v>0</v>
      </c>
      <c r="GQ43" s="14">
        <f>[1]HeatFuel!BF43*'[1]CAPEX Assumptions'!$D$11</f>
        <v>0</v>
      </c>
      <c r="GR43" s="9" t="str">
        <f t="shared" si="49"/>
        <v>n/a</v>
      </c>
      <c r="GS43" s="14">
        <f t="shared" si="50"/>
        <v>0</v>
      </c>
      <c r="GT43" s="11">
        <v>0</v>
      </c>
      <c r="GU43" s="13">
        <f>(GT43*'[1]prices source'!$C$58)/1000</f>
        <v>0</v>
      </c>
      <c r="GV43" s="14">
        <f>(GT43*'[1]prices source'!$G$58)</f>
        <v>0</v>
      </c>
      <c r="GW43" s="14">
        <v>0</v>
      </c>
      <c r="GX43" s="9" t="str">
        <f t="shared" si="51"/>
        <v>n/a</v>
      </c>
      <c r="GY43" s="14">
        <f t="shared" si="52"/>
        <v>0</v>
      </c>
      <c r="GZ43" s="18">
        <v>8913.021220368264</v>
      </c>
      <c r="HA43" s="13">
        <f>(GZ43*'[1]prices source'!$C$58)/1000</f>
        <v>2.3222761752831658</v>
      </c>
      <c r="HB43" s="14">
        <f>(GZ43*'[1]prices source'!$G$58)</f>
        <v>1099.2460824580432</v>
      </c>
      <c r="HC43" s="19">
        <v>25766.936717585821</v>
      </c>
      <c r="HD43" s="9">
        <f t="shared" si="53"/>
        <v>23.440553601945005</v>
      </c>
      <c r="HE43" s="14">
        <f t="shared" si="54"/>
        <v>-315.40524557205936</v>
      </c>
      <c r="HF43" s="18">
        <v>9662.4763161307765</v>
      </c>
      <c r="HG43" s="13">
        <f>(HF43*'[1]prices source'!$C$58)/1000</f>
        <v>2.5175457331920539</v>
      </c>
      <c r="HH43" s="14">
        <f>(HF43*'[1]prices source'!$G$58)</f>
        <v>1191.6766464190612</v>
      </c>
      <c r="HI43" s="19">
        <v>45126.113696966495</v>
      </c>
      <c r="HJ43" s="9">
        <f t="shared" si="55"/>
        <v>37.86775031009342</v>
      </c>
      <c r="HK43" s="14">
        <f t="shared" si="56"/>
        <v>-10485.618702949563</v>
      </c>
      <c r="HL43" s="11">
        <v>0</v>
      </c>
      <c r="HM43" s="13">
        <f>(HL43*'[1]prices source'!$C$58)/1000</f>
        <v>0</v>
      </c>
      <c r="HN43" s="14">
        <f>(HL43*'[1]prices source'!$G$58)</f>
        <v>0</v>
      </c>
      <c r="HO43" s="14">
        <v>0</v>
      </c>
      <c r="HP43" s="9" t="str">
        <f t="shared" si="57"/>
        <v>n/a</v>
      </c>
      <c r="HQ43" s="14">
        <f t="shared" si="58"/>
        <v>0</v>
      </c>
      <c r="HR43" s="11">
        <v>0</v>
      </c>
      <c r="HS43" s="13">
        <f>(HR43*'[1]prices source'!$C$58)/1000</f>
        <v>0</v>
      </c>
      <c r="HT43" s="14">
        <f>(HR43*'[1]prices source'!$G$58)</f>
        <v>0</v>
      </c>
      <c r="HU43" s="14">
        <v>0</v>
      </c>
      <c r="HV43" s="9" t="str">
        <f t="shared" si="59"/>
        <v>n/a</v>
      </c>
      <c r="HW43" s="14">
        <f t="shared" si="60"/>
        <v>0</v>
      </c>
      <c r="HX43" s="11">
        <f>[1]ICT!AC113</f>
        <v>0</v>
      </c>
      <c r="HY43" s="13">
        <f>(HX43*'[1]prices source'!$C$58)/1000</f>
        <v>0</v>
      </c>
      <c r="HZ43" s="14">
        <f>(HX43*'[1]prices source'!$G$58)</f>
        <v>0</v>
      </c>
      <c r="IA43" s="14">
        <f>'[1]CAPEX Assumptions'!$D$25*[1]ICT!H113</f>
        <v>0</v>
      </c>
      <c r="IB43" s="9" t="str">
        <f t="shared" si="61"/>
        <v>n/a</v>
      </c>
      <c r="IC43" s="14">
        <f t="shared" si="62"/>
        <v>0</v>
      </c>
      <c r="ID43" s="11">
        <f>[1]ICT!Z113</f>
        <v>675</v>
      </c>
      <c r="IE43" s="13">
        <f>(ID43*'[1]prices source'!$C$58)/1000</f>
        <v>0.17587037880421094</v>
      </c>
      <c r="IF43" s="14">
        <f>(ID43*'[1]prices source'!$G$58)</f>
        <v>83.247990475279266</v>
      </c>
      <c r="IG43" s="14">
        <f>'[1]CAPEX Assumptions'!$D$26</f>
        <v>0</v>
      </c>
      <c r="IH43" s="9">
        <f t="shared" si="63"/>
        <v>0</v>
      </c>
      <c r="II43" s="14">
        <f t="shared" si="64"/>
        <v>259.01716553182098</v>
      </c>
      <c r="IJ43" s="11">
        <f>[1]ICT!AF113</f>
        <v>2191.7157865979407</v>
      </c>
      <c r="IK43" s="13">
        <f>(IJ43*'[1]prices source'!$C$58)/1000</f>
        <v>0.57104871943725766</v>
      </c>
      <c r="IL43" s="14">
        <f>(IJ43*'[1]prices source'!$G$58)</f>
        <v>270.30508878107344</v>
      </c>
      <c r="IM43" s="14">
        <v>0</v>
      </c>
      <c r="IN43" s="9">
        <f t="shared" si="65"/>
        <v>0</v>
      </c>
      <c r="IO43" s="14">
        <f t="shared" si="66"/>
        <v>841.02520103102802</v>
      </c>
      <c r="IP43" s="11">
        <f>[1]vending!G43</f>
        <v>0</v>
      </c>
      <c r="IQ43" s="13">
        <f>(IP43*'[1]prices source'!$C$58)/1000</f>
        <v>0</v>
      </c>
      <c r="IR43" s="14">
        <f>(IP43*'[1]prices source'!$G$58)</f>
        <v>0</v>
      </c>
      <c r="IS43" s="14">
        <v>0</v>
      </c>
      <c r="IT43" s="9" t="str">
        <f t="shared" si="67"/>
        <v>n/a</v>
      </c>
      <c r="IU43" s="14">
        <f t="shared" si="68"/>
        <v>0</v>
      </c>
      <c r="IV43" s="11">
        <f>'[1]halls power'!S74</f>
        <v>0</v>
      </c>
      <c r="IW43" s="13">
        <f>(IV43*'[1]prices source'!$C$58)/1000</f>
        <v>0</v>
      </c>
      <c r="IX43" s="14">
        <f>(IV43*'[1]prices source'!$G$58)</f>
        <v>0</v>
      </c>
      <c r="IY43" s="14">
        <f>'[1]halls power'!T74</f>
        <v>0</v>
      </c>
      <c r="IZ43" s="9" t="str">
        <f t="shared" si="69"/>
        <v>n/a</v>
      </c>
      <c r="JA43" s="14">
        <f t="shared" si="70"/>
        <v>0</v>
      </c>
      <c r="JB43" s="11">
        <f>'[1]halls power'!U74</f>
        <v>0</v>
      </c>
      <c r="JC43" s="13">
        <f>(JB43*'[1]prices source'!$C$58)/1000</f>
        <v>0</v>
      </c>
      <c r="JD43" s="14">
        <f>(JB43*'[1]prices source'!$G$58)</f>
        <v>0</v>
      </c>
      <c r="JE43" s="14">
        <f>'[1]halls power'!V74</f>
        <v>0</v>
      </c>
      <c r="JF43" s="9" t="str">
        <f t="shared" si="71"/>
        <v>n/a</v>
      </c>
      <c r="JG43" s="14">
        <f t="shared" si="72"/>
        <v>0</v>
      </c>
      <c r="JH43" s="11">
        <f>'[1]renewable energy'!W206</f>
        <v>4562.9400028003365</v>
      </c>
      <c r="JI43" s="13">
        <f>(JH43*'[1]prices source'!$C$58)/1000</f>
        <v>1.1888681285235296</v>
      </c>
      <c r="JJ43" s="14">
        <f>(JH43*'[1]prices source'!$G$58)+'[1]renewable energy'!Z206</f>
        <v>592.30166800265215</v>
      </c>
      <c r="JK43" s="14">
        <f>'[1]renewable energy'!Y206</f>
        <v>8263.4385173089104</v>
      </c>
      <c r="JL43" s="9">
        <f t="shared" si="73"/>
        <v>13.951401732793887</v>
      </c>
      <c r="JM43" s="14">
        <f t="shared" si="74"/>
        <v>4766.2411182327814</v>
      </c>
      <c r="JN43" s="11">
        <v>0</v>
      </c>
      <c r="JO43" s="13">
        <f>(JN43*'[1]prices source'!$C$58)/1000</f>
        <v>0</v>
      </c>
      <c r="JP43" s="14">
        <v>0</v>
      </c>
      <c r="JQ43" s="14">
        <v>0</v>
      </c>
      <c r="JR43" s="9" t="str">
        <f t="shared" si="75"/>
        <v>n/a</v>
      </c>
      <c r="JS43" s="14">
        <f t="shared" si="76"/>
        <v>0</v>
      </c>
      <c r="JT43" s="11">
        <v>0</v>
      </c>
      <c r="JU43" s="13">
        <f>(JT43*'[1]prices source'!$C$58)/1000</f>
        <v>0</v>
      </c>
      <c r="JV43" s="14">
        <f>(JT43*'[1]prices source'!$G$58)</f>
        <v>0</v>
      </c>
      <c r="JW43" s="16">
        <v>0</v>
      </c>
      <c r="JX43" s="9" t="str">
        <f t="shared" si="77"/>
        <v>n/a</v>
      </c>
      <c r="JY43" s="14">
        <f t="shared" si="78"/>
        <v>0</v>
      </c>
    </row>
    <row r="44" spans="1:285" x14ac:dyDescent="0.25">
      <c r="A44" s="9">
        <f>'[1]ENERGY APPORTION'!A44</f>
        <v>42</v>
      </c>
      <c r="B44" t="s">
        <v>91</v>
      </c>
      <c r="C44" s="9" t="str">
        <f>'[1]ENERGY APPORTION'!E44</f>
        <v>acc</v>
      </c>
      <c r="D44" s="10">
        <f>[1]FabricVent!M44</f>
        <v>4408</v>
      </c>
      <c r="E44" s="11">
        <f>'[1]ENERGY APPORTION'!G44</f>
        <v>409355</v>
      </c>
      <c r="F44" s="11">
        <f>'[1]ENERGY APPORTION'!H44</f>
        <v>489709.09825619811</v>
      </c>
      <c r="G44" s="11">
        <f>'[1]ENERGY APPORTION'!I44</f>
        <v>0</v>
      </c>
      <c r="H44" s="10">
        <f>((E44*'[1]prices source'!$C$58)+(F44*'[1]prices source'!$C$60)+(G44*'[1]prices source'!$C$61))/1000</f>
        <v>196.98376008505613</v>
      </c>
      <c r="I44" s="12">
        <f>(E44*'[1]prices source'!$G$58)+(F44*'[1]prices source'!$G$60)+(G44*'[1]prices source'!$G$61)</f>
        <v>60304.128575264986</v>
      </c>
      <c r="J44" s="11">
        <f>[1]FabricVent!EU44</f>
        <v>0</v>
      </c>
      <c r="K44" s="11">
        <f>[1]FabricVent!EJ44</f>
        <v>52947.767907258058</v>
      </c>
      <c r="L44" s="11">
        <v>0</v>
      </c>
      <c r="M44" s="13">
        <f>((J44*'[1]prices source'!$C$58)+(K44*'[1]prices source'!$C$60)+(L44*'[1]prices source'!$C$61))/1000</f>
        <v>9.7662157904937477</v>
      </c>
      <c r="N44" s="14">
        <f>((J44*'[1]prices source'!$G$58)+(K44*'[1]prices source'!$G$60)+(L44*'[1]prices source'!$G$61))</f>
        <v>1061.5555159492951</v>
      </c>
      <c r="O44" s="14">
        <f>[1]FabricVent!DY44</f>
        <v>50560.964999999997</v>
      </c>
      <c r="P44" s="9">
        <f t="shared" si="22"/>
        <v>47.629129367563877</v>
      </c>
      <c r="Q44" s="14">
        <f t="shared" si="0"/>
        <v>-12763.212482682786</v>
      </c>
      <c r="R44" s="11">
        <f>[1]FabricVent!EV44</f>
        <v>0</v>
      </c>
      <c r="S44" s="11">
        <f>[1]FabricVent!EK44</f>
        <v>0</v>
      </c>
      <c r="T44" s="11">
        <v>0</v>
      </c>
      <c r="U44" s="13">
        <f>((R44*'[1]prices source'!$C$58)+(S44*'[1]prices source'!$C$60)+(T44*'[1]prices source'!$C$61))/1000</f>
        <v>0</v>
      </c>
      <c r="V44" s="14">
        <f>((R44*'[1]prices source'!$G$58)+(S44*'[1]prices source'!$G$60)+(T44*'[1]prices source'!$G$61))</f>
        <v>0</v>
      </c>
      <c r="W44" s="14">
        <f>[1]FabricVent!DZ44</f>
        <v>0</v>
      </c>
      <c r="X44" s="9" t="str">
        <f t="shared" si="23"/>
        <v>n/a</v>
      </c>
      <c r="Y44" s="14">
        <f t="shared" si="1"/>
        <v>0</v>
      </c>
      <c r="Z44" s="11">
        <f>[1]FabricVent!EW44</f>
        <v>0</v>
      </c>
      <c r="AA44" s="11">
        <f>[1]FabricVent!EL44</f>
        <v>0</v>
      </c>
      <c r="AB44" s="11">
        <v>0</v>
      </c>
      <c r="AC44" s="13">
        <f>((Z44*'[1]prices source'!$C$58)+(AA44*'[1]prices source'!$C$60)+(AB44*'[1]prices source'!$C$61))/1000</f>
        <v>0</v>
      </c>
      <c r="AD44" s="14">
        <f>((Z44*'[1]prices source'!$G$58)+(AA44*'[1]prices source'!$G$60)+(AB44*'[1]prices source'!$G$61))</f>
        <v>0</v>
      </c>
      <c r="AE44" s="14">
        <f>[1]FabricVent!EA44</f>
        <v>0</v>
      </c>
      <c r="AF44" s="9" t="str">
        <f t="shared" si="24"/>
        <v>n/a</v>
      </c>
      <c r="AG44" s="14">
        <f t="shared" si="2"/>
        <v>0</v>
      </c>
      <c r="AH44" s="11">
        <f>[1]FabricVent!EX44</f>
        <v>0</v>
      </c>
      <c r="AI44" s="11">
        <f>[1]FabricVent!EM44</f>
        <v>124810.4964423178</v>
      </c>
      <c r="AJ44" s="11">
        <v>0</v>
      </c>
      <c r="AK44" s="13">
        <f>((AH44*'[1]prices source'!$C$58)+(AI44*'[1]prices source'!$C$60)+(AJ44*'[1]prices source'!$C$61))/1000</f>
        <v>23.021296068785521</v>
      </c>
      <c r="AL44" s="14">
        <f>((AH44*'[1]prices source'!$G$58)+(AI44*'[1]prices source'!$G$60)+(AJ44*'[1]prices source'!$G$61))</f>
        <v>2502.3391199187872</v>
      </c>
      <c r="AM44" s="14">
        <f>[1]FabricVent!EB44</f>
        <v>331686.30658790696</v>
      </c>
      <c r="AN44" s="9">
        <f t="shared" si="25"/>
        <v>132.55050202734782</v>
      </c>
      <c r="AO44" s="14">
        <f t="shared" si="3"/>
        <v>-242588.00381613802</v>
      </c>
      <c r="AP44" s="11">
        <f>[1]FabricVent!FD44</f>
        <v>0</v>
      </c>
      <c r="AQ44" s="11">
        <f>[1]FabricVent!ES44</f>
        <v>50480.417294385283</v>
      </c>
      <c r="AR44" s="11">
        <v>0</v>
      </c>
      <c r="AS44" s="13">
        <f>((AP44*'[1]prices source'!$C$58)+(AQ44*'[1]prices source'!$C$60)+(AR44*'[1]prices source'!$C$61))/1000</f>
        <v>9.3111129699493649</v>
      </c>
      <c r="AT44" s="14">
        <f>((AP44*'[1]prices source'!$G$58)+(AQ44*'[1]prices source'!$G$60)+(AR44*'[1]prices source'!$G$61))</f>
        <v>1012.0873370930354</v>
      </c>
      <c r="AU44" s="14">
        <f>[1]FabricVent!EH44</f>
        <v>20231.199999999997</v>
      </c>
      <c r="AV44" s="9">
        <f t="shared" si="26"/>
        <v>19.989579217648345</v>
      </c>
      <c r="AW44" s="14">
        <f t="shared" si="4"/>
        <v>12131.405759056641</v>
      </c>
      <c r="AX44" s="11">
        <f>[1]FabricVent!FC44</f>
        <v>0</v>
      </c>
      <c r="AY44" s="11">
        <f>[1]FabricVent!ER44</f>
        <v>0</v>
      </c>
      <c r="AZ44" s="11">
        <v>0</v>
      </c>
      <c r="BA44" s="13">
        <f>((AX44*'[1]prices source'!$C$58)+(AY44*'[1]prices source'!$C$60)+(AZ44*'[1]prices source'!$C$61))/1000</f>
        <v>0</v>
      </c>
      <c r="BB44" s="14">
        <f>((AX44*'[1]prices source'!$G$58)+(AY44*'[1]prices source'!$G$60)+(AZ44*'[1]prices source'!$G$61))</f>
        <v>0</v>
      </c>
      <c r="BC44" s="14">
        <f>[1]FabricVent!EG44</f>
        <v>0</v>
      </c>
      <c r="BD44" s="9" t="str">
        <f t="shared" si="27"/>
        <v>n/a</v>
      </c>
      <c r="BE44" s="14">
        <f t="shared" si="5"/>
        <v>0</v>
      </c>
      <c r="BF44" s="11">
        <f>[1]FabricVent!EZ44</f>
        <v>0</v>
      </c>
      <c r="BG44" s="11">
        <f>[1]FabricVent!EO44</f>
        <v>0</v>
      </c>
      <c r="BH44" s="11">
        <v>0</v>
      </c>
      <c r="BI44" s="13">
        <f>((BF44*'[1]prices source'!$C$58)+(BG44*'[1]prices source'!$C$60)+(BH44*'[1]prices source'!$C$61))/1000</f>
        <v>0</v>
      </c>
      <c r="BJ44" s="14">
        <f>((BF44*'[1]prices source'!$G$58)+(BG44*'[1]prices source'!$G$60)+(BH44*'[1]prices source'!$G$61))</f>
        <v>0</v>
      </c>
      <c r="BK44" s="14">
        <f>[1]FabricVent!ED44</f>
        <v>0</v>
      </c>
      <c r="BL44" s="9" t="str">
        <f t="shared" si="28"/>
        <v>n/a</v>
      </c>
      <c r="BM44" s="14">
        <f t="shared" si="6"/>
        <v>0</v>
      </c>
      <c r="BN44" s="11">
        <f>[1]FabricVent!EY44</f>
        <v>0</v>
      </c>
      <c r="BO44" s="11">
        <f>[1]FabricVent!EN44</f>
        <v>0</v>
      </c>
      <c r="BP44" s="11">
        <v>0</v>
      </c>
      <c r="BQ44" s="13">
        <f>((BN44*'[1]prices source'!$C$58)+(BO44*'[1]prices source'!$C$60)+(BP44*'[1]prices source'!$C$61))/1000</f>
        <v>0</v>
      </c>
      <c r="BR44" s="14">
        <f>((BN44*'[1]prices source'!$G$58)+(BO44*'[1]prices source'!$G$60)+(BP44*'[1]prices source'!$G$61))</f>
        <v>0</v>
      </c>
      <c r="BS44" s="14">
        <f>[1]FabricVent!EC44</f>
        <v>0</v>
      </c>
      <c r="BT44" s="9" t="str">
        <f t="shared" si="29"/>
        <v>n/a</v>
      </c>
      <c r="BU44" s="14">
        <f t="shared" si="7"/>
        <v>0</v>
      </c>
      <c r="BV44" s="11">
        <f>[1]FabricVent!FA44</f>
        <v>0</v>
      </c>
      <c r="BW44" s="11">
        <f>[1]FabricVent!EP44</f>
        <v>21375.220912589473</v>
      </c>
      <c r="BX44" s="11">
        <v>0</v>
      </c>
      <c r="BY44" s="13">
        <f>((BV44*'[1]prices source'!$C$58)+(BW44*'[1]prices source'!$C$60)+(BX44*'[1]prices source'!$C$61))/1000</f>
        <v>3.9426594973271287</v>
      </c>
      <c r="BZ44" s="14">
        <f>((BV44*'[1]prices source'!$G$58)+(BW44*'[1]prices source'!$G$60)+(BX44*'[1]prices source'!$G$61))</f>
        <v>428.55411212308366</v>
      </c>
      <c r="CA44" s="14">
        <f>[1]FabricVent!EE44</f>
        <v>94092.55876</v>
      </c>
      <c r="CB44" s="9">
        <f t="shared" si="30"/>
        <v>219.55817503152548</v>
      </c>
      <c r="CC44" s="14">
        <f t="shared" si="8"/>
        <v>-81426.14393014989</v>
      </c>
      <c r="CD44" s="11">
        <f>[1]FabricVent!FB44</f>
        <v>0</v>
      </c>
      <c r="CE44" s="11">
        <f>[1]FabricVent!EQ44</f>
        <v>28131.11975024729</v>
      </c>
      <c r="CF44" s="11">
        <v>0</v>
      </c>
      <c r="CG44" s="13">
        <f>((CD44*'[1]prices source'!$C$58)+(CE44*'[1]prices source'!$C$60)+(CF44*'[1]prices source'!$C$61))/1000</f>
        <v>5.1887850379331129</v>
      </c>
      <c r="CH44" s="14">
        <f>((CD44*'[1]prices source'!$G$58)+(CE44*'[1]prices source'!$G$60)+(CF44*'[1]prices source'!$G$61))</f>
        <v>564.00385740550917</v>
      </c>
      <c r="CI44" s="14">
        <f>[1]FabricVent!EF44</f>
        <v>104155.20576</v>
      </c>
      <c r="CJ44" s="9">
        <f t="shared" si="31"/>
        <v>184.67108760412995</v>
      </c>
      <c r="CK44" s="14">
        <f t="shared" si="9"/>
        <v>-87485.41629480866</v>
      </c>
      <c r="CL44" s="11">
        <v>0</v>
      </c>
      <c r="CM44" s="11">
        <f>[1]HeatFuel!CE44</f>
        <v>12484.753701771944</v>
      </c>
      <c r="CN44" s="11">
        <v>0</v>
      </c>
      <c r="CO44" s="13">
        <f>((CL44*'[1]prices source'!$C$58)+(CM44*'[1]prices source'!$C$60)+(CN44*'[1]prices source'!$C$61))/1000</f>
        <v>2.3028128202918352</v>
      </c>
      <c r="CP44" s="14">
        <f>((CL44*'[1]prices source'!$G$58)+(CM44*'[1]prices source'!$G$60)+(CN44*'[1]prices source'!$G$61))</f>
        <v>250.30817504145699</v>
      </c>
      <c r="CQ44" s="14">
        <f>[1]HeatFuel!CF44</f>
        <v>13784.985090222139</v>
      </c>
      <c r="CR44" s="9">
        <f t="shared" si="32"/>
        <v>55.072053031983543</v>
      </c>
      <c r="CS44" s="14">
        <f t="shared" si="10"/>
        <v>-9718.3521310544729</v>
      </c>
      <c r="CT44" s="11">
        <f>[1]HeatFuel!BA44</f>
        <v>13819.080000000002</v>
      </c>
      <c r="CU44" s="11">
        <v>0</v>
      </c>
      <c r="CV44" s="11">
        <v>0</v>
      </c>
      <c r="CW44" s="13">
        <f>((CT44*'[1]prices source'!$C$58)+(CU44*'[1]prices source'!$C$60)+(CV44*'[1]prices source'!$C$61))/1000</f>
        <v>3.6005434582602898</v>
      </c>
      <c r="CX44" s="14">
        <f>((CT44*'[1]prices source'!$G$58)+(CU44*'[1]prices source'!$G$60)+(CV44*'[1]prices source'!$G$61))</f>
        <v>1704.3120595809219</v>
      </c>
      <c r="CY44" s="14">
        <f>'[1]CAPEX Assumptions'!$D$11*[1]HeatFuel!BB44</f>
        <v>1843.4302645502644</v>
      </c>
      <c r="CZ44" s="9">
        <f t="shared" si="33"/>
        <v>1.0816271903888015</v>
      </c>
      <c r="DA44" s="14">
        <f t="shared" si="11"/>
        <v>27536.432258081182</v>
      </c>
      <c r="DB44" s="11">
        <f>[1]HotWaterpiv!AQ153</f>
        <v>589.05849079054553</v>
      </c>
      <c r="DC44" s="11">
        <f>[1]HotWaterpiv!AP153</f>
        <v>23343.301552192843</v>
      </c>
      <c r="DD44" s="11">
        <v>0</v>
      </c>
      <c r="DE44" s="13">
        <f>((DB44*'[1]prices source'!$C$58)+(DC44*'[1]prices source'!$C$60)+(DD44*'[1]prices source'!$C$61))/1000</f>
        <v>4.4591504008029625</v>
      </c>
      <c r="DF44" s="14">
        <f>((DB44*'[1]prices source'!$G$58)+(DC44*'[1]prices source'!$G$60)+(DD44*'[1]prices source'!$G$61))</f>
        <v>540.6611669022393</v>
      </c>
      <c r="DG44" s="14">
        <f>[1]HotWaterpiv!AW153</f>
        <v>3636.4839205405278</v>
      </c>
      <c r="DH44" s="9">
        <f t="shared" si="34"/>
        <v>6.7259942883933181</v>
      </c>
      <c r="DI44" s="14">
        <f t="shared" si="12"/>
        <v>5133.4962696613838</v>
      </c>
      <c r="DJ44" s="11">
        <f>[1]HeatFuel!CN44</f>
        <v>0</v>
      </c>
      <c r="DK44" s="11">
        <f>[1]HeatFuel!CO44</f>
        <v>0</v>
      </c>
      <c r="DL44" s="11">
        <v>0</v>
      </c>
      <c r="DM44" s="13">
        <f>((DJ44*'[1]prices source'!$C$58)+(DK44*'[1]prices source'!$C$60)+(DL44*'[1]prices source'!$C$61))/1000</f>
        <v>0</v>
      </c>
      <c r="DN44" s="14">
        <f>((DJ44*'[1]prices source'!$G$58)+(DK44*'[1]prices source'!$G$60)+(DL44*'[1]prices source'!$G$61))</f>
        <v>0</v>
      </c>
      <c r="DO44" s="14">
        <f>[1]HeatFuel!CM44</f>
        <v>0</v>
      </c>
      <c r="DP44" s="9" t="str">
        <f t="shared" si="35"/>
        <v>n/a</v>
      </c>
      <c r="DQ44" s="14">
        <f t="shared" si="13"/>
        <v>0</v>
      </c>
      <c r="DR44" s="11">
        <v>0</v>
      </c>
      <c r="DS44" s="11"/>
      <c r="DT44" s="11">
        <v>0</v>
      </c>
      <c r="DU44" s="13">
        <f>((DR44*'[1]prices source'!$C$58)+(DS44*'[1]prices source'!$C$60)+(DT44*'[1]prices source'!$C$61))/1000</f>
        <v>0</v>
      </c>
      <c r="DV44" s="14">
        <f>((DR44*'[1]prices source'!$G$58)+(DS44*'[1]prices source'!$G$60)+(DT44*'[1]prices source'!$G$61))</f>
        <v>0</v>
      </c>
      <c r="DW44" s="14"/>
      <c r="DX44" s="9" t="str">
        <f t="shared" si="36"/>
        <v>n/a</v>
      </c>
      <c r="DY44" s="14">
        <f t="shared" si="14"/>
        <v>0</v>
      </c>
      <c r="DZ44" s="11">
        <f>'[1]ENERGY APPORTION'!BA44*'[1]benchmarks general'!$I$192*(6-0)/24</f>
        <v>0</v>
      </c>
      <c r="EA44" s="11">
        <v>0</v>
      </c>
      <c r="EB44" s="11">
        <v>0</v>
      </c>
      <c r="EC44" s="13">
        <f>((DZ44*'[1]prices source'!$C$58)+(EA44*'[1]prices source'!$C$60)+(EB44*'[1]prices source'!$C$61))/1000</f>
        <v>0</v>
      </c>
      <c r="ED44" s="14">
        <f>((DZ44*'[1]prices source'!$G$58)+(EA44*'[1]prices source'!$G$60)+(EB44*'[1]prices source'!$G$61))</f>
        <v>0</v>
      </c>
      <c r="EE44" s="14">
        <f>IF(DZ44&gt;0,'[1]benchmarks general'!$I$197,0)</f>
        <v>0</v>
      </c>
      <c r="EF44" s="9" t="str">
        <f t="shared" si="37"/>
        <v>n/a</v>
      </c>
      <c r="EG44" s="14">
        <f t="shared" si="15"/>
        <v>0</v>
      </c>
      <c r="EH44" s="11">
        <f>[1]FabricVent!GG44</f>
        <v>0</v>
      </c>
      <c r="EI44" s="11">
        <f>[1]FabricVent!GD44</f>
        <v>0</v>
      </c>
      <c r="EJ44" s="11">
        <v>0</v>
      </c>
      <c r="EK44" s="13">
        <f>((EH44*'[1]prices source'!$C$58)+(EI44*'[1]prices source'!$C$60)+(EJ44*'[1]prices source'!$C$61))/1000</f>
        <v>0</v>
      </c>
      <c r="EL44" s="14">
        <f>((EH44*'[1]prices source'!$G$58)+(EI44*'[1]prices source'!$G$60)+(EJ44*'[1]prices source'!$G$61))</f>
        <v>0</v>
      </c>
      <c r="EM44" s="14">
        <v>0</v>
      </c>
      <c r="EN44" s="9" t="str">
        <f t="shared" si="38"/>
        <v>n/a</v>
      </c>
      <c r="EO44" s="14">
        <f t="shared" si="16"/>
        <v>0</v>
      </c>
      <c r="EP44" s="11">
        <f>[1]FabricVent!GK44</f>
        <v>0</v>
      </c>
      <c r="EQ44" s="11">
        <f>[1]FabricVent!GH44</f>
        <v>0</v>
      </c>
      <c r="ER44" s="11">
        <v>0</v>
      </c>
      <c r="ES44" s="13">
        <f>((EP44*'[1]prices source'!$C$58)+(EQ44*'[1]prices source'!$C$60)+(ER44*'[1]prices source'!$C$61))/1000</f>
        <v>0</v>
      </c>
      <c r="ET44" s="14">
        <f>((EP44*'[1]prices source'!$G$58)+(EQ44*'[1]prices source'!$G$60)+(ER44*'[1]prices source'!$G$61))</f>
        <v>0</v>
      </c>
      <c r="EU44" s="14">
        <v>0</v>
      </c>
      <c r="EV44" s="9" t="str">
        <f t="shared" si="39"/>
        <v>n/a</v>
      </c>
      <c r="EW44" s="14">
        <f t="shared" si="17"/>
        <v>0</v>
      </c>
      <c r="EX44" s="11">
        <f>[1]FabricVent!GR44</f>
        <v>0</v>
      </c>
      <c r="EY44" s="11">
        <f>[1]FabricVent!GO44</f>
        <v>0</v>
      </c>
      <c r="EZ44" s="11">
        <v>0</v>
      </c>
      <c r="FA44" s="13">
        <f>((EX44*'[1]prices source'!$C$58)+(EY44*'[1]prices source'!$C$60)+(EZ44*'[1]prices source'!$C$61))/1000</f>
        <v>0</v>
      </c>
      <c r="FB44" s="14">
        <f>((EX44*'[1]prices source'!$G$58)+(EY44*'[1]prices source'!$G$60)+(EZ44*'[1]prices source'!$G$61))</f>
        <v>0</v>
      </c>
      <c r="FC44" s="14"/>
      <c r="FD44" s="9" t="str">
        <f t="shared" si="40"/>
        <v>n/a</v>
      </c>
      <c r="FE44" s="14">
        <f t="shared" si="18"/>
        <v>0</v>
      </c>
      <c r="FF44" s="11">
        <v>0</v>
      </c>
      <c r="FG44" s="11">
        <f>[1]HeatFuel!CR44</f>
        <v>0</v>
      </c>
      <c r="FH44" s="11">
        <f>[1]HeatFuel!CQ44</f>
        <v>0</v>
      </c>
      <c r="FI44" s="13">
        <f>((FF44*'[1]prices source'!$C$58)+(FG44*'[1]prices source'!$C$60)+(FH44*'[1]prices source'!$C$61))/1000</f>
        <v>0</v>
      </c>
      <c r="FJ44" s="14">
        <f>((FF44*'[1]prices source'!$G$58)+(FG44*'[1]prices source'!$G$60)+(FH44*'[1]prices source'!$G$61))</f>
        <v>0</v>
      </c>
      <c r="FK44" s="14">
        <f>[1]HeatFuel!CP44</f>
        <v>0</v>
      </c>
      <c r="FL44" s="9" t="str">
        <f t="shared" si="41"/>
        <v>n/a</v>
      </c>
      <c r="FM44" s="14">
        <f t="shared" si="19"/>
        <v>0</v>
      </c>
      <c r="FN44" s="11">
        <f t="shared" si="79"/>
        <v>409355</v>
      </c>
      <c r="FO44" s="11">
        <f t="shared" si="79"/>
        <v>489709.09825619811</v>
      </c>
      <c r="FP44" s="11">
        <f t="shared" si="79"/>
        <v>0</v>
      </c>
      <c r="FQ44" s="13">
        <f>((FN44*'[1]prices source'!$C$58)+(FO44*'[1]prices source'!$C$60)+(FP44*'[1]prices source'!$C$61))/1000</f>
        <v>196.98376008505613</v>
      </c>
      <c r="FR44" s="14">
        <f>((FN44*'[1]prices source'!$G$58)+(FO44*'[1]prices source'!$G$60)+(FP44*'[1]prices source'!$G$61))</f>
        <v>60304.128575264986</v>
      </c>
      <c r="FS44" s="14">
        <f>'[1]CAPEX Assumptions'!$D$30</f>
        <v>0</v>
      </c>
      <c r="FT44" s="9">
        <f t="shared" si="42"/>
        <v>0</v>
      </c>
      <c r="FU44" s="14">
        <f t="shared" si="21"/>
        <v>60304.128575264986</v>
      </c>
      <c r="FV44" s="15">
        <v>0</v>
      </c>
      <c r="FW44" s="13">
        <f>(FV44*'[1]prices source'!$C$58)/1000</f>
        <v>0</v>
      </c>
      <c r="FX44" s="14">
        <f>(FV44*'[1]prices source'!$G$58)</f>
        <v>0</v>
      </c>
      <c r="FY44" s="16">
        <v>0</v>
      </c>
      <c r="FZ44" s="9" t="str">
        <f t="shared" si="43"/>
        <v>n/a</v>
      </c>
      <c r="GA44" s="14">
        <f t="shared" si="44"/>
        <v>0</v>
      </c>
      <c r="GB44" s="11">
        <f>'[1]ENERGY APPORTION'!BB44*'[1]cooling opps'!$C$35</f>
        <v>0</v>
      </c>
      <c r="GC44" s="13">
        <f>(GB44*'[1]prices source'!$C$58)/1000</f>
        <v>0</v>
      </c>
      <c r="GD44" s="14">
        <f>(GB44*'[1]prices source'!$G$58)</f>
        <v>0</v>
      </c>
      <c r="GE44" s="14">
        <v>0</v>
      </c>
      <c r="GF44" s="9" t="str">
        <f t="shared" si="45"/>
        <v>n/a</v>
      </c>
      <c r="GG44" s="14">
        <f t="shared" si="46"/>
        <v>0</v>
      </c>
      <c r="GH44" s="11">
        <v>0</v>
      </c>
      <c r="GI44" s="13">
        <f>(GH44*'[1]prices source'!$C$58)/1000</f>
        <v>0</v>
      </c>
      <c r="GJ44" s="14">
        <f>(GH44*'[1]prices source'!$G$58)</f>
        <v>0</v>
      </c>
      <c r="GK44" s="17">
        <v>0</v>
      </c>
      <c r="GL44" s="9" t="str">
        <f t="shared" si="47"/>
        <v>n/a</v>
      </c>
      <c r="GM44" s="14">
        <f t="shared" si="48"/>
        <v>0</v>
      </c>
      <c r="GN44" s="11">
        <f>[1]HeatFuel!BE44</f>
        <v>0</v>
      </c>
      <c r="GO44" s="13">
        <f>(GN44*'[1]prices source'!$C$58)/1000</f>
        <v>0</v>
      </c>
      <c r="GP44" s="14">
        <f>(GN44*'[1]prices source'!$G$58)</f>
        <v>0</v>
      </c>
      <c r="GQ44" s="14">
        <f>[1]HeatFuel!BF44*'[1]CAPEX Assumptions'!$D$11</f>
        <v>0</v>
      </c>
      <c r="GR44" s="9" t="str">
        <f t="shared" si="49"/>
        <v>n/a</v>
      </c>
      <c r="GS44" s="14">
        <f t="shared" si="50"/>
        <v>0</v>
      </c>
      <c r="GT44" s="11">
        <v>0</v>
      </c>
      <c r="GU44" s="13">
        <f>(GT44*'[1]prices source'!$C$58)/1000</f>
        <v>0</v>
      </c>
      <c r="GV44" s="14">
        <f>(GT44*'[1]prices source'!$G$58)</f>
        <v>0</v>
      </c>
      <c r="GW44" s="14">
        <v>0</v>
      </c>
      <c r="GX44" s="9" t="str">
        <f t="shared" si="51"/>
        <v>n/a</v>
      </c>
      <c r="GY44" s="14">
        <f t="shared" si="52"/>
        <v>0</v>
      </c>
      <c r="GZ44" s="18">
        <v>26190.357343311622</v>
      </c>
      <c r="HA44" s="13">
        <f>(GZ44*'[1]prices source'!$C$58)/1000</f>
        <v>6.823863802942018</v>
      </c>
      <c r="HB44" s="14">
        <f>(GZ44*'[1]prices source'!$G$58)</f>
        <v>3230.0661017187645</v>
      </c>
      <c r="HC44" s="19">
        <v>96768.913017314961</v>
      </c>
      <c r="HD44" s="9">
        <f t="shared" si="53"/>
        <v>29.958802690082049</v>
      </c>
      <c r="HE44" s="14">
        <f t="shared" si="54"/>
        <v>-21981.174078324664</v>
      </c>
      <c r="HF44" s="18">
        <v>28913.732870686341</v>
      </c>
      <c r="HG44" s="13">
        <f>(HF44*'[1]prices source'!$C$58)/1000</f>
        <v>7.5334357816464772</v>
      </c>
      <c r="HH44" s="14">
        <f>(HF44*'[1]prices source'!$G$58)</f>
        <v>3565.9409757387634</v>
      </c>
      <c r="HI44" s="19">
        <v>159066.51275823309</v>
      </c>
      <c r="HJ44" s="9">
        <f t="shared" si="55"/>
        <v>44.607163674457325</v>
      </c>
      <c r="HK44" s="14">
        <f t="shared" si="56"/>
        <v>-55409.232160993168</v>
      </c>
      <c r="HL44" s="11">
        <v>0</v>
      </c>
      <c r="HM44" s="13">
        <f>(HL44*'[1]prices source'!$C$58)/1000</f>
        <v>0</v>
      </c>
      <c r="HN44" s="14">
        <f>(HL44*'[1]prices source'!$G$58)</f>
        <v>0</v>
      </c>
      <c r="HO44" s="14">
        <v>0</v>
      </c>
      <c r="HP44" s="9" t="str">
        <f t="shared" si="57"/>
        <v>n/a</v>
      </c>
      <c r="HQ44" s="14">
        <f t="shared" si="58"/>
        <v>0</v>
      </c>
      <c r="HR44" s="11">
        <v>0</v>
      </c>
      <c r="HS44" s="13">
        <f>(HR44*'[1]prices source'!$C$58)/1000</f>
        <v>0</v>
      </c>
      <c r="HT44" s="14">
        <f>(HR44*'[1]prices source'!$G$58)</f>
        <v>0</v>
      </c>
      <c r="HU44" s="14">
        <v>0</v>
      </c>
      <c r="HV44" s="9" t="str">
        <f t="shared" si="59"/>
        <v>n/a</v>
      </c>
      <c r="HW44" s="14">
        <f t="shared" si="60"/>
        <v>0</v>
      </c>
      <c r="HX44" s="11">
        <f>[1]ICT!AC114</f>
        <v>0</v>
      </c>
      <c r="HY44" s="13">
        <f>(HX44*'[1]prices source'!$C$58)/1000</f>
        <v>0</v>
      </c>
      <c r="HZ44" s="14">
        <f>(HX44*'[1]prices source'!$G$58)</f>
        <v>0</v>
      </c>
      <c r="IA44" s="14">
        <f>'[1]CAPEX Assumptions'!$D$25*[1]ICT!H114</f>
        <v>0</v>
      </c>
      <c r="IB44" s="9" t="str">
        <f t="shared" si="61"/>
        <v>n/a</v>
      </c>
      <c r="IC44" s="14">
        <f t="shared" si="62"/>
        <v>0</v>
      </c>
      <c r="ID44" s="11">
        <f>[1]ICT!Z114</f>
        <v>0</v>
      </c>
      <c r="IE44" s="13">
        <f>(ID44*'[1]prices source'!$C$58)/1000</f>
        <v>0</v>
      </c>
      <c r="IF44" s="14">
        <f>(ID44*'[1]prices source'!$G$58)</f>
        <v>0</v>
      </c>
      <c r="IG44" s="14">
        <f>'[1]CAPEX Assumptions'!$D$26</f>
        <v>0</v>
      </c>
      <c r="IH44" s="9" t="str">
        <f t="shared" si="63"/>
        <v>n/a</v>
      </c>
      <c r="II44" s="14">
        <f t="shared" si="64"/>
        <v>0</v>
      </c>
      <c r="IJ44" s="11">
        <f>[1]ICT!AF114</f>
        <v>0</v>
      </c>
      <c r="IK44" s="13">
        <f>(IJ44*'[1]prices source'!$C$58)/1000</f>
        <v>0</v>
      </c>
      <c r="IL44" s="14">
        <f>(IJ44*'[1]prices source'!$G$58)</f>
        <v>0</v>
      </c>
      <c r="IM44" s="14">
        <v>0</v>
      </c>
      <c r="IN44" s="9" t="str">
        <f t="shared" si="65"/>
        <v>n/a</v>
      </c>
      <c r="IO44" s="14">
        <f t="shared" si="66"/>
        <v>0</v>
      </c>
      <c r="IP44" s="11">
        <f>[1]vending!G44</f>
        <v>0</v>
      </c>
      <c r="IQ44" s="13">
        <f>(IP44*'[1]prices source'!$C$58)/1000</f>
        <v>0</v>
      </c>
      <c r="IR44" s="14">
        <f>(IP44*'[1]prices source'!$G$58)</f>
        <v>0</v>
      </c>
      <c r="IS44" s="14">
        <v>0</v>
      </c>
      <c r="IT44" s="9" t="str">
        <f t="shared" si="67"/>
        <v>n/a</v>
      </c>
      <c r="IU44" s="14">
        <f t="shared" si="68"/>
        <v>0</v>
      </c>
      <c r="IV44" s="11">
        <f>'[1]halls power'!S75</f>
        <v>9568.0000000000018</v>
      </c>
      <c r="IW44" s="13">
        <f>(IV44*'[1]prices source'!$C$58)/1000</f>
        <v>2.4929300509610228</v>
      </c>
      <c r="IX44" s="14">
        <f>(IV44*'[1]prices source'!$G$58)</f>
        <v>1180.0248486925514</v>
      </c>
      <c r="IY44" s="14">
        <f>'[1]halls power'!T75</f>
        <v>17894</v>
      </c>
      <c r="IZ44" s="9">
        <f t="shared" si="69"/>
        <v>15.164087451061954</v>
      </c>
      <c r="JA44" s="14">
        <f t="shared" si="70"/>
        <v>-10162.659035449895</v>
      </c>
      <c r="JB44" s="11">
        <f>'[1]halls power'!U75</f>
        <v>0</v>
      </c>
      <c r="JC44" s="13">
        <f>(JB44*'[1]prices source'!$C$58)/1000</f>
        <v>0</v>
      </c>
      <c r="JD44" s="14">
        <f>(JB44*'[1]prices source'!$G$58)</f>
        <v>0</v>
      </c>
      <c r="JE44" s="14">
        <f>'[1]halls power'!V75</f>
        <v>0</v>
      </c>
      <c r="JF44" s="9" t="str">
        <f t="shared" si="71"/>
        <v>n/a</v>
      </c>
      <c r="JG44" s="14">
        <f t="shared" si="72"/>
        <v>0</v>
      </c>
      <c r="JH44" s="11">
        <f>'[1]renewable energy'!W207</f>
        <v>65453.306319925745</v>
      </c>
      <c r="JI44" s="13">
        <f>(JH44*'[1]prices source'!$C$58)/1000</f>
        <v>17.053774483664288</v>
      </c>
      <c r="JJ44" s="14">
        <f>(JH44*'[1]prices source'!$G$58)+'[1]renewable energy'!Z207</f>
        <v>8496.2989839419442</v>
      </c>
      <c r="JK44" s="14">
        <f>'[1]renewable energy'!Y207</f>
        <v>75749.089890786898</v>
      </c>
      <c r="JL44" s="9">
        <f t="shared" si="73"/>
        <v>8.9155395818759597</v>
      </c>
      <c r="JM44" s="14">
        <f t="shared" si="74"/>
        <v>111155.75915658438</v>
      </c>
      <c r="JN44" s="11">
        <v>0</v>
      </c>
      <c r="JO44" s="13">
        <f>(JN44*'[1]prices source'!$C$58)/1000</f>
        <v>0</v>
      </c>
      <c r="JP44" s="14">
        <v>0</v>
      </c>
      <c r="JQ44" s="14">
        <v>0</v>
      </c>
      <c r="JR44" s="9" t="str">
        <f t="shared" si="75"/>
        <v>n/a</v>
      </c>
      <c r="JS44" s="14">
        <f t="shared" si="76"/>
        <v>0</v>
      </c>
      <c r="JT44" s="11">
        <v>0</v>
      </c>
      <c r="JU44" s="13">
        <f>(JT44*'[1]prices source'!$C$58)/1000</f>
        <v>0</v>
      </c>
      <c r="JV44" s="14">
        <f>(JT44*'[1]prices source'!$G$58)</f>
        <v>0</v>
      </c>
      <c r="JW44" s="16">
        <v>0</v>
      </c>
      <c r="JX44" s="9" t="str">
        <f t="shared" si="77"/>
        <v>n/a</v>
      </c>
      <c r="JY44" s="14">
        <f t="shared" si="78"/>
        <v>0</v>
      </c>
    </row>
    <row r="45" spans="1:285" x14ac:dyDescent="0.25">
      <c r="A45" s="9">
        <f>'[1]ENERGY APPORTION'!A45</f>
        <v>43</v>
      </c>
      <c r="B45" t="s">
        <v>92</v>
      </c>
      <c r="C45" s="9" t="str">
        <f>'[1]ENERGY APPORTION'!E45</f>
        <v>sports</v>
      </c>
      <c r="D45" s="10">
        <f>[1]FabricVent!M45</f>
        <v>2134.9</v>
      </c>
      <c r="E45" s="11">
        <f>'[1]ENERGY APPORTION'!G45</f>
        <v>259557</v>
      </c>
      <c r="F45" s="11">
        <f>'[1]ENERGY APPORTION'!H45</f>
        <v>140623.36743641665</v>
      </c>
      <c r="G45" s="11">
        <f>'[1]ENERGY APPORTION'!I45</f>
        <v>0</v>
      </c>
      <c r="H45" s="10">
        <f>((E45*'[1]prices source'!$C$58)+(F45*'[1]prices source'!$C$60)+(G45*'[1]prices source'!$C$61))/1000</f>
        <v>93.565221473698273</v>
      </c>
      <c r="I45" s="12">
        <f>(E45*'[1]prices source'!$G$58)+(F45*'[1]prices source'!$G$60)+(G45*'[1]prices source'!$G$61)</f>
        <v>34830.630357608403</v>
      </c>
      <c r="J45" s="11">
        <f>[1]FabricVent!EU45</f>
        <v>0</v>
      </c>
      <c r="K45" s="11">
        <f>[1]FabricVent!EJ45</f>
        <v>0</v>
      </c>
      <c r="L45" s="11">
        <v>0</v>
      </c>
      <c r="M45" s="13">
        <f>((J45*'[1]prices source'!$C$58)+(K45*'[1]prices source'!$C$60)+(L45*'[1]prices source'!$C$61))/1000</f>
        <v>0</v>
      </c>
      <c r="N45" s="14">
        <f>((J45*'[1]prices source'!$G$58)+(K45*'[1]prices source'!$G$60)+(L45*'[1]prices source'!$G$61))</f>
        <v>0</v>
      </c>
      <c r="O45" s="14">
        <f>[1]FabricVent!DY45</f>
        <v>0</v>
      </c>
      <c r="P45" s="9" t="str">
        <f t="shared" si="22"/>
        <v>n/a</v>
      </c>
      <c r="Q45" s="14">
        <f t="shared" si="0"/>
        <v>0</v>
      </c>
      <c r="R45" s="11">
        <f>[1]FabricVent!EV45</f>
        <v>0</v>
      </c>
      <c r="S45" s="11">
        <f>[1]FabricVent!EK45</f>
        <v>0</v>
      </c>
      <c r="T45" s="11">
        <v>0</v>
      </c>
      <c r="U45" s="13">
        <f>((R45*'[1]prices source'!$C$58)+(S45*'[1]prices source'!$C$60)+(T45*'[1]prices source'!$C$61))/1000</f>
        <v>0</v>
      </c>
      <c r="V45" s="14">
        <f>((R45*'[1]prices source'!$G$58)+(S45*'[1]prices source'!$G$60)+(T45*'[1]prices source'!$G$61))</f>
        <v>0</v>
      </c>
      <c r="W45" s="14">
        <f>[1]FabricVent!DZ45</f>
        <v>0</v>
      </c>
      <c r="X45" s="9" t="str">
        <f t="shared" si="23"/>
        <v>n/a</v>
      </c>
      <c r="Y45" s="14">
        <f t="shared" si="1"/>
        <v>0</v>
      </c>
      <c r="Z45" s="11">
        <f>[1]FabricVent!EW45</f>
        <v>0</v>
      </c>
      <c r="AA45" s="11">
        <f>[1]FabricVent!EL45</f>
        <v>0</v>
      </c>
      <c r="AB45" s="11">
        <v>0</v>
      </c>
      <c r="AC45" s="13">
        <f>((Z45*'[1]prices source'!$C$58)+(AA45*'[1]prices source'!$C$60)+(AB45*'[1]prices source'!$C$61))/1000</f>
        <v>0</v>
      </c>
      <c r="AD45" s="14">
        <f>((Z45*'[1]prices source'!$G$58)+(AA45*'[1]prices source'!$G$60)+(AB45*'[1]prices source'!$G$61))</f>
        <v>0</v>
      </c>
      <c r="AE45" s="14">
        <f>[1]FabricVent!EA45</f>
        <v>0</v>
      </c>
      <c r="AF45" s="9" t="str">
        <f t="shared" si="24"/>
        <v>n/a</v>
      </c>
      <c r="AG45" s="14">
        <f t="shared" si="2"/>
        <v>0</v>
      </c>
      <c r="AH45" s="11">
        <f>[1]FabricVent!EX45</f>
        <v>0</v>
      </c>
      <c r="AI45" s="11">
        <f>[1]FabricVent!EM45</f>
        <v>0</v>
      </c>
      <c r="AJ45" s="11">
        <v>0</v>
      </c>
      <c r="AK45" s="13">
        <f>((AH45*'[1]prices source'!$C$58)+(AI45*'[1]prices source'!$C$60)+(AJ45*'[1]prices source'!$C$61))/1000</f>
        <v>0</v>
      </c>
      <c r="AL45" s="14">
        <f>((AH45*'[1]prices source'!$G$58)+(AI45*'[1]prices source'!$G$60)+(AJ45*'[1]prices source'!$G$61))</f>
        <v>0</v>
      </c>
      <c r="AM45" s="14">
        <f>[1]FabricVent!EB45</f>
        <v>0</v>
      </c>
      <c r="AN45" s="9" t="str">
        <f t="shared" si="25"/>
        <v>n/a</v>
      </c>
      <c r="AO45" s="14">
        <f t="shared" si="3"/>
        <v>0</v>
      </c>
      <c r="AP45" s="11">
        <f>[1]FabricVent!FD45</f>
        <v>0</v>
      </c>
      <c r="AQ45" s="11">
        <f>[1]FabricVent!ES45</f>
        <v>0</v>
      </c>
      <c r="AR45" s="11">
        <v>0</v>
      </c>
      <c r="AS45" s="13">
        <f>((AP45*'[1]prices source'!$C$58)+(AQ45*'[1]prices source'!$C$60)+(AR45*'[1]prices source'!$C$61))/1000</f>
        <v>0</v>
      </c>
      <c r="AT45" s="14">
        <f>((AP45*'[1]prices source'!$G$58)+(AQ45*'[1]prices source'!$G$60)+(AR45*'[1]prices source'!$G$61))</f>
        <v>0</v>
      </c>
      <c r="AU45" s="14">
        <f>[1]FabricVent!EH45</f>
        <v>0</v>
      </c>
      <c r="AV45" s="9" t="str">
        <f t="shared" si="26"/>
        <v>n/a</v>
      </c>
      <c r="AW45" s="14">
        <f t="shared" si="4"/>
        <v>0</v>
      </c>
      <c r="AX45" s="11">
        <f>[1]FabricVent!FC45</f>
        <v>0</v>
      </c>
      <c r="AY45" s="11">
        <f>[1]FabricVent!ER45</f>
        <v>0</v>
      </c>
      <c r="AZ45" s="11">
        <v>0</v>
      </c>
      <c r="BA45" s="13">
        <f>((AX45*'[1]prices source'!$C$58)+(AY45*'[1]prices source'!$C$60)+(AZ45*'[1]prices source'!$C$61))/1000</f>
        <v>0</v>
      </c>
      <c r="BB45" s="14">
        <f>((AX45*'[1]prices source'!$G$58)+(AY45*'[1]prices source'!$G$60)+(AZ45*'[1]prices source'!$G$61))</f>
        <v>0</v>
      </c>
      <c r="BC45" s="14">
        <f>[1]FabricVent!EG45</f>
        <v>0</v>
      </c>
      <c r="BD45" s="9" t="str">
        <f t="shared" si="27"/>
        <v>n/a</v>
      </c>
      <c r="BE45" s="14">
        <f t="shared" si="5"/>
        <v>0</v>
      </c>
      <c r="BF45" s="11">
        <f>[1]FabricVent!EZ45</f>
        <v>0</v>
      </c>
      <c r="BG45" s="11">
        <f>[1]FabricVent!EO45</f>
        <v>0</v>
      </c>
      <c r="BH45" s="11">
        <v>0</v>
      </c>
      <c r="BI45" s="13">
        <f>((BF45*'[1]prices source'!$C$58)+(BG45*'[1]prices source'!$C$60)+(BH45*'[1]prices source'!$C$61))/1000</f>
        <v>0</v>
      </c>
      <c r="BJ45" s="14">
        <f>((BF45*'[1]prices source'!$G$58)+(BG45*'[1]prices source'!$G$60)+(BH45*'[1]prices source'!$G$61))</f>
        <v>0</v>
      </c>
      <c r="BK45" s="14">
        <f>[1]FabricVent!ED45</f>
        <v>0</v>
      </c>
      <c r="BL45" s="9" t="str">
        <f t="shared" si="28"/>
        <v>n/a</v>
      </c>
      <c r="BM45" s="14">
        <f t="shared" si="6"/>
        <v>0</v>
      </c>
      <c r="BN45" s="11">
        <f>[1]FabricVent!EY45</f>
        <v>0</v>
      </c>
      <c r="BO45" s="11">
        <f>[1]FabricVent!EN45</f>
        <v>0</v>
      </c>
      <c r="BP45" s="11">
        <v>0</v>
      </c>
      <c r="BQ45" s="13">
        <f>((BN45*'[1]prices source'!$C$58)+(BO45*'[1]prices source'!$C$60)+(BP45*'[1]prices source'!$C$61))/1000</f>
        <v>0</v>
      </c>
      <c r="BR45" s="14">
        <f>((BN45*'[1]prices source'!$G$58)+(BO45*'[1]prices source'!$G$60)+(BP45*'[1]prices source'!$G$61))</f>
        <v>0</v>
      </c>
      <c r="BS45" s="14">
        <f>[1]FabricVent!EC45</f>
        <v>0</v>
      </c>
      <c r="BT45" s="9" t="str">
        <f t="shared" si="29"/>
        <v>n/a</v>
      </c>
      <c r="BU45" s="14">
        <f t="shared" si="7"/>
        <v>0</v>
      </c>
      <c r="BV45" s="11">
        <f>[1]FabricVent!FA45</f>
        <v>1114.071827812304</v>
      </c>
      <c r="BW45" s="11">
        <f>[1]FabricVent!EP45</f>
        <v>835.85198167375745</v>
      </c>
      <c r="BX45" s="11">
        <v>0</v>
      </c>
      <c r="BY45" s="13">
        <f>((BV45*'[1]prices source'!$C$58)+(BW45*'[1]prices source'!$C$60)+(BX45*'[1]prices source'!$C$61))/1000</f>
        <v>0.44444287486779799</v>
      </c>
      <c r="BZ45" s="14">
        <f>((BV45*'[1]prices source'!$G$58)+(BW45*'[1]prices source'!$G$60)+(BX45*'[1]prices source'!$G$61))</f>
        <v>154.1569620568842</v>
      </c>
      <c r="CA45" s="14">
        <f>[1]FabricVent!EE45</f>
        <v>33003.096500000007</v>
      </c>
      <c r="CB45" s="9">
        <f t="shared" si="30"/>
        <v>214.08761602230982</v>
      </c>
      <c r="CC45" s="14">
        <f t="shared" si="8"/>
        <v>-28513.784615669545</v>
      </c>
      <c r="CD45" s="11">
        <f>[1]FabricVent!FB45</f>
        <v>2045.0085606417636</v>
      </c>
      <c r="CE45" s="11">
        <f>[1]FabricVent!EQ45</f>
        <v>1534.3036375929244</v>
      </c>
      <c r="CF45" s="11">
        <v>0</v>
      </c>
      <c r="CG45" s="13">
        <f>((CD45*'[1]prices source'!$C$58)+(CE45*'[1]prices source'!$C$60)+(CF45*'[1]prices source'!$C$61))/1000</f>
        <v>0.81582664701760177</v>
      </c>
      <c r="CH45" s="14">
        <f>((CD45*'[1]prices source'!$G$58)+(CE45*'[1]prices source'!$G$60)+(CF45*'[1]prices source'!$G$61))</f>
        <v>282.97305363866411</v>
      </c>
      <c r="CI45" s="14">
        <f>[1]FabricVent!EF45</f>
        <v>36532.584000000003</v>
      </c>
      <c r="CJ45" s="9">
        <f t="shared" si="31"/>
        <v>129.10269557556333</v>
      </c>
      <c r="CK45" s="14">
        <f t="shared" si="9"/>
        <v>-28291.929308215324</v>
      </c>
      <c r="CL45" s="11">
        <v>0</v>
      </c>
      <c r="CM45" s="11">
        <f>[1]HeatFuel!CE45</f>
        <v>5502.4089167322054</v>
      </c>
      <c r="CN45" s="11">
        <v>0</v>
      </c>
      <c r="CO45" s="13">
        <f>((CL45*'[1]prices source'!$C$58)+(CM45*'[1]prices source'!$C$60)+(CN45*'[1]prices source'!$C$61))/1000</f>
        <v>1.0149193246912553</v>
      </c>
      <c r="CP45" s="14">
        <f>((CL45*'[1]prices source'!$G$58)+(CM45*'[1]prices source'!$G$60)+(CN45*'[1]prices source'!$G$61))</f>
        <v>110.31839050886526</v>
      </c>
      <c r="CQ45" s="14">
        <f>[1]HeatFuel!CF45</f>
        <v>7776.4026884162577</v>
      </c>
      <c r="CR45" s="9">
        <f t="shared" si="32"/>
        <v>70.490537910733394</v>
      </c>
      <c r="CS45" s="14">
        <f t="shared" si="10"/>
        <v>-5984.1144310655818</v>
      </c>
      <c r="CT45" s="11">
        <f>[1]HeatFuel!BA45</f>
        <v>7909.8044999999993</v>
      </c>
      <c r="CU45" s="11">
        <v>0</v>
      </c>
      <c r="CV45" s="11">
        <v>0</v>
      </c>
      <c r="CW45" s="13">
        <f>((CT45*'[1]prices source'!$C$58)+(CU45*'[1]prices source'!$C$60)+(CV45*'[1]prices source'!$C$61))/1000</f>
        <v>2.0608893536033364</v>
      </c>
      <c r="CX45" s="14">
        <f>((CT45*'[1]prices source'!$G$58)+(CU45*'[1]prices source'!$G$60)+(CV45*'[1]prices source'!$G$61))</f>
        <v>975.51900692936442</v>
      </c>
      <c r="CY45" s="14">
        <f>'[1]CAPEX Assumptions'!$D$11*[1]HeatFuel!BB45</f>
        <v>1339.2261587301587</v>
      </c>
      <c r="CZ45" s="9">
        <f t="shared" si="33"/>
        <v>1.3728345108780946</v>
      </c>
      <c r="DA45" s="14">
        <f t="shared" si="11"/>
        <v>15477.303508287579</v>
      </c>
      <c r="DB45" s="11">
        <f>[1]HotWaterpiv!AQ154</f>
        <v>0</v>
      </c>
      <c r="DC45" s="11">
        <f>[1]HotWaterpiv!AP154</f>
        <v>5.925537838180617E-14</v>
      </c>
      <c r="DD45" s="11">
        <v>0</v>
      </c>
      <c r="DE45" s="13">
        <f>((DB45*'[1]prices source'!$C$58)+(DC45*'[1]prices source'!$C$60)+(DD45*'[1]prices source'!$C$61))/1000</f>
        <v>1.0929654542524148E-17</v>
      </c>
      <c r="DF45" s="14">
        <f>((DB45*'[1]prices source'!$G$58)+(DC45*'[1]prices source'!$G$60)+(DD45*'[1]prices source'!$G$61))</f>
        <v>1.1880174794346007E-15</v>
      </c>
      <c r="DG45" s="14">
        <f>[1]HotWaterpiv!AW154</f>
        <v>0</v>
      </c>
      <c r="DH45" s="9">
        <f t="shared" si="34"/>
        <v>0</v>
      </c>
      <c r="DI45" s="14">
        <f t="shared" si="12"/>
        <v>1.930113164356647E-14</v>
      </c>
      <c r="DJ45" s="11">
        <f>[1]HeatFuel!CN45</f>
        <v>0</v>
      </c>
      <c r="DK45" s="11">
        <f>[1]HeatFuel!CO45</f>
        <v>0</v>
      </c>
      <c r="DL45" s="11">
        <v>0</v>
      </c>
      <c r="DM45" s="13">
        <f>((DJ45*'[1]prices source'!$C$58)+(DK45*'[1]prices source'!$C$60)+(DL45*'[1]prices source'!$C$61))/1000</f>
        <v>0</v>
      </c>
      <c r="DN45" s="14">
        <f>((DJ45*'[1]prices source'!$G$58)+(DK45*'[1]prices source'!$G$60)+(DL45*'[1]prices source'!$G$61))</f>
        <v>0</v>
      </c>
      <c r="DO45" s="14">
        <f>[1]HeatFuel!CM45</f>
        <v>0</v>
      </c>
      <c r="DP45" s="9" t="str">
        <f t="shared" si="35"/>
        <v>n/a</v>
      </c>
      <c r="DQ45" s="14">
        <f t="shared" si="13"/>
        <v>0</v>
      </c>
      <c r="DR45" s="11">
        <v>0</v>
      </c>
      <c r="DS45" s="11"/>
      <c r="DT45" s="11">
        <v>0</v>
      </c>
      <c r="DU45" s="13">
        <f>((DR45*'[1]prices source'!$C$58)+(DS45*'[1]prices source'!$C$60)+(DT45*'[1]prices source'!$C$61))/1000</f>
        <v>0</v>
      </c>
      <c r="DV45" s="14">
        <f>((DR45*'[1]prices source'!$G$58)+(DS45*'[1]prices source'!$G$60)+(DT45*'[1]prices source'!$G$61))</f>
        <v>0</v>
      </c>
      <c r="DW45" s="14"/>
      <c r="DX45" s="9" t="str">
        <f t="shared" si="36"/>
        <v>n/a</v>
      </c>
      <c r="DY45" s="14">
        <f t="shared" si="14"/>
        <v>0</v>
      </c>
      <c r="DZ45" s="11">
        <f>'[1]ENERGY APPORTION'!BA45*'[1]benchmarks general'!$I$192*(6-0)/24</f>
        <v>0</v>
      </c>
      <c r="EA45" s="11">
        <v>0</v>
      </c>
      <c r="EB45" s="11">
        <v>0</v>
      </c>
      <c r="EC45" s="13">
        <f>((DZ45*'[1]prices source'!$C$58)+(EA45*'[1]prices source'!$C$60)+(EB45*'[1]prices source'!$C$61))/1000</f>
        <v>0</v>
      </c>
      <c r="ED45" s="14">
        <f>((DZ45*'[1]prices source'!$G$58)+(EA45*'[1]prices source'!$G$60)+(EB45*'[1]prices source'!$G$61))</f>
        <v>0</v>
      </c>
      <c r="EE45" s="14">
        <f>IF(DZ45&gt;0,'[1]benchmarks general'!$I$197,0)</f>
        <v>0</v>
      </c>
      <c r="EF45" s="9" t="str">
        <f t="shared" si="37"/>
        <v>n/a</v>
      </c>
      <c r="EG45" s="14">
        <f t="shared" si="15"/>
        <v>0</v>
      </c>
      <c r="EH45" s="11">
        <f>[1]FabricVent!GG45</f>
        <v>11931.234267024098</v>
      </c>
      <c r="EI45" s="11">
        <f>[1]FabricVent!GD45</f>
        <v>816.4841398210101</v>
      </c>
      <c r="EJ45" s="11">
        <v>0</v>
      </c>
      <c r="EK45" s="13">
        <f>((EH45*'[1]prices source'!$C$58)+(EI45*'[1]prices source'!$C$60)+(EJ45*'[1]prices source'!$C$61))/1000</f>
        <v>3.259268188691185</v>
      </c>
      <c r="EL45" s="14">
        <f>((EH45*'[1]prices source'!$G$58)+(EI45*'[1]prices source'!$G$60)+(EJ45*'[1]prices source'!$G$61))</f>
        <v>1487.8531514510278</v>
      </c>
      <c r="EM45" s="14">
        <v>2533.174488451461</v>
      </c>
      <c r="EN45" s="9">
        <f t="shared" si="38"/>
        <v>1.7025702341531381</v>
      </c>
      <c r="EO45" s="14">
        <f t="shared" si="16"/>
        <v>21358.223666970545</v>
      </c>
      <c r="EP45" s="11">
        <f>[1]FabricVent!GK45</f>
        <v>42492.797450999751</v>
      </c>
      <c r="EQ45" s="11">
        <f>[1]FabricVent!GH45</f>
        <v>2907.8881864936816</v>
      </c>
      <c r="ER45" s="11">
        <v>0</v>
      </c>
      <c r="ES45" s="13">
        <f>((EP45*'[1]prices source'!$C$58)+(EQ45*'[1]prices source'!$C$60)+(ER45*'[1]prices source'!$C$61))/1000</f>
        <v>11.60780350808459</v>
      </c>
      <c r="ET45" s="14">
        <f>((EP45*'[1]prices source'!$G$58)+(EQ45*'[1]prices source'!$G$60)+(ER45*'[1]prices source'!$G$61))</f>
        <v>5298.9524123399297</v>
      </c>
      <c r="EU45" s="14">
        <v>20000</v>
      </c>
      <c r="EV45" s="9">
        <f t="shared" si="39"/>
        <v>3.7743309325490491</v>
      </c>
      <c r="EW45" s="14">
        <f t="shared" si="17"/>
        <v>21113.854911027978</v>
      </c>
      <c r="EX45" s="11">
        <f>[1]FabricVent!GR45</f>
        <v>0</v>
      </c>
      <c r="EY45" s="11">
        <f>[1]FabricVent!GO45</f>
        <v>0</v>
      </c>
      <c r="EZ45" s="11">
        <v>0</v>
      </c>
      <c r="FA45" s="13">
        <f>((EX45*'[1]prices source'!$C$58)+(EY45*'[1]prices source'!$C$60)+(EZ45*'[1]prices source'!$C$61))/1000</f>
        <v>0</v>
      </c>
      <c r="FB45" s="14">
        <f>((EX45*'[1]prices source'!$G$58)+(EY45*'[1]prices source'!$G$60)+(EZ45*'[1]prices source'!$G$61))</f>
        <v>0</v>
      </c>
      <c r="FC45" s="14"/>
      <c r="FD45" s="9" t="str">
        <f t="shared" si="40"/>
        <v>n/a</v>
      </c>
      <c r="FE45" s="14">
        <f t="shared" si="18"/>
        <v>0</v>
      </c>
      <c r="FF45" s="11">
        <v>0</v>
      </c>
      <c r="FG45" s="11">
        <f>[1]HeatFuel!CR45</f>
        <v>0</v>
      </c>
      <c r="FH45" s="11">
        <f>[1]HeatFuel!CQ45</f>
        <v>0</v>
      </c>
      <c r="FI45" s="13">
        <f>((FF45*'[1]prices source'!$C$58)+(FG45*'[1]prices source'!$C$60)+(FH45*'[1]prices source'!$C$61))/1000</f>
        <v>0</v>
      </c>
      <c r="FJ45" s="14">
        <f>((FF45*'[1]prices source'!$G$58)+(FG45*'[1]prices source'!$G$60)+(FH45*'[1]prices source'!$G$61))</f>
        <v>0</v>
      </c>
      <c r="FK45" s="14">
        <f>[1]HeatFuel!CP45</f>
        <v>0</v>
      </c>
      <c r="FL45" s="9" t="str">
        <f t="shared" si="41"/>
        <v>n/a</v>
      </c>
      <c r="FM45" s="14">
        <f t="shared" si="19"/>
        <v>0</v>
      </c>
      <c r="FN45" s="11">
        <f t="shared" si="79"/>
        <v>0</v>
      </c>
      <c r="FO45" s="11">
        <f t="shared" si="79"/>
        <v>0</v>
      </c>
      <c r="FP45" s="11">
        <f t="shared" si="79"/>
        <v>0</v>
      </c>
      <c r="FQ45" s="13">
        <f>((FN45*'[1]prices source'!$C$58)+(FO45*'[1]prices source'!$C$60)+(FP45*'[1]prices source'!$C$61))/1000</f>
        <v>0</v>
      </c>
      <c r="FR45" s="14">
        <f>((FN45*'[1]prices source'!$G$58)+(FO45*'[1]prices source'!$G$60)+(FP45*'[1]prices source'!$G$61))</f>
        <v>0</v>
      </c>
      <c r="FS45" s="14">
        <f>'[1]CAPEX Assumptions'!$D$30</f>
        <v>0</v>
      </c>
      <c r="FT45" s="9" t="str">
        <f t="shared" si="42"/>
        <v>n/a</v>
      </c>
      <c r="FU45" s="14">
        <f t="shared" si="21"/>
        <v>0</v>
      </c>
      <c r="FV45" s="15">
        <v>0</v>
      </c>
      <c r="FW45" s="13">
        <f>(FV45*'[1]prices source'!$C$58)/1000</f>
        <v>0</v>
      </c>
      <c r="FX45" s="14">
        <f>(FV45*'[1]prices source'!$G$58)</f>
        <v>0</v>
      </c>
      <c r="FY45" s="16">
        <v>0</v>
      </c>
      <c r="FZ45" s="9" t="str">
        <f t="shared" si="43"/>
        <v>n/a</v>
      </c>
      <c r="GA45" s="14">
        <f t="shared" si="44"/>
        <v>0</v>
      </c>
      <c r="GB45" s="11">
        <f>'[1]ENERGY APPORTION'!BB45*'[1]cooling opps'!$C$35</f>
        <v>10331.999999999998</v>
      </c>
      <c r="GC45" s="13">
        <f>(GB45*'[1]prices source'!$C$58)/1000</f>
        <v>2.6919892648964545</v>
      </c>
      <c r="GD45" s="14">
        <f>(GB45*'[1]prices source'!$G$58)</f>
        <v>1274.2492408749411</v>
      </c>
      <c r="GE45" s="14">
        <v>0</v>
      </c>
      <c r="GF45" s="9">
        <f t="shared" si="45"/>
        <v>0</v>
      </c>
      <c r="GG45" s="14">
        <f t="shared" si="46"/>
        <v>3964.6894137404051</v>
      </c>
      <c r="GH45" s="11">
        <v>21525</v>
      </c>
      <c r="GI45" s="13">
        <f>(GH45*'[1]prices source'!$C$58)/1000</f>
        <v>5.6083109685342816</v>
      </c>
      <c r="GJ45" s="14">
        <f>(GH45*'[1]prices source'!$G$58)</f>
        <v>2654.6859184894611</v>
      </c>
      <c r="GK45" s="17">
        <v>169740</v>
      </c>
      <c r="GL45" s="9">
        <f t="shared" si="47"/>
        <v>63.939767344147256</v>
      </c>
      <c r="GM45" s="14">
        <f t="shared" si="48"/>
        <v>-145915.388331653</v>
      </c>
      <c r="GN45" s="11">
        <f>[1]HeatFuel!BE45</f>
        <v>0</v>
      </c>
      <c r="GO45" s="13">
        <f>(GN45*'[1]prices source'!$C$58)/1000</f>
        <v>0</v>
      </c>
      <c r="GP45" s="14">
        <f>(GN45*'[1]prices source'!$G$58)</f>
        <v>0</v>
      </c>
      <c r="GQ45" s="14">
        <f>[1]HeatFuel!BF45*'[1]CAPEX Assumptions'!$D$11</f>
        <v>0</v>
      </c>
      <c r="GR45" s="9" t="str">
        <f t="shared" si="49"/>
        <v>n/a</v>
      </c>
      <c r="GS45" s="14">
        <f t="shared" si="50"/>
        <v>0</v>
      </c>
      <c r="GT45" s="11">
        <v>0</v>
      </c>
      <c r="GU45" s="13">
        <f>(GT45*'[1]prices source'!$C$58)/1000</f>
        <v>0</v>
      </c>
      <c r="GV45" s="14">
        <f>(GT45*'[1]prices source'!$G$58)</f>
        <v>0</v>
      </c>
      <c r="GW45" s="14">
        <v>0</v>
      </c>
      <c r="GX45" s="9" t="str">
        <f t="shared" si="51"/>
        <v>n/a</v>
      </c>
      <c r="GY45" s="14">
        <f t="shared" si="52"/>
        <v>0</v>
      </c>
      <c r="GZ45" s="18">
        <v>2854.6288727479041</v>
      </c>
      <c r="HA45" s="13">
        <f>(GZ45*'[1]prices source'!$C$58)/1000</f>
        <v>0.74376986843794302</v>
      </c>
      <c r="HB45" s="14">
        <f>(GZ45*'[1]prices source'!$G$58)</f>
        <v>352.06239586514772</v>
      </c>
      <c r="HC45" s="19">
        <v>37765.347640804473</v>
      </c>
      <c r="HD45" s="9">
        <f t="shared" si="53"/>
        <v>107.26890484285045</v>
      </c>
      <c r="HE45" s="14">
        <f t="shared" si="54"/>
        <v>-29613.826983630435</v>
      </c>
      <c r="HF45" s="18">
        <v>6991.4768172702243</v>
      </c>
      <c r="HG45" s="13">
        <f>(HF45*'[1]prices source'!$C$58)/1000</f>
        <v>1.821620261117294</v>
      </c>
      <c r="HH45" s="14">
        <f>(HF45*'[1]prices source'!$G$58)</f>
        <v>862.26132665518128</v>
      </c>
      <c r="HI45" s="19">
        <v>67937.567624217976</v>
      </c>
      <c r="HJ45" s="9">
        <f t="shared" si="55"/>
        <v>78.789997329181205</v>
      </c>
      <c r="HK45" s="14">
        <f t="shared" si="56"/>
        <v>-42872.748858751031</v>
      </c>
      <c r="HL45" s="11">
        <v>0</v>
      </c>
      <c r="HM45" s="13">
        <f>(HL45*'[1]prices source'!$C$58)/1000</f>
        <v>0</v>
      </c>
      <c r="HN45" s="14">
        <f>(HL45*'[1]prices source'!$G$58)</f>
        <v>0</v>
      </c>
      <c r="HO45" s="14">
        <v>0</v>
      </c>
      <c r="HP45" s="9" t="str">
        <f t="shared" si="57"/>
        <v>n/a</v>
      </c>
      <c r="HQ45" s="14">
        <f t="shared" si="58"/>
        <v>0</v>
      </c>
      <c r="HR45" s="11">
        <v>0</v>
      </c>
      <c r="HS45" s="13">
        <f>(HR45*'[1]prices source'!$C$58)/1000</f>
        <v>0</v>
      </c>
      <c r="HT45" s="14">
        <f>(HR45*'[1]prices source'!$G$58)</f>
        <v>0</v>
      </c>
      <c r="HU45" s="14">
        <v>0</v>
      </c>
      <c r="HV45" s="9" t="str">
        <f t="shared" si="59"/>
        <v>n/a</v>
      </c>
      <c r="HW45" s="14">
        <f t="shared" si="60"/>
        <v>0</v>
      </c>
      <c r="HX45" s="11">
        <f>[1]ICT!AC115</f>
        <v>64.627200000000016</v>
      </c>
      <c r="HY45" s="13">
        <f>(HX45*'[1]prices source'!$C$58)/1000</f>
        <v>1.6838533548230377E-2</v>
      </c>
      <c r="HZ45" s="14">
        <f>(HX45*'[1]prices source'!$G$58)</f>
        <v>7.9704956000651395</v>
      </c>
      <c r="IA45" s="14">
        <f>'[1]CAPEX Assumptions'!$D$25*[1]ICT!H115</f>
        <v>0</v>
      </c>
      <c r="IB45" s="9">
        <f t="shared" si="61"/>
        <v>0</v>
      </c>
      <c r="IC45" s="14">
        <f t="shared" si="62"/>
        <v>24.79933949667867</v>
      </c>
      <c r="ID45" s="11">
        <f>[1]ICT!Z115</f>
        <v>0</v>
      </c>
      <c r="IE45" s="13">
        <f>(ID45*'[1]prices source'!$C$58)/1000</f>
        <v>0</v>
      </c>
      <c r="IF45" s="14">
        <f>(ID45*'[1]prices source'!$G$58)</f>
        <v>0</v>
      </c>
      <c r="IG45" s="14">
        <f>'[1]CAPEX Assumptions'!$D$26</f>
        <v>0</v>
      </c>
      <c r="IH45" s="9" t="str">
        <f t="shared" si="63"/>
        <v>n/a</v>
      </c>
      <c r="II45" s="14">
        <f t="shared" si="64"/>
        <v>0</v>
      </c>
      <c r="IJ45" s="11">
        <f>[1]ICT!AF115</f>
        <v>0</v>
      </c>
      <c r="IK45" s="13">
        <f>(IJ45*'[1]prices source'!$C$58)/1000</f>
        <v>0</v>
      </c>
      <c r="IL45" s="14">
        <f>(IJ45*'[1]prices source'!$G$58)</f>
        <v>0</v>
      </c>
      <c r="IM45" s="14">
        <v>0</v>
      </c>
      <c r="IN45" s="9" t="str">
        <f t="shared" si="65"/>
        <v>n/a</v>
      </c>
      <c r="IO45" s="14">
        <f t="shared" si="66"/>
        <v>0</v>
      </c>
      <c r="IP45" s="11">
        <f>[1]vending!G45</f>
        <v>0</v>
      </c>
      <c r="IQ45" s="13">
        <f>(IP45*'[1]prices source'!$C$58)/1000</f>
        <v>0</v>
      </c>
      <c r="IR45" s="14">
        <f>(IP45*'[1]prices source'!$G$58)</f>
        <v>0</v>
      </c>
      <c r="IS45" s="14">
        <v>0</v>
      </c>
      <c r="IT45" s="9" t="str">
        <f t="shared" si="67"/>
        <v>n/a</v>
      </c>
      <c r="IU45" s="14">
        <f t="shared" si="68"/>
        <v>0</v>
      </c>
      <c r="IV45" s="11">
        <f>'[1]halls power'!S76</f>
        <v>0</v>
      </c>
      <c r="IW45" s="13">
        <f>(IV45*'[1]prices source'!$C$58)/1000</f>
        <v>0</v>
      </c>
      <c r="IX45" s="14">
        <f>(IV45*'[1]prices source'!$G$58)</f>
        <v>0</v>
      </c>
      <c r="IY45" s="14">
        <f>'[1]halls power'!T76</f>
        <v>0</v>
      </c>
      <c r="IZ45" s="9" t="str">
        <f t="shared" si="69"/>
        <v>n/a</v>
      </c>
      <c r="JA45" s="14">
        <f t="shared" si="70"/>
        <v>0</v>
      </c>
      <c r="JB45" s="11">
        <f>'[1]halls power'!U76</f>
        <v>0</v>
      </c>
      <c r="JC45" s="13">
        <f>(JB45*'[1]prices source'!$C$58)/1000</f>
        <v>0</v>
      </c>
      <c r="JD45" s="14">
        <f>(JB45*'[1]prices source'!$G$58)</f>
        <v>0</v>
      </c>
      <c r="JE45" s="14">
        <f>'[1]halls power'!V76</f>
        <v>0</v>
      </c>
      <c r="JF45" s="9" t="str">
        <f t="shared" si="71"/>
        <v>n/a</v>
      </c>
      <c r="JG45" s="14">
        <f t="shared" si="72"/>
        <v>0</v>
      </c>
      <c r="JH45" s="11">
        <f>'[1]renewable energy'!W208</f>
        <v>34408.476470782261</v>
      </c>
      <c r="JI45" s="13">
        <f>(JH45*'[1]prices source'!$C$58)/1000</f>
        <v>8.965084134803341</v>
      </c>
      <c r="JJ45" s="14">
        <f>(JH45*'[1]prices source'!$G$58)+'[1]renewable energy'!Z208</f>
        <v>4466.4619728873813</v>
      </c>
      <c r="JK45" s="14">
        <f>'[1]renewable energy'!Y208</f>
        <v>39820.918510221229</v>
      </c>
      <c r="JL45" s="9">
        <f t="shared" si="73"/>
        <v>8.915539581875958</v>
      </c>
      <c r="JM45" s="14">
        <f t="shared" si="74"/>
        <v>58434.027837138194</v>
      </c>
      <c r="JN45" s="11">
        <v>0</v>
      </c>
      <c r="JO45" s="13">
        <f>(JN45*'[1]prices source'!$C$58)/1000</f>
        <v>0</v>
      </c>
      <c r="JP45" s="14">
        <v>0</v>
      </c>
      <c r="JQ45" s="14">
        <v>0</v>
      </c>
      <c r="JR45" s="9" t="str">
        <f t="shared" si="75"/>
        <v>n/a</v>
      </c>
      <c r="JS45" s="14">
        <f t="shared" si="76"/>
        <v>0</v>
      </c>
      <c r="JT45" s="11">
        <v>0</v>
      </c>
      <c r="JU45" s="13">
        <f>(JT45*'[1]prices source'!$C$58)/1000</f>
        <v>0</v>
      </c>
      <c r="JV45" s="14">
        <f>(JT45*'[1]prices source'!$G$58)</f>
        <v>0</v>
      </c>
      <c r="JW45" s="16">
        <v>0</v>
      </c>
      <c r="JX45" s="9" t="str">
        <f t="shared" si="77"/>
        <v>n/a</v>
      </c>
      <c r="JY45" s="14">
        <f t="shared" si="78"/>
        <v>0</v>
      </c>
    </row>
    <row r="46" spans="1:285" x14ac:dyDescent="0.25">
      <c r="A46" s="9">
        <f>'[1]ENERGY APPORTION'!A46</f>
        <v>44</v>
      </c>
      <c r="B46" t="s">
        <v>93</v>
      </c>
      <c r="C46" s="9" t="str">
        <f>'[1]ENERGY APPORTION'!E46</f>
        <v>sports</v>
      </c>
      <c r="D46" s="10">
        <f>[1]FabricVent!M46</f>
        <v>6418.3499999999985</v>
      </c>
      <c r="E46" s="11">
        <f>'[1]ENERGY APPORTION'!G46</f>
        <v>661330</v>
      </c>
      <c r="F46" s="11">
        <f>'[1]ENERGY APPORTION'!H46</f>
        <v>441069.28810671298</v>
      </c>
      <c r="G46" s="11">
        <f>'[1]ENERGY APPORTION'!I46</f>
        <v>0</v>
      </c>
      <c r="H46" s="10">
        <f>((E46*'[1]prices source'!$C$58)+(F46*'[1]prices source'!$C$60)+(G46*'[1]prices source'!$C$61))/1000</f>
        <v>253.66390813882219</v>
      </c>
      <c r="I46" s="12">
        <f>(E46*'[1]prices source'!$G$58)+(F46*'[1]prices source'!$G$60)+(G46*'[1]prices source'!$G$61)</f>
        <v>90405.110288095631</v>
      </c>
      <c r="J46" s="11">
        <f>[1]FabricVent!EU46</f>
        <v>0</v>
      </c>
      <c r="K46" s="11">
        <f>[1]FabricVent!EJ46</f>
        <v>26837.772862780512</v>
      </c>
      <c r="L46" s="11">
        <v>0</v>
      </c>
      <c r="M46" s="13">
        <f>((J46*'[1]prices source'!$C$58)+(K46*'[1]prices source'!$C$60)+(L46*'[1]prices source'!$C$61))/1000</f>
        <v>4.9502272045398659</v>
      </c>
      <c r="N46" s="14">
        <f>((J46*'[1]prices source'!$G$58)+(K46*'[1]prices source'!$G$60)+(L46*'[1]prices source'!$G$61))</f>
        <v>538.07340600610269</v>
      </c>
      <c r="O46" s="14">
        <f>[1]FabricVent!DY46</f>
        <v>52535.34</v>
      </c>
      <c r="P46" s="9">
        <f t="shared" si="22"/>
        <v>97.636009164526811</v>
      </c>
      <c r="Q46" s="14">
        <f t="shared" si="0"/>
        <v>-33376.694850686821</v>
      </c>
      <c r="R46" s="11">
        <f>[1]FabricVent!EV46</f>
        <v>0</v>
      </c>
      <c r="S46" s="11">
        <f>[1]FabricVent!EK46</f>
        <v>0</v>
      </c>
      <c r="T46" s="11">
        <v>0</v>
      </c>
      <c r="U46" s="13">
        <f>((R46*'[1]prices source'!$C$58)+(S46*'[1]prices source'!$C$60)+(T46*'[1]prices source'!$C$61))/1000</f>
        <v>0</v>
      </c>
      <c r="V46" s="14">
        <f>((R46*'[1]prices source'!$G$58)+(S46*'[1]prices source'!$G$60)+(T46*'[1]prices source'!$G$61))</f>
        <v>0</v>
      </c>
      <c r="W46" s="14">
        <f>[1]FabricVent!DZ46</f>
        <v>0</v>
      </c>
      <c r="X46" s="9" t="str">
        <f t="shared" si="23"/>
        <v>n/a</v>
      </c>
      <c r="Y46" s="14">
        <f t="shared" si="1"/>
        <v>0</v>
      </c>
      <c r="Z46" s="11">
        <f>[1]FabricVent!EW46</f>
        <v>0</v>
      </c>
      <c r="AA46" s="11">
        <f>[1]FabricVent!EL46</f>
        <v>0</v>
      </c>
      <c r="AB46" s="11">
        <v>0</v>
      </c>
      <c r="AC46" s="13">
        <f>((Z46*'[1]prices source'!$C$58)+(AA46*'[1]prices source'!$C$60)+(AB46*'[1]prices source'!$C$61))/1000</f>
        <v>0</v>
      </c>
      <c r="AD46" s="14">
        <f>((Z46*'[1]prices source'!$G$58)+(AA46*'[1]prices source'!$G$60)+(AB46*'[1]prices source'!$G$61))</f>
        <v>0</v>
      </c>
      <c r="AE46" s="14">
        <f>[1]FabricVent!EA46</f>
        <v>0</v>
      </c>
      <c r="AF46" s="9" t="str">
        <f t="shared" si="24"/>
        <v>n/a</v>
      </c>
      <c r="AG46" s="14">
        <f t="shared" si="2"/>
        <v>0</v>
      </c>
      <c r="AH46" s="11">
        <f>[1]FabricVent!EX46</f>
        <v>0</v>
      </c>
      <c r="AI46" s="11">
        <f>[1]FabricVent!EM46</f>
        <v>34052.227933420436</v>
      </c>
      <c r="AJ46" s="11">
        <v>0</v>
      </c>
      <c r="AK46" s="13">
        <f>((AH46*'[1]prices source'!$C$58)+(AI46*'[1]prices source'!$C$60)+(AJ46*'[1]prices source'!$C$61))/1000</f>
        <v>6.2809334423193999</v>
      </c>
      <c r="AL46" s="14">
        <f>((AH46*'[1]prices source'!$G$58)+(AI46*'[1]prices source'!$G$60)+(AJ46*'[1]prices source'!$G$61))</f>
        <v>682.71679471742061</v>
      </c>
      <c r="AM46" s="14">
        <f>[1]FabricVent!EB46</f>
        <v>175080.95947534885</v>
      </c>
      <c r="AN46" s="9">
        <f t="shared" si="25"/>
        <v>256.4474183586118</v>
      </c>
      <c r="AO46" s="14">
        <f t="shared" si="3"/>
        <v>-150772.14089880095</v>
      </c>
      <c r="AP46" s="11">
        <f>[1]FabricVent!FD46</f>
        <v>0</v>
      </c>
      <c r="AQ46" s="11">
        <f>[1]FabricVent!ES46</f>
        <v>0</v>
      </c>
      <c r="AR46" s="11">
        <v>0</v>
      </c>
      <c r="AS46" s="13">
        <f>((AP46*'[1]prices source'!$C$58)+(AQ46*'[1]prices source'!$C$60)+(AR46*'[1]prices source'!$C$61))/1000</f>
        <v>0</v>
      </c>
      <c r="AT46" s="14">
        <f>((AP46*'[1]prices source'!$G$58)+(AQ46*'[1]prices source'!$G$60)+(AR46*'[1]prices source'!$G$61))</f>
        <v>0</v>
      </c>
      <c r="AU46" s="14">
        <f>[1]FabricVent!EH46</f>
        <v>0</v>
      </c>
      <c r="AV46" s="9" t="str">
        <f t="shared" si="26"/>
        <v>n/a</v>
      </c>
      <c r="AW46" s="14">
        <f t="shared" si="4"/>
        <v>0</v>
      </c>
      <c r="AX46" s="11">
        <f>[1]FabricVent!FC46</f>
        <v>0</v>
      </c>
      <c r="AY46" s="11">
        <f>[1]FabricVent!ER46</f>
        <v>69729.128054951943</v>
      </c>
      <c r="AZ46" s="11">
        <v>0</v>
      </c>
      <c r="BA46" s="13">
        <f>((AX46*'[1]prices source'!$C$58)+(AY46*'[1]prices source'!$C$60)+(AZ46*'[1]prices source'!$C$61))/1000</f>
        <v>12.861537669735887</v>
      </c>
      <c r="BB46" s="14">
        <f>((AX46*'[1]prices source'!$G$58)+(AY46*'[1]prices source'!$G$60)+(AZ46*'[1]prices source'!$G$61))</f>
        <v>1398.0068175625995</v>
      </c>
      <c r="BC46" s="14">
        <f>[1]FabricVent!EG46</f>
        <v>300949.62253521127</v>
      </c>
      <c r="BD46" s="9">
        <f t="shared" si="27"/>
        <v>215.27049707805551</v>
      </c>
      <c r="BE46" s="14">
        <f t="shared" si="5"/>
        <v>-251172.18281224032</v>
      </c>
      <c r="BF46" s="11">
        <f>[1]FabricVent!EZ46</f>
        <v>0</v>
      </c>
      <c r="BG46" s="11">
        <f>[1]FabricVent!EO46</f>
        <v>0</v>
      </c>
      <c r="BH46" s="11">
        <v>0</v>
      </c>
      <c r="BI46" s="13">
        <f>((BF46*'[1]prices source'!$C$58)+(BG46*'[1]prices source'!$C$60)+(BH46*'[1]prices source'!$C$61))/1000</f>
        <v>0</v>
      </c>
      <c r="BJ46" s="14">
        <f>((BF46*'[1]prices source'!$G$58)+(BG46*'[1]prices source'!$G$60)+(BH46*'[1]prices source'!$G$61))</f>
        <v>0</v>
      </c>
      <c r="BK46" s="14">
        <f>[1]FabricVent!ED46</f>
        <v>0</v>
      </c>
      <c r="BL46" s="9" t="str">
        <f t="shared" si="28"/>
        <v>n/a</v>
      </c>
      <c r="BM46" s="14">
        <f t="shared" si="6"/>
        <v>0</v>
      </c>
      <c r="BN46" s="11">
        <f>[1]FabricVent!EY46</f>
        <v>0</v>
      </c>
      <c r="BO46" s="11">
        <f>[1]FabricVent!EN46</f>
        <v>8048.9423577916514</v>
      </c>
      <c r="BP46" s="11">
        <v>0</v>
      </c>
      <c r="BQ46" s="13">
        <f>((BN46*'[1]prices source'!$C$58)+(BO46*'[1]prices source'!$C$60)+(BP46*'[1]prices source'!$C$61))/1000</f>
        <v>1.4846274178946701</v>
      </c>
      <c r="BR46" s="14">
        <f>((BN46*'[1]prices source'!$G$58)+(BO46*'[1]prices source'!$G$60)+(BP46*'[1]prices source'!$G$61))</f>
        <v>161.37411443741692</v>
      </c>
      <c r="BS46" s="14">
        <f>[1]FabricVent!EC46</f>
        <v>30944.250480000006</v>
      </c>
      <c r="BT46" s="9">
        <f t="shared" si="29"/>
        <v>191.75473456742412</v>
      </c>
      <c r="BU46" s="14">
        <f t="shared" si="7"/>
        <v>-26174.650986163004</v>
      </c>
      <c r="BV46" s="11">
        <f>[1]FabricVent!FA46</f>
        <v>0</v>
      </c>
      <c r="BW46" s="11">
        <f>[1]FabricVent!EP46</f>
        <v>0</v>
      </c>
      <c r="BX46" s="11">
        <v>0</v>
      </c>
      <c r="BY46" s="13">
        <f>((BV46*'[1]prices source'!$C$58)+(BW46*'[1]prices source'!$C$60)+(BX46*'[1]prices source'!$C$61))/1000</f>
        <v>0</v>
      </c>
      <c r="BZ46" s="14">
        <f>((BV46*'[1]prices source'!$G$58)+(BW46*'[1]prices source'!$G$60)+(BX46*'[1]prices source'!$G$61))</f>
        <v>0</v>
      </c>
      <c r="CA46" s="14">
        <f>[1]FabricVent!EE46</f>
        <v>0</v>
      </c>
      <c r="CB46" s="9" t="str">
        <f t="shared" si="30"/>
        <v>n/a</v>
      </c>
      <c r="CC46" s="14">
        <f t="shared" si="8"/>
        <v>0</v>
      </c>
      <c r="CD46" s="11">
        <f>[1]FabricVent!FB46</f>
        <v>0</v>
      </c>
      <c r="CE46" s="11">
        <f>[1]FabricVent!EQ46</f>
        <v>9132.7955229688923</v>
      </c>
      <c r="CF46" s="11">
        <v>0</v>
      </c>
      <c r="CG46" s="13">
        <f>((CD46*'[1]prices source'!$C$58)+(CE46*'[1]prices source'!$C$60)+(CF46*'[1]prices source'!$C$61))/1000</f>
        <v>1.6845441342116121</v>
      </c>
      <c r="CH46" s="14">
        <f>((CD46*'[1]prices source'!$G$58)+(CE46*'[1]prices source'!$G$60)+(CF46*'[1]prices source'!$G$61))</f>
        <v>183.10440357799621</v>
      </c>
      <c r="CI46" s="14">
        <f>[1]FabricVent!EF46</f>
        <v>34253.556480000007</v>
      </c>
      <c r="CJ46" s="9">
        <f t="shared" si="31"/>
        <v>187.07117803100331</v>
      </c>
      <c r="CK46" s="14">
        <f t="shared" si="9"/>
        <v>-28841.693036661774</v>
      </c>
      <c r="CL46" s="11">
        <v>0</v>
      </c>
      <c r="CM46" s="11">
        <f>[1]HeatFuel!CE46</f>
        <v>0</v>
      </c>
      <c r="CN46" s="11">
        <v>0</v>
      </c>
      <c r="CO46" s="13">
        <f>((CL46*'[1]prices source'!$C$58)+(CM46*'[1]prices source'!$C$60)+(CN46*'[1]prices source'!$C$61))/1000</f>
        <v>0</v>
      </c>
      <c r="CP46" s="14">
        <f>((CL46*'[1]prices source'!$G$58)+(CM46*'[1]prices source'!$G$60)+(CN46*'[1]prices source'!$G$61))</f>
        <v>0</v>
      </c>
      <c r="CQ46" s="14">
        <v>0</v>
      </c>
      <c r="CR46" s="9" t="str">
        <f t="shared" si="32"/>
        <v>n/a</v>
      </c>
      <c r="CS46" s="14">
        <f t="shared" si="10"/>
        <v>0</v>
      </c>
      <c r="CT46" s="11">
        <f>[1]HeatFuel!BA46</f>
        <v>23779.986749999993</v>
      </c>
      <c r="CU46" s="11">
        <v>0</v>
      </c>
      <c r="CV46" s="11">
        <v>0</v>
      </c>
      <c r="CW46" s="13">
        <f>((CT46*'[1]prices source'!$C$58)+(CU46*'[1]prices source'!$C$60)+(CV46*'[1]prices source'!$C$61))/1000</f>
        <v>6.1958448558246157</v>
      </c>
      <c r="CX46" s="14">
        <f>((CT46*'[1]prices source'!$G$58)+(CU46*'[1]prices source'!$G$60)+(CV46*'[1]prices source'!$G$61))</f>
        <v>2932.7942377278023</v>
      </c>
      <c r="CY46" s="14">
        <f>'[1]CAPEX Assumptions'!$D$11*[1]HeatFuel!BB46</f>
        <v>4026.2411428571418</v>
      </c>
      <c r="CZ46" s="9">
        <f t="shared" si="33"/>
        <v>1.3728345108780946</v>
      </c>
      <c r="DA46" s="14">
        <f t="shared" si="11"/>
        <v>46530.868411830794</v>
      </c>
      <c r="DB46" s="11">
        <f>[1]HotWaterpiv!AQ155</f>
        <v>0</v>
      </c>
      <c r="DC46" s="11">
        <f>[1]HotWaterpiv!AP155</f>
        <v>-1.781449987525718E-13</v>
      </c>
      <c r="DD46" s="11">
        <v>0</v>
      </c>
      <c r="DE46" s="13">
        <f>((DB46*'[1]prices source'!$C$58)+(DC46*'[1]prices source'!$C$60)+(DD46*'[1]prices source'!$C$61))/1000</f>
        <v>-3.285884501991187E-17</v>
      </c>
      <c r="DF46" s="14">
        <f>((DB46*'[1]prices source'!$G$58)+(DC46*'[1]prices source'!$G$60)+(DD46*'[1]prices source'!$G$61))</f>
        <v>-3.5716483156724281E-15</v>
      </c>
      <c r="DG46" s="14">
        <f>[1]HotWaterpiv!AW155</f>
        <v>0</v>
      </c>
      <c r="DH46" s="9" t="str">
        <f t="shared" si="34"/>
        <v>n/a</v>
      </c>
      <c r="DI46" s="14">
        <f t="shared" si="12"/>
        <v>-5.8026801388582527E-14</v>
      </c>
      <c r="DJ46" s="11">
        <f>[1]HeatFuel!CN46</f>
        <v>0</v>
      </c>
      <c r="DK46" s="11">
        <f>[1]HeatFuel!CO46</f>
        <v>0</v>
      </c>
      <c r="DL46" s="11">
        <v>0</v>
      </c>
      <c r="DM46" s="13">
        <f>((DJ46*'[1]prices source'!$C$58)+(DK46*'[1]prices source'!$C$60)+(DL46*'[1]prices source'!$C$61))/1000</f>
        <v>0</v>
      </c>
      <c r="DN46" s="14">
        <f>((DJ46*'[1]prices source'!$G$58)+(DK46*'[1]prices source'!$G$60)+(DL46*'[1]prices source'!$G$61))</f>
        <v>0</v>
      </c>
      <c r="DO46" s="14">
        <f>[1]HeatFuel!CM46</f>
        <v>0</v>
      </c>
      <c r="DP46" s="9" t="str">
        <f t="shared" si="35"/>
        <v>n/a</v>
      </c>
      <c r="DQ46" s="14">
        <f t="shared" si="13"/>
        <v>0</v>
      </c>
      <c r="DR46" s="11">
        <v>0</v>
      </c>
      <c r="DS46" s="11"/>
      <c r="DT46" s="11">
        <v>0</v>
      </c>
      <c r="DU46" s="13">
        <f>((DR46*'[1]prices source'!$C$58)+(DS46*'[1]prices source'!$C$60)+(DT46*'[1]prices source'!$C$61))/1000</f>
        <v>0</v>
      </c>
      <c r="DV46" s="14">
        <f>((DR46*'[1]prices source'!$G$58)+(DS46*'[1]prices source'!$G$60)+(DT46*'[1]prices source'!$G$61))</f>
        <v>0</v>
      </c>
      <c r="DW46" s="14"/>
      <c r="DX46" s="9" t="str">
        <f t="shared" si="36"/>
        <v>n/a</v>
      </c>
      <c r="DY46" s="14">
        <f t="shared" si="14"/>
        <v>0</v>
      </c>
      <c r="DZ46" s="11">
        <f>'[1]ENERGY APPORTION'!BA46*'[1]benchmarks general'!$I$192*(6-0)/24</f>
        <v>0</v>
      </c>
      <c r="EA46" s="11">
        <v>0</v>
      </c>
      <c r="EB46" s="11">
        <v>0</v>
      </c>
      <c r="EC46" s="13">
        <f>((DZ46*'[1]prices source'!$C$58)+(EA46*'[1]prices source'!$C$60)+(EB46*'[1]prices source'!$C$61))/1000</f>
        <v>0</v>
      </c>
      <c r="ED46" s="14">
        <f>((DZ46*'[1]prices source'!$G$58)+(EA46*'[1]prices source'!$G$60)+(EB46*'[1]prices source'!$G$61))</f>
        <v>0</v>
      </c>
      <c r="EE46" s="14">
        <f>IF(DZ46&gt;0,'[1]benchmarks general'!$I$197,0)</f>
        <v>0</v>
      </c>
      <c r="EF46" s="9" t="str">
        <f t="shared" si="37"/>
        <v>n/a</v>
      </c>
      <c r="EG46" s="14">
        <f t="shared" si="15"/>
        <v>0</v>
      </c>
      <c r="EH46" s="11">
        <f>[1]FabricVent!GG46</f>
        <v>281830.29578942904</v>
      </c>
      <c r="EI46" s="11">
        <f>[1]FabricVent!GD46</f>
        <v>66379.690467388791</v>
      </c>
      <c r="EJ46" s="11">
        <v>0</v>
      </c>
      <c r="EK46" s="13">
        <f>((EH46*'[1]prices source'!$C$58)+(EI46*'[1]prices source'!$C$60)+(EJ46*'[1]prices source'!$C$61))/1000</f>
        <v>85.674253727435357</v>
      </c>
      <c r="EL46" s="14">
        <f>((EH46*'[1]prices source'!$G$58)+(EI46*'[1]prices source'!$G$60)+(EJ46*'[1]prices source'!$G$61))</f>
        <v>36089.084366184368</v>
      </c>
      <c r="EM46" s="14">
        <v>62102.433682412782</v>
      </c>
      <c r="EN46" s="9">
        <f t="shared" si="38"/>
        <v>1.7208093464572085</v>
      </c>
      <c r="EO46" s="14">
        <f t="shared" si="16"/>
        <v>517581.12686253531</v>
      </c>
      <c r="EP46" s="11">
        <f>[1]FabricVent!GK46</f>
        <v>0</v>
      </c>
      <c r="EQ46" s="11">
        <f>[1]FabricVent!GH46</f>
        <v>0</v>
      </c>
      <c r="ER46" s="11">
        <v>0</v>
      </c>
      <c r="ES46" s="13">
        <f>((EP46*'[1]prices source'!$C$58)+(EQ46*'[1]prices source'!$C$60)+(ER46*'[1]prices source'!$C$61))/1000</f>
        <v>0</v>
      </c>
      <c r="ET46" s="14">
        <f>((EP46*'[1]prices source'!$G$58)+(EQ46*'[1]prices source'!$G$60)+(ER46*'[1]prices source'!$G$61))</f>
        <v>0</v>
      </c>
      <c r="EU46" s="14">
        <v>0</v>
      </c>
      <c r="EV46" s="9" t="str">
        <f t="shared" si="39"/>
        <v>n/a</v>
      </c>
      <c r="EW46" s="14">
        <f t="shared" si="17"/>
        <v>0</v>
      </c>
      <c r="EX46" s="11">
        <f>[1]FabricVent!GR46</f>
        <v>0</v>
      </c>
      <c r="EY46" s="11">
        <f>[1]FabricVent!GO46</f>
        <v>0</v>
      </c>
      <c r="EZ46" s="11">
        <v>0</v>
      </c>
      <c r="FA46" s="13">
        <f>((EX46*'[1]prices source'!$C$58)+(EY46*'[1]prices source'!$C$60)+(EZ46*'[1]prices source'!$C$61))/1000</f>
        <v>0</v>
      </c>
      <c r="FB46" s="14">
        <f>((EX46*'[1]prices source'!$G$58)+(EY46*'[1]prices source'!$G$60)+(EZ46*'[1]prices source'!$G$61))</f>
        <v>0</v>
      </c>
      <c r="FC46" s="14"/>
      <c r="FD46" s="9" t="str">
        <f t="shared" si="40"/>
        <v>n/a</v>
      </c>
      <c r="FE46" s="14">
        <f t="shared" si="18"/>
        <v>0</v>
      </c>
      <c r="FF46" s="11">
        <v>0</v>
      </c>
      <c r="FG46" s="11">
        <f>[1]HeatFuel!CR46</f>
        <v>0</v>
      </c>
      <c r="FH46" s="11">
        <f>[1]HeatFuel!CQ46</f>
        <v>0</v>
      </c>
      <c r="FI46" s="13">
        <f>((FF46*'[1]prices source'!$C$58)+(FG46*'[1]prices source'!$C$60)+(FH46*'[1]prices source'!$C$61))/1000</f>
        <v>0</v>
      </c>
      <c r="FJ46" s="14">
        <f>((FF46*'[1]prices source'!$G$58)+(FG46*'[1]prices source'!$G$60)+(FH46*'[1]prices source'!$G$61))</f>
        <v>0</v>
      </c>
      <c r="FK46" s="14">
        <f>[1]HeatFuel!CP46</f>
        <v>0</v>
      </c>
      <c r="FL46" s="9" t="str">
        <f t="shared" si="41"/>
        <v>n/a</v>
      </c>
      <c r="FM46" s="14">
        <f t="shared" si="19"/>
        <v>0</v>
      </c>
      <c r="FN46" s="11">
        <f t="shared" si="79"/>
        <v>0</v>
      </c>
      <c r="FO46" s="11">
        <f t="shared" si="79"/>
        <v>0</v>
      </c>
      <c r="FP46" s="11">
        <f t="shared" si="79"/>
        <v>0</v>
      </c>
      <c r="FQ46" s="13">
        <f>((FN46*'[1]prices source'!$C$58)+(FO46*'[1]prices source'!$C$60)+(FP46*'[1]prices source'!$C$61))/1000</f>
        <v>0</v>
      </c>
      <c r="FR46" s="14">
        <f>((FN46*'[1]prices source'!$G$58)+(FO46*'[1]prices source'!$G$60)+(FP46*'[1]prices source'!$G$61))</f>
        <v>0</v>
      </c>
      <c r="FS46" s="14">
        <f>'[1]CAPEX Assumptions'!$D$30</f>
        <v>0</v>
      </c>
      <c r="FT46" s="9" t="str">
        <f t="shared" si="42"/>
        <v>n/a</v>
      </c>
      <c r="FU46" s="14">
        <f t="shared" si="21"/>
        <v>0</v>
      </c>
      <c r="FV46" s="15">
        <v>908.4000000000002</v>
      </c>
      <c r="FW46" s="13">
        <f>(FV46*'[1]prices source'!$C$58)/1000</f>
        <v>0.23668244756406701</v>
      </c>
      <c r="FX46" s="14">
        <f>(FV46*'[1]prices source'!$G$58)</f>
        <v>112.03329562628696</v>
      </c>
      <c r="FY46" s="16">
        <v>1200</v>
      </c>
      <c r="FZ46" s="9">
        <f t="shared" si="43"/>
        <v>10.711101492567694</v>
      </c>
      <c r="GA46" s="14">
        <f t="shared" si="44"/>
        <v>68.605426601110139</v>
      </c>
      <c r="GB46" s="11">
        <f>'[1]ENERGY APPORTION'!BB46*'[1]cooling opps'!$C$35</f>
        <v>7056</v>
      </c>
      <c r="GC46" s="13">
        <f>(GB46*'[1]prices source'!$C$58)/1000</f>
        <v>1.8384316931000182</v>
      </c>
      <c r="GD46" s="14">
        <f>(GB46*'[1]prices source'!$G$58)</f>
        <v>870.21899376825252</v>
      </c>
      <c r="GE46" s="14">
        <v>0</v>
      </c>
      <c r="GF46" s="9">
        <f t="shared" si="45"/>
        <v>0</v>
      </c>
      <c r="GG46" s="14">
        <f t="shared" si="46"/>
        <v>2707.592770359302</v>
      </c>
      <c r="GH46" s="11">
        <v>14700</v>
      </c>
      <c r="GI46" s="13">
        <f>(GH46*'[1]prices source'!$C$58)/1000</f>
        <v>3.8300660272917049</v>
      </c>
      <c r="GJ46" s="14">
        <f>(GH46*'[1]prices source'!$G$58)</f>
        <v>1812.9562370171927</v>
      </c>
      <c r="GK46" s="17">
        <v>95962.538071065996</v>
      </c>
      <c r="GL46" s="9">
        <f t="shared" si="47"/>
        <v>52.931524827621061</v>
      </c>
      <c r="GM46" s="14">
        <f t="shared" si="48"/>
        <v>-79692.071565853417</v>
      </c>
      <c r="GN46" s="11">
        <f>[1]HeatFuel!BE46</f>
        <v>0</v>
      </c>
      <c r="GO46" s="13">
        <f>(GN46*'[1]prices source'!$C$58)/1000</f>
        <v>0</v>
      </c>
      <c r="GP46" s="14">
        <f>(GN46*'[1]prices source'!$G$58)</f>
        <v>0</v>
      </c>
      <c r="GQ46" s="14">
        <f>[1]HeatFuel!BF46*'[1]CAPEX Assumptions'!$D$11</f>
        <v>0</v>
      </c>
      <c r="GR46" s="9" t="str">
        <f t="shared" si="49"/>
        <v>n/a</v>
      </c>
      <c r="GS46" s="14">
        <f t="shared" si="50"/>
        <v>0</v>
      </c>
      <c r="GT46" s="11">
        <v>0</v>
      </c>
      <c r="GU46" s="13">
        <f>(GT46*'[1]prices source'!$C$58)/1000</f>
        <v>0</v>
      </c>
      <c r="GV46" s="14">
        <f>(GT46*'[1]prices source'!$G$58)</f>
        <v>0</v>
      </c>
      <c r="GW46" s="14">
        <v>0</v>
      </c>
      <c r="GX46" s="9" t="str">
        <f t="shared" si="51"/>
        <v>n/a</v>
      </c>
      <c r="GY46" s="14">
        <f t="shared" si="52"/>
        <v>0</v>
      </c>
      <c r="GZ46" s="18">
        <v>96811.935045975959</v>
      </c>
      <c r="HA46" s="13">
        <f>(GZ46*'[1]prices source'!$C$58)/1000</f>
        <v>25.224224724895489</v>
      </c>
      <c r="HB46" s="14">
        <f>(GZ46*'[1]prices source'!$G$58)</f>
        <v>11939.850439408536</v>
      </c>
      <c r="HC46" s="19">
        <v>118436.86544117167</v>
      </c>
      <c r="HD46" s="9">
        <f t="shared" si="53"/>
        <v>9.9194597153629562</v>
      </c>
      <c r="HE46" s="14">
        <f t="shared" si="54"/>
        <v>158013.95306001016</v>
      </c>
      <c r="HF46" s="18">
        <v>105620.67732662316</v>
      </c>
      <c r="HG46" s="13">
        <f>(HF46*'[1]prices source'!$C$58)/1000</f>
        <v>27.519331157023032</v>
      </c>
      <c r="HH46" s="14">
        <f>(HF46*'[1]prices source'!$G$58)</f>
        <v>13026.235763080398</v>
      </c>
      <c r="HI46" s="19">
        <v>209146.4387844392</v>
      </c>
      <c r="HJ46" s="9">
        <f t="shared" si="55"/>
        <v>16.055784847470086</v>
      </c>
      <c r="HK46" s="14">
        <f t="shared" si="56"/>
        <v>169509.34514638977</v>
      </c>
      <c r="HL46" s="11">
        <v>0</v>
      </c>
      <c r="HM46" s="13">
        <f>(HL46*'[1]prices source'!$C$58)/1000</f>
        <v>0</v>
      </c>
      <c r="HN46" s="14">
        <f>(HL46*'[1]prices source'!$G$58)</f>
        <v>0</v>
      </c>
      <c r="HO46" s="14">
        <v>0</v>
      </c>
      <c r="HP46" s="9" t="str">
        <f t="shared" si="57"/>
        <v>n/a</v>
      </c>
      <c r="HQ46" s="14">
        <f t="shared" si="58"/>
        <v>0</v>
      </c>
      <c r="HR46" s="11">
        <v>0</v>
      </c>
      <c r="HS46" s="13">
        <f>(HR46*'[1]prices source'!$C$58)/1000</f>
        <v>0</v>
      </c>
      <c r="HT46" s="14">
        <f>(HR46*'[1]prices source'!$G$58)</f>
        <v>0</v>
      </c>
      <c r="HU46" s="14">
        <v>0</v>
      </c>
      <c r="HV46" s="9" t="str">
        <f t="shared" si="59"/>
        <v>n/a</v>
      </c>
      <c r="HW46" s="14">
        <f t="shared" si="60"/>
        <v>0</v>
      </c>
      <c r="HX46" s="11">
        <f>[1]ICT!AC116</f>
        <v>0</v>
      </c>
      <c r="HY46" s="13">
        <f>(HX46*'[1]prices source'!$C$58)/1000</f>
        <v>0</v>
      </c>
      <c r="HZ46" s="14">
        <f>(HX46*'[1]prices source'!$G$58)</f>
        <v>0</v>
      </c>
      <c r="IA46" s="14">
        <f>'[1]CAPEX Assumptions'!$D$25*[1]ICT!H116</f>
        <v>0</v>
      </c>
      <c r="IB46" s="9" t="str">
        <f t="shared" si="61"/>
        <v>n/a</v>
      </c>
      <c r="IC46" s="14">
        <f t="shared" si="62"/>
        <v>0</v>
      </c>
      <c r="ID46" s="11">
        <f>[1]ICT!Z116</f>
        <v>0</v>
      </c>
      <c r="IE46" s="13">
        <f>(ID46*'[1]prices source'!$C$58)/1000</f>
        <v>0</v>
      </c>
      <c r="IF46" s="14">
        <f>(ID46*'[1]prices source'!$G$58)</f>
        <v>0</v>
      </c>
      <c r="IG46" s="14">
        <f>'[1]CAPEX Assumptions'!$D$26</f>
        <v>0</v>
      </c>
      <c r="IH46" s="9" t="str">
        <f t="shared" si="63"/>
        <v>n/a</v>
      </c>
      <c r="II46" s="14">
        <f t="shared" si="64"/>
        <v>0</v>
      </c>
      <c r="IJ46" s="11">
        <f>[1]ICT!AF116</f>
        <v>0</v>
      </c>
      <c r="IK46" s="13">
        <f>(IJ46*'[1]prices source'!$C$58)/1000</f>
        <v>0</v>
      </c>
      <c r="IL46" s="14">
        <f>(IJ46*'[1]prices source'!$G$58)</f>
        <v>0</v>
      </c>
      <c r="IM46" s="14">
        <v>0</v>
      </c>
      <c r="IN46" s="9" t="str">
        <f t="shared" si="65"/>
        <v>n/a</v>
      </c>
      <c r="IO46" s="14">
        <f t="shared" si="66"/>
        <v>0</v>
      </c>
      <c r="IP46" s="11">
        <f>[1]vending!G46</f>
        <v>429.23999999999978</v>
      </c>
      <c r="IQ46" s="13">
        <f>(IP46*'[1]prices source'!$C$58)/1000</f>
        <v>0.11183792799691773</v>
      </c>
      <c r="IR46" s="14">
        <f>(IP46*'[1]prices source'!$G$58)</f>
        <v>52.938322120902001</v>
      </c>
      <c r="IS46" s="14">
        <v>0</v>
      </c>
      <c r="IT46" s="9">
        <f t="shared" si="67"/>
        <v>0</v>
      </c>
      <c r="IU46" s="14">
        <f t="shared" si="68"/>
        <v>164.71189353019076</v>
      </c>
      <c r="IV46" s="11">
        <f>'[1]halls power'!S77</f>
        <v>0</v>
      </c>
      <c r="IW46" s="13">
        <f>(IV46*'[1]prices source'!$C$58)/1000</f>
        <v>0</v>
      </c>
      <c r="IX46" s="14">
        <f>(IV46*'[1]prices source'!$G$58)</f>
        <v>0</v>
      </c>
      <c r="IY46" s="14">
        <f>'[1]halls power'!T77</f>
        <v>0</v>
      </c>
      <c r="IZ46" s="9" t="str">
        <f t="shared" si="69"/>
        <v>n/a</v>
      </c>
      <c r="JA46" s="14">
        <f t="shared" si="70"/>
        <v>0</v>
      </c>
      <c r="JB46" s="11">
        <f>'[1]halls power'!U77</f>
        <v>0</v>
      </c>
      <c r="JC46" s="13">
        <f>(JB46*'[1]prices source'!$C$58)/1000</f>
        <v>0</v>
      </c>
      <c r="JD46" s="14">
        <f>(JB46*'[1]prices source'!$G$58)</f>
        <v>0</v>
      </c>
      <c r="JE46" s="14">
        <f>'[1]halls power'!V77</f>
        <v>0</v>
      </c>
      <c r="JF46" s="9" t="str">
        <f t="shared" si="71"/>
        <v>n/a</v>
      </c>
      <c r="JG46" s="14">
        <f t="shared" si="72"/>
        <v>0</v>
      </c>
      <c r="JH46" s="11">
        <f>'[1]renewable energy'!W209</f>
        <v>179541.10898661567</v>
      </c>
      <c r="JI46" s="13">
        <f>(JH46*'[1]prices source'!$C$58)/1000</f>
        <v>46.779204219858094</v>
      </c>
      <c r="JJ46" s="14">
        <f>(JH46*'[1]prices source'!$G$58)+'[1]renewable energy'!Z209</f>
        <v>23305.697261536337</v>
      </c>
      <c r="JK46" s="14">
        <f>'[1]renewable energy'!Y209</f>
        <v>180000</v>
      </c>
      <c r="JL46" s="9">
        <f t="shared" si="73"/>
        <v>7.7234333725372606</v>
      </c>
      <c r="JM46" s="14">
        <f t="shared" si="74"/>
        <v>332687.68164161255</v>
      </c>
      <c r="JN46" s="11">
        <v>0</v>
      </c>
      <c r="JO46" s="13">
        <f>(JN46*'[1]prices source'!$C$58)/1000</f>
        <v>0</v>
      </c>
      <c r="JP46" s="14">
        <v>0</v>
      </c>
      <c r="JQ46" s="14">
        <v>0</v>
      </c>
      <c r="JR46" s="9" t="str">
        <f t="shared" si="75"/>
        <v>n/a</v>
      </c>
      <c r="JS46" s="14">
        <f t="shared" si="76"/>
        <v>0</v>
      </c>
      <c r="JT46" s="11">
        <v>0</v>
      </c>
      <c r="JU46" s="13">
        <f>(JT46*'[1]prices source'!$C$58)/1000</f>
        <v>0</v>
      </c>
      <c r="JV46" s="14">
        <f>(JT46*'[1]prices source'!$G$58)</f>
        <v>0</v>
      </c>
      <c r="JW46" s="16">
        <v>0</v>
      </c>
      <c r="JX46" s="9" t="str">
        <f t="shared" si="77"/>
        <v>n/a</v>
      </c>
      <c r="JY46" s="14">
        <f t="shared" si="78"/>
        <v>0</v>
      </c>
    </row>
    <row r="47" spans="1:285" x14ac:dyDescent="0.25">
      <c r="A47" s="9">
        <f>'[1]ENERGY APPORTION'!A47</f>
        <v>45</v>
      </c>
      <c r="B47" t="s">
        <v>94</v>
      </c>
      <c r="C47" s="9" t="str">
        <f>'[1]ENERGY APPORTION'!E47</f>
        <v>uni</v>
      </c>
      <c r="D47" s="10">
        <f>[1]FabricVent!M47</f>
        <v>2907.1200000000003</v>
      </c>
      <c r="E47" s="11">
        <f>'[1]ENERGY APPORTION'!G47</f>
        <v>201384</v>
      </c>
      <c r="F47" s="11">
        <f>'[1]ENERGY APPORTION'!H47</f>
        <v>192760.43995594478</v>
      </c>
      <c r="G47" s="11">
        <f>'[1]ENERGY APPORTION'!I47</f>
        <v>0</v>
      </c>
      <c r="H47" s="10">
        <f>((E47*'[1]prices source'!$C$58)+(F47*'[1]prices source'!$C$60)+(G47*'[1]prices source'!$C$61))/1000</f>
        <v>88.025004431514333</v>
      </c>
      <c r="I47" s="12">
        <f>(E47*'[1]prices source'!$G$58)+(F47*'[1]prices source'!$G$60)+(G47*'[1]prices source'!$G$61)</f>
        <v>28701.435339498144</v>
      </c>
      <c r="J47" s="11">
        <f>[1]FabricVent!EU47</f>
        <v>0</v>
      </c>
      <c r="K47" s="11">
        <f>[1]FabricVent!EJ47</f>
        <v>0</v>
      </c>
      <c r="L47" s="11">
        <v>0</v>
      </c>
      <c r="M47" s="13">
        <f>((J47*'[1]prices source'!$C$58)+(K47*'[1]prices source'!$C$60)+(L47*'[1]prices source'!$C$61))/1000</f>
        <v>0</v>
      </c>
      <c r="N47" s="14">
        <f>((J47*'[1]prices source'!$G$58)+(K47*'[1]prices source'!$G$60)+(L47*'[1]prices source'!$G$61))</f>
        <v>0</v>
      </c>
      <c r="O47" s="14">
        <f>[1]FabricVent!DY47</f>
        <v>0</v>
      </c>
      <c r="P47" s="9" t="str">
        <f t="shared" si="22"/>
        <v>n/a</v>
      </c>
      <c r="Q47" s="14">
        <f t="shared" si="0"/>
        <v>0</v>
      </c>
      <c r="R47" s="11">
        <f>[1]FabricVent!EV47</f>
        <v>0</v>
      </c>
      <c r="S47" s="11">
        <f>[1]FabricVent!EK47</f>
        <v>0</v>
      </c>
      <c r="T47" s="11">
        <v>0</v>
      </c>
      <c r="U47" s="13">
        <f>((R47*'[1]prices source'!$C$58)+(S47*'[1]prices source'!$C$60)+(T47*'[1]prices source'!$C$61))/1000</f>
        <v>0</v>
      </c>
      <c r="V47" s="14">
        <f>((R47*'[1]prices source'!$G$58)+(S47*'[1]prices source'!$G$60)+(T47*'[1]prices source'!$G$61))</f>
        <v>0</v>
      </c>
      <c r="W47" s="14">
        <f>[1]FabricVent!DZ47</f>
        <v>0</v>
      </c>
      <c r="X47" s="9" t="str">
        <f t="shared" si="23"/>
        <v>n/a</v>
      </c>
      <c r="Y47" s="14">
        <f t="shared" si="1"/>
        <v>0</v>
      </c>
      <c r="Z47" s="11">
        <f>[1]FabricVent!EW47</f>
        <v>0</v>
      </c>
      <c r="AA47" s="11">
        <f>[1]FabricVent!EL47</f>
        <v>0</v>
      </c>
      <c r="AB47" s="11">
        <v>0</v>
      </c>
      <c r="AC47" s="13">
        <f>((Z47*'[1]prices source'!$C$58)+(AA47*'[1]prices source'!$C$60)+(AB47*'[1]prices source'!$C$61))/1000</f>
        <v>0</v>
      </c>
      <c r="AD47" s="14">
        <f>((Z47*'[1]prices source'!$G$58)+(AA47*'[1]prices source'!$G$60)+(AB47*'[1]prices source'!$G$61))</f>
        <v>0</v>
      </c>
      <c r="AE47" s="14">
        <f>[1]FabricVent!EA47</f>
        <v>0</v>
      </c>
      <c r="AF47" s="9" t="str">
        <f t="shared" si="24"/>
        <v>n/a</v>
      </c>
      <c r="AG47" s="14">
        <f t="shared" si="2"/>
        <v>0</v>
      </c>
      <c r="AH47" s="11">
        <f>[1]FabricVent!EX47</f>
        <v>0</v>
      </c>
      <c r="AI47" s="11">
        <f>[1]FabricVent!EM47</f>
        <v>0</v>
      </c>
      <c r="AJ47" s="11">
        <v>0</v>
      </c>
      <c r="AK47" s="13">
        <f>((AH47*'[1]prices source'!$C$58)+(AI47*'[1]prices source'!$C$60)+(AJ47*'[1]prices source'!$C$61))/1000</f>
        <v>0</v>
      </c>
      <c r="AL47" s="14">
        <f>((AH47*'[1]prices source'!$G$58)+(AI47*'[1]prices source'!$G$60)+(AJ47*'[1]prices source'!$G$61))</f>
        <v>0</v>
      </c>
      <c r="AM47" s="14">
        <f>[1]FabricVent!EB47</f>
        <v>0</v>
      </c>
      <c r="AN47" s="9" t="str">
        <f t="shared" si="25"/>
        <v>n/a</v>
      </c>
      <c r="AO47" s="14">
        <f t="shared" si="3"/>
        <v>0</v>
      </c>
      <c r="AP47" s="11">
        <f>[1]FabricVent!FD47</f>
        <v>0</v>
      </c>
      <c r="AQ47" s="11">
        <f>[1]FabricVent!ES47</f>
        <v>0</v>
      </c>
      <c r="AR47" s="11">
        <v>0</v>
      </c>
      <c r="AS47" s="13">
        <f>((AP47*'[1]prices source'!$C$58)+(AQ47*'[1]prices source'!$C$60)+(AR47*'[1]prices source'!$C$61))/1000</f>
        <v>0</v>
      </c>
      <c r="AT47" s="14">
        <f>((AP47*'[1]prices source'!$G$58)+(AQ47*'[1]prices source'!$G$60)+(AR47*'[1]prices source'!$G$61))</f>
        <v>0</v>
      </c>
      <c r="AU47" s="14">
        <f>[1]FabricVent!EH47</f>
        <v>0</v>
      </c>
      <c r="AV47" s="9" t="str">
        <f t="shared" si="26"/>
        <v>n/a</v>
      </c>
      <c r="AW47" s="14">
        <f t="shared" si="4"/>
        <v>0</v>
      </c>
      <c r="AX47" s="11">
        <f>[1]FabricVent!FC47</f>
        <v>0</v>
      </c>
      <c r="AY47" s="11">
        <f>[1]FabricVent!ER47</f>
        <v>0</v>
      </c>
      <c r="AZ47" s="11">
        <v>0</v>
      </c>
      <c r="BA47" s="13">
        <f>((AX47*'[1]prices source'!$C$58)+(AY47*'[1]prices source'!$C$60)+(AZ47*'[1]prices source'!$C$61))/1000</f>
        <v>0</v>
      </c>
      <c r="BB47" s="14">
        <f>((AX47*'[1]prices source'!$G$58)+(AY47*'[1]prices source'!$G$60)+(AZ47*'[1]prices source'!$G$61))</f>
        <v>0</v>
      </c>
      <c r="BC47" s="14">
        <f>[1]FabricVent!EG47</f>
        <v>0</v>
      </c>
      <c r="BD47" s="9" t="str">
        <f t="shared" si="27"/>
        <v>n/a</v>
      </c>
      <c r="BE47" s="14">
        <f t="shared" si="5"/>
        <v>0</v>
      </c>
      <c r="BF47" s="11">
        <f>[1]FabricVent!EZ47</f>
        <v>0</v>
      </c>
      <c r="BG47" s="11">
        <f>[1]FabricVent!EO47</f>
        <v>0</v>
      </c>
      <c r="BH47" s="11">
        <v>0</v>
      </c>
      <c r="BI47" s="13">
        <f>((BF47*'[1]prices source'!$C$58)+(BG47*'[1]prices source'!$C$60)+(BH47*'[1]prices source'!$C$61))/1000</f>
        <v>0</v>
      </c>
      <c r="BJ47" s="14">
        <f>((BF47*'[1]prices source'!$G$58)+(BG47*'[1]prices source'!$G$60)+(BH47*'[1]prices source'!$G$61))</f>
        <v>0</v>
      </c>
      <c r="BK47" s="14">
        <f>[1]FabricVent!ED47</f>
        <v>0</v>
      </c>
      <c r="BL47" s="9" t="str">
        <f t="shared" si="28"/>
        <v>n/a</v>
      </c>
      <c r="BM47" s="14">
        <f t="shared" si="6"/>
        <v>0</v>
      </c>
      <c r="BN47" s="11">
        <f>[1]FabricVent!EY47</f>
        <v>0</v>
      </c>
      <c r="BO47" s="11">
        <f>[1]FabricVent!EN47</f>
        <v>0</v>
      </c>
      <c r="BP47" s="11">
        <v>0</v>
      </c>
      <c r="BQ47" s="13">
        <f>((BN47*'[1]prices source'!$C$58)+(BO47*'[1]prices source'!$C$60)+(BP47*'[1]prices source'!$C$61))/1000</f>
        <v>0</v>
      </c>
      <c r="BR47" s="14">
        <f>((BN47*'[1]prices source'!$G$58)+(BO47*'[1]prices source'!$G$60)+(BP47*'[1]prices source'!$G$61))</f>
        <v>0</v>
      </c>
      <c r="BS47" s="14">
        <f>[1]FabricVent!EC47</f>
        <v>0</v>
      </c>
      <c r="BT47" s="9" t="str">
        <f t="shared" si="29"/>
        <v>n/a</v>
      </c>
      <c r="BU47" s="14">
        <f t="shared" si="7"/>
        <v>0</v>
      </c>
      <c r="BV47" s="11">
        <f>[1]FabricVent!FA47</f>
        <v>182.11762124038509</v>
      </c>
      <c r="BW47" s="11">
        <f>[1]FabricVent!EP47</f>
        <v>9872.726155028553</v>
      </c>
      <c r="BX47" s="11">
        <v>0</v>
      </c>
      <c r="BY47" s="13">
        <f>((BV47*'[1]prices source'!$C$58)+(BW47*'[1]prices source'!$C$60)+(BX47*'[1]prices source'!$C$61))/1000</f>
        <v>1.8684748504571922</v>
      </c>
      <c r="BZ47" s="14">
        <f>((BV47*'[1]prices source'!$G$58)+(BW47*'[1]prices source'!$G$60)+(BX47*'[1]prices source'!$G$61))</f>
        <v>220.39998382488778</v>
      </c>
      <c r="CA47" s="14">
        <f>[1]FabricVent!EE47</f>
        <v>52214.847220000003</v>
      </c>
      <c r="CB47" s="9">
        <f t="shared" si="30"/>
        <v>236.90948753193081</v>
      </c>
      <c r="CC47" s="14">
        <f t="shared" si="8"/>
        <v>-45711.618190306392</v>
      </c>
      <c r="CD47" s="11">
        <f>[1]FabricVent!FB47</f>
        <v>239.67811292776071</v>
      </c>
      <c r="CE47" s="11">
        <f>[1]FabricVent!EQ47</f>
        <v>12993.12146827592</v>
      </c>
      <c r="CF47" s="11">
        <v>0</v>
      </c>
      <c r="CG47" s="13">
        <f>((CD47*'[1]prices source'!$C$58)+(CE47*'[1]prices source'!$C$60)+(CF47*'[1]prices source'!$C$61))/1000</f>
        <v>2.4590290778037658</v>
      </c>
      <c r="CH47" s="14">
        <f>((CD47*'[1]prices source'!$G$58)+(CE47*'[1]prices source'!$G$60)+(CF47*'[1]prices source'!$G$61))</f>
        <v>290.06008233948961</v>
      </c>
      <c r="CI47" s="14">
        <f>[1]FabricVent!EF47</f>
        <v>57798.918720000009</v>
      </c>
      <c r="CJ47" s="9">
        <f t="shared" si="31"/>
        <v>199.2653323884515</v>
      </c>
      <c r="CK47" s="14">
        <f t="shared" si="9"/>
        <v>-49240.264971076809</v>
      </c>
      <c r="CL47" s="11">
        <v>0</v>
      </c>
      <c r="CM47" s="11">
        <f>[1]HeatFuel!CE47</f>
        <v>4511.5623334749325</v>
      </c>
      <c r="CN47" s="11">
        <v>0</v>
      </c>
      <c r="CO47" s="13">
        <f>((CL47*'[1]prices source'!$C$58)+(CM47*'[1]prices source'!$C$60)+(CN47*'[1]prices source'!$C$61))/1000</f>
        <v>0.83215767240945127</v>
      </c>
      <c r="CP47" s="14">
        <f>((CL47*'[1]prices source'!$G$58)+(CM47*'[1]prices source'!$G$60)+(CN47*'[1]prices source'!$G$61))</f>
        <v>90.452800371833547</v>
      </c>
      <c r="CQ47" s="14">
        <f>[1]HeatFuel!CF47</f>
        <v>9917.9716146847513</v>
      </c>
      <c r="CR47" s="9">
        <f t="shared" si="32"/>
        <v>109.64803271887585</v>
      </c>
      <c r="CS47" s="14">
        <f t="shared" si="10"/>
        <v>-8448.4297622055474</v>
      </c>
      <c r="CT47" s="11">
        <f>[1]HeatFuel!BA47</f>
        <v>10770.8796</v>
      </c>
      <c r="CU47" s="11">
        <v>0</v>
      </c>
      <c r="CV47" s="11">
        <v>0</v>
      </c>
      <c r="CW47" s="13">
        <f>((CT47*'[1]prices source'!$C$58)+(CU47*'[1]prices source'!$C$60)+(CV47*'[1]prices source'!$C$61))/1000</f>
        <v>2.8063387782319227</v>
      </c>
      <c r="CX47" s="14">
        <f>((CT47*'[1]prices source'!$G$58)+(CU47*'[1]prices source'!$G$60)+(CV47*'[1]prices source'!$G$61))</f>
        <v>1328.376418298044</v>
      </c>
      <c r="CY47" s="14">
        <f>'[1]CAPEX Assumptions'!$D$11*[1]HeatFuel!BB47</f>
        <v>1823.6409904761906</v>
      </c>
      <c r="CZ47" s="9">
        <f t="shared" si="33"/>
        <v>1.3728345108780948</v>
      </c>
      <c r="DA47" s="14">
        <f t="shared" si="11"/>
        <v>21075.63753572205</v>
      </c>
      <c r="DB47" s="11">
        <f>[1]HotWaterpiv!AQ156</f>
        <v>0</v>
      </c>
      <c r="DC47" s="11">
        <f>[1]HotWaterpiv!AP156</f>
        <v>5417.1428571428542</v>
      </c>
      <c r="DD47" s="11">
        <v>0</v>
      </c>
      <c r="DE47" s="13">
        <f>((DB47*'[1]prices source'!$C$58)+(DC47*'[1]prices source'!$C$60)+(DD47*'[1]prices source'!$C$61))/1000</f>
        <v>0.99919199999999941</v>
      </c>
      <c r="DF47" s="14">
        <f>((DB47*'[1]prices source'!$G$58)+(DC47*'[1]prices source'!$G$60)+(DD47*'[1]prices source'!$G$61))</f>
        <v>108.60888207332781</v>
      </c>
      <c r="DG47" s="14">
        <v>1500</v>
      </c>
      <c r="DH47" s="9">
        <f t="shared" si="34"/>
        <v>13.811025133167909</v>
      </c>
      <c r="DI47" s="14">
        <f t="shared" si="12"/>
        <v>264.51472040255021</v>
      </c>
      <c r="DJ47" s="11">
        <f>[1]HeatFuel!CN47</f>
        <v>-11421.285357562372</v>
      </c>
      <c r="DK47" s="11">
        <f>[1]HeatFuel!CO47</f>
        <v>53087.999999999993</v>
      </c>
      <c r="DL47" s="11">
        <v>0</v>
      </c>
      <c r="DM47" s="13">
        <f>((DJ47*'[1]prices source'!$C$58)+(DK47*'[1]prices source'!$C$60)+(DL47*'[1]prices source'!$C$61))/1000</f>
        <v>6.8162804410881748</v>
      </c>
      <c r="DN47" s="14">
        <f>((DJ47*'[1]prices source'!$G$58)+(DK47*'[1]prices source'!$G$60)+(DL47*'[1]prices source'!$G$61))</f>
        <v>-344.22414777294102</v>
      </c>
      <c r="DO47" s="14">
        <f>[1]HeatFuel!CM47</f>
        <v>1631.46</v>
      </c>
      <c r="DP47" s="9" t="str">
        <f t="shared" si="35"/>
        <v>n/a</v>
      </c>
      <c r="DQ47" s="14">
        <f t="shared" si="13"/>
        <v>-5440.7567746215409</v>
      </c>
      <c r="DR47" s="11">
        <v>0</v>
      </c>
      <c r="DS47" s="11"/>
      <c r="DT47" s="11">
        <v>0</v>
      </c>
      <c r="DU47" s="13">
        <f>((DR47*'[1]prices source'!$C$58)+(DS47*'[1]prices source'!$C$60)+(DT47*'[1]prices source'!$C$61))/1000</f>
        <v>0</v>
      </c>
      <c r="DV47" s="14">
        <f>((DR47*'[1]prices source'!$G$58)+(DS47*'[1]prices source'!$G$60)+(DT47*'[1]prices source'!$G$61))</f>
        <v>0</v>
      </c>
      <c r="DW47" s="14"/>
      <c r="DX47" s="9" t="str">
        <f t="shared" si="36"/>
        <v>n/a</v>
      </c>
      <c r="DY47" s="14">
        <f t="shared" si="14"/>
        <v>0</v>
      </c>
      <c r="DZ47" s="11">
        <f>'[1]ENERGY APPORTION'!BA47*'[1]benchmarks general'!$I$192*(6-0)/24</f>
        <v>0</v>
      </c>
      <c r="EA47" s="11">
        <v>0</v>
      </c>
      <c r="EB47" s="11">
        <v>0</v>
      </c>
      <c r="EC47" s="13">
        <f>((DZ47*'[1]prices source'!$C$58)+(EA47*'[1]prices source'!$C$60)+(EB47*'[1]prices source'!$C$61))/1000</f>
        <v>0</v>
      </c>
      <c r="ED47" s="14">
        <f>((DZ47*'[1]prices source'!$G$58)+(EA47*'[1]prices source'!$G$60)+(EB47*'[1]prices source'!$G$61))</f>
        <v>0</v>
      </c>
      <c r="EE47" s="14">
        <f>IF(DZ47&gt;0,'[1]benchmarks general'!$I$197,0)</f>
        <v>0</v>
      </c>
      <c r="EF47" s="9" t="str">
        <f t="shared" si="37"/>
        <v>n/a</v>
      </c>
      <c r="EG47" s="14">
        <f t="shared" si="15"/>
        <v>0</v>
      </c>
      <c r="EH47" s="11">
        <f>[1]FabricVent!GG47</f>
        <v>2880.2657989881823</v>
      </c>
      <c r="EI47" s="11">
        <f>[1]FabricVent!GD47</f>
        <v>1865.6344563179716</v>
      </c>
      <c r="EJ47" s="11">
        <v>0</v>
      </c>
      <c r="EK47" s="13">
        <f>((EH47*'[1]prices source'!$C$58)+(EI47*'[1]prices source'!$C$60)+(EJ47*'[1]prices source'!$C$61))/1000</f>
        <v>1.0945658119491311</v>
      </c>
      <c r="EL47" s="14">
        <f>((EH47*'[1]prices source'!$G$58)+(EI47*'[1]prices source'!$G$60)+(EJ47*'[1]prices source'!$G$61))</f>
        <v>392.62851377334721</v>
      </c>
      <c r="EM47" s="14">
        <v>2239.423571796191</v>
      </c>
      <c r="EN47" s="9">
        <f t="shared" si="38"/>
        <v>5.7036702461424991</v>
      </c>
      <c r="EO47" s="14">
        <f t="shared" si="16"/>
        <v>4071.5788378542575</v>
      </c>
      <c r="EP47" s="11">
        <f>[1]FabricVent!GK47</f>
        <v>0</v>
      </c>
      <c r="EQ47" s="11">
        <f>[1]FabricVent!GH47</f>
        <v>0</v>
      </c>
      <c r="ER47" s="11">
        <v>0</v>
      </c>
      <c r="ES47" s="13">
        <f>((EP47*'[1]prices source'!$C$58)+(EQ47*'[1]prices source'!$C$60)+(ER47*'[1]prices source'!$C$61))/1000</f>
        <v>0</v>
      </c>
      <c r="ET47" s="14">
        <f>((EP47*'[1]prices source'!$G$58)+(EQ47*'[1]prices source'!$G$60)+(ER47*'[1]prices source'!$G$61))</f>
        <v>0</v>
      </c>
      <c r="EU47" s="14">
        <v>0</v>
      </c>
      <c r="EV47" s="9" t="str">
        <f t="shared" si="39"/>
        <v>n/a</v>
      </c>
      <c r="EW47" s="14">
        <f t="shared" si="17"/>
        <v>0</v>
      </c>
      <c r="EX47" s="11">
        <f>[1]FabricVent!GR47</f>
        <v>0</v>
      </c>
      <c r="EY47" s="11">
        <f>[1]FabricVent!GO47</f>
        <v>0</v>
      </c>
      <c r="EZ47" s="11">
        <v>0</v>
      </c>
      <c r="FA47" s="13">
        <f>((EX47*'[1]prices source'!$C$58)+(EY47*'[1]prices source'!$C$60)+(EZ47*'[1]prices source'!$C$61))/1000</f>
        <v>0</v>
      </c>
      <c r="FB47" s="14">
        <f>((EX47*'[1]prices source'!$G$58)+(EY47*'[1]prices source'!$G$60)+(EZ47*'[1]prices source'!$G$61))</f>
        <v>0</v>
      </c>
      <c r="FC47" s="14"/>
      <c r="FD47" s="9" t="str">
        <f t="shared" si="40"/>
        <v>n/a</v>
      </c>
      <c r="FE47" s="14">
        <f t="shared" si="18"/>
        <v>0</v>
      </c>
      <c r="FF47" s="11">
        <v>0</v>
      </c>
      <c r="FG47" s="11">
        <f>[1]HeatFuel!CR47</f>
        <v>0</v>
      </c>
      <c r="FH47" s="11">
        <f>[1]HeatFuel!CQ47</f>
        <v>0</v>
      </c>
      <c r="FI47" s="13">
        <f>((FF47*'[1]prices source'!$C$58)+(FG47*'[1]prices source'!$C$60)+(FH47*'[1]prices source'!$C$61))/1000</f>
        <v>0</v>
      </c>
      <c r="FJ47" s="14">
        <f>((FF47*'[1]prices source'!$G$58)+(FG47*'[1]prices source'!$G$60)+(FH47*'[1]prices source'!$G$61))</f>
        <v>0</v>
      </c>
      <c r="FK47" s="14">
        <f>[1]HeatFuel!CP47</f>
        <v>0</v>
      </c>
      <c r="FL47" s="9" t="str">
        <f t="shared" si="41"/>
        <v>n/a</v>
      </c>
      <c r="FM47" s="14">
        <f t="shared" si="19"/>
        <v>0</v>
      </c>
      <c r="FN47" s="11">
        <f t="shared" si="79"/>
        <v>0</v>
      </c>
      <c r="FO47" s="11">
        <f t="shared" si="79"/>
        <v>0</v>
      </c>
      <c r="FP47" s="11">
        <f t="shared" si="79"/>
        <v>0</v>
      </c>
      <c r="FQ47" s="13">
        <f>((FN47*'[1]prices source'!$C$58)+(FO47*'[1]prices source'!$C$60)+(FP47*'[1]prices source'!$C$61))/1000</f>
        <v>0</v>
      </c>
      <c r="FR47" s="14">
        <f>((FN47*'[1]prices source'!$G$58)+(FO47*'[1]prices source'!$G$60)+(FP47*'[1]prices source'!$G$61))</f>
        <v>0</v>
      </c>
      <c r="FS47" s="14">
        <f>'[1]CAPEX Assumptions'!$D$30</f>
        <v>0</v>
      </c>
      <c r="FT47" s="9" t="str">
        <f t="shared" si="42"/>
        <v>n/a</v>
      </c>
      <c r="FU47" s="14">
        <f t="shared" si="21"/>
        <v>0</v>
      </c>
      <c r="FV47" s="15">
        <v>302.80000000000007</v>
      </c>
      <c r="FW47" s="13">
        <f>(FV47*'[1]prices source'!$C$58)/1000</f>
        <v>7.8894149188022344E-2</v>
      </c>
      <c r="FX47" s="14">
        <f>(FV47*'[1]prices source'!$G$58)</f>
        <v>37.344431875428988</v>
      </c>
      <c r="FY47" s="16">
        <v>400</v>
      </c>
      <c r="FZ47" s="9">
        <f t="shared" si="43"/>
        <v>10.711101492567694</v>
      </c>
      <c r="GA47" s="14">
        <f t="shared" si="44"/>
        <v>22.868475533703361</v>
      </c>
      <c r="GB47" s="11">
        <f>'[1]ENERGY APPORTION'!BB47*'[1]cooling opps'!$C$35</f>
        <v>1092</v>
      </c>
      <c r="GC47" s="13">
        <f>(GB47*'[1]prices source'!$C$58)/1000</f>
        <v>0.28451919059881237</v>
      </c>
      <c r="GD47" s="14">
        <f>(GB47*'[1]prices source'!$G$58)</f>
        <v>134.67674903556289</v>
      </c>
      <c r="GE47" s="14">
        <v>0</v>
      </c>
      <c r="GF47" s="9">
        <f t="shared" si="45"/>
        <v>0</v>
      </c>
      <c r="GG47" s="14">
        <f t="shared" si="46"/>
        <v>419.03221446036815</v>
      </c>
      <c r="GH47" s="11">
        <v>2275</v>
      </c>
      <c r="GI47" s="13">
        <f>(GH47*'[1]prices source'!$C$58)/1000</f>
        <v>0.59274831374752568</v>
      </c>
      <c r="GJ47" s="14">
        <f>(GH47*'[1]prices source'!$G$58)</f>
        <v>280.57656049075604</v>
      </c>
      <c r="GK47" s="17">
        <v>16430.05</v>
      </c>
      <c r="GL47" s="9">
        <f t="shared" si="47"/>
        <v>58.558170259348195</v>
      </c>
      <c r="GM47" s="14">
        <f t="shared" si="48"/>
        <v>-13912.001612288528</v>
      </c>
      <c r="GN47" s="11">
        <f>[1]HeatFuel!BE47</f>
        <v>0</v>
      </c>
      <c r="GO47" s="13">
        <f>(GN47*'[1]prices source'!$C$58)/1000</f>
        <v>0</v>
      </c>
      <c r="GP47" s="14">
        <f>(GN47*'[1]prices source'!$G$58)</f>
        <v>0</v>
      </c>
      <c r="GQ47" s="14">
        <f>[1]HeatFuel!BF47*'[1]CAPEX Assumptions'!$D$11</f>
        <v>0</v>
      </c>
      <c r="GR47" s="9" t="str">
        <f t="shared" si="49"/>
        <v>n/a</v>
      </c>
      <c r="GS47" s="14">
        <f t="shared" si="50"/>
        <v>0</v>
      </c>
      <c r="GT47" s="11">
        <v>0</v>
      </c>
      <c r="GU47" s="13">
        <f>(GT47*'[1]prices source'!$C$58)/1000</f>
        <v>0</v>
      </c>
      <c r="GV47" s="14">
        <f>(GT47*'[1]prices source'!$G$58)</f>
        <v>0</v>
      </c>
      <c r="GW47" s="14">
        <v>0</v>
      </c>
      <c r="GX47" s="9" t="str">
        <f t="shared" si="51"/>
        <v>n/a</v>
      </c>
      <c r="GY47" s="14">
        <f t="shared" si="52"/>
        <v>0</v>
      </c>
      <c r="GZ47" s="18">
        <v>46681.724878985973</v>
      </c>
      <c r="HA47" s="13">
        <f>(GZ47*'[1]prices source'!$C$58)/1000</f>
        <v>12.162863166964771</v>
      </c>
      <c r="HB47" s="14">
        <f>(GZ47*'[1]prices source'!$G$58)</f>
        <v>5757.2737601413792</v>
      </c>
      <c r="HC47" s="19">
        <v>60489.374412635421</v>
      </c>
      <c r="HD47" s="9">
        <f t="shared" si="53"/>
        <v>10.506600334243965</v>
      </c>
      <c r="HE47" s="14">
        <f t="shared" si="54"/>
        <v>72812.382707640907</v>
      </c>
      <c r="HF47" s="18">
        <v>50372.47295938665</v>
      </c>
      <c r="HG47" s="13">
        <f>(HF47*'[1]prices source'!$C$58)/1000</f>
        <v>13.124482815810671</v>
      </c>
      <c r="HH47" s="14">
        <f>(HF47*'[1]prices source'!$G$58)</f>
        <v>6212.4550357618991</v>
      </c>
      <c r="HI47" s="19">
        <v>101575.26328714055</v>
      </c>
      <c r="HJ47" s="9">
        <f t="shared" si="55"/>
        <v>16.350261322202599</v>
      </c>
      <c r="HK47" s="14">
        <f t="shared" si="56"/>
        <v>79012.749588281644</v>
      </c>
      <c r="HL47" s="11">
        <v>0</v>
      </c>
      <c r="HM47" s="13">
        <f>(HL47*'[1]prices source'!$C$58)/1000</f>
        <v>0</v>
      </c>
      <c r="HN47" s="14">
        <f>(HL47*'[1]prices source'!$G$58)</f>
        <v>0</v>
      </c>
      <c r="HO47" s="14">
        <v>0</v>
      </c>
      <c r="HP47" s="9" t="str">
        <f t="shared" si="57"/>
        <v>n/a</v>
      </c>
      <c r="HQ47" s="14">
        <f t="shared" si="58"/>
        <v>0</v>
      </c>
      <c r="HR47" s="11">
        <v>0</v>
      </c>
      <c r="HS47" s="13">
        <f>(HR47*'[1]prices source'!$C$58)/1000</f>
        <v>0</v>
      </c>
      <c r="HT47" s="14">
        <f>(HR47*'[1]prices source'!$G$58)</f>
        <v>0</v>
      </c>
      <c r="HU47" s="14">
        <v>0</v>
      </c>
      <c r="HV47" s="9" t="str">
        <f t="shared" si="59"/>
        <v>n/a</v>
      </c>
      <c r="HW47" s="14">
        <f t="shared" si="60"/>
        <v>0</v>
      </c>
      <c r="HX47" s="11">
        <f>[1]ICT!AC117</f>
        <v>1777.2480000000005</v>
      </c>
      <c r="HY47" s="13">
        <f>(HX47*'[1]prices source'!$C$58)/1000</f>
        <v>0.46305967257633535</v>
      </c>
      <c r="HZ47" s="14">
        <f>(HX47*'[1]prices source'!$G$58)</f>
        <v>219.18862900179136</v>
      </c>
      <c r="IA47" s="14">
        <f>'[1]CAPEX Assumptions'!$D$25*[1]ICT!H117</f>
        <v>0</v>
      </c>
      <c r="IB47" s="9">
        <f t="shared" si="61"/>
        <v>0</v>
      </c>
      <c r="IC47" s="14">
        <f t="shared" si="62"/>
        <v>681.98183615866355</v>
      </c>
      <c r="ID47" s="11">
        <f>[1]ICT!Z117</f>
        <v>1125</v>
      </c>
      <c r="IE47" s="13">
        <f>(ID47*'[1]prices source'!$C$58)/1000</f>
        <v>0.29311729800701825</v>
      </c>
      <c r="IF47" s="14">
        <f>(ID47*'[1]prices source'!$G$58)</f>
        <v>138.7466507921321</v>
      </c>
      <c r="IG47" s="14">
        <f>'[1]CAPEX Assumptions'!$D$26</f>
        <v>0</v>
      </c>
      <c r="IH47" s="9">
        <f t="shared" si="63"/>
        <v>0</v>
      </c>
      <c r="II47" s="14">
        <f t="shared" si="64"/>
        <v>431.69527588636828</v>
      </c>
      <c r="IJ47" s="11">
        <f>[1]ICT!AF117</f>
        <v>11401.245457731962</v>
      </c>
      <c r="IK47" s="13">
        <f>(IJ47*'[1]prices source'!$C$58)/1000</f>
        <v>2.9705797888757179</v>
      </c>
      <c r="IL47" s="14">
        <f>(IJ47*'[1]prices source'!$G$58)</f>
        <v>1406.1196641060612</v>
      </c>
      <c r="IM47" s="14">
        <f>'[1]CAPEX Assumptions'!$D$27*[1]ICT!AG74</f>
        <v>0</v>
      </c>
      <c r="IN47" s="9">
        <f t="shared" si="65"/>
        <v>0</v>
      </c>
      <c r="IO47" s="14">
        <f t="shared" si="66"/>
        <v>4374.9900473989355</v>
      </c>
      <c r="IP47" s="11">
        <f>[1]vending!G47</f>
        <v>0</v>
      </c>
      <c r="IQ47" s="13">
        <f>(IP47*'[1]prices source'!$C$58)/1000</f>
        <v>0</v>
      </c>
      <c r="IR47" s="14">
        <f>(IP47*'[1]prices source'!$G$58)</f>
        <v>0</v>
      </c>
      <c r="IS47" s="14">
        <f>'[1]CAPEX Assumptions'!$D$28*[1]vending!C4</f>
        <v>0</v>
      </c>
      <c r="IT47" s="9" t="str">
        <f t="shared" si="67"/>
        <v>n/a</v>
      </c>
      <c r="IU47" s="14">
        <f t="shared" si="68"/>
        <v>0</v>
      </c>
      <c r="IV47" s="11">
        <f>'[1]halls power'!S78</f>
        <v>0</v>
      </c>
      <c r="IW47" s="13">
        <f>(IV47*'[1]prices source'!$C$58)/1000</f>
        <v>0</v>
      </c>
      <c r="IX47" s="14">
        <f>(IV47*'[1]prices source'!$G$58)</f>
        <v>0</v>
      </c>
      <c r="IY47" s="14">
        <f>'[1]halls power'!T78</f>
        <v>0</v>
      </c>
      <c r="IZ47" s="9" t="str">
        <f t="shared" si="69"/>
        <v>n/a</v>
      </c>
      <c r="JA47" s="14">
        <f t="shared" si="70"/>
        <v>0</v>
      </c>
      <c r="JB47" s="11">
        <f>'[1]halls power'!U78</f>
        <v>0</v>
      </c>
      <c r="JC47" s="13">
        <f>(JB47*'[1]prices source'!$C$58)/1000</f>
        <v>0</v>
      </c>
      <c r="JD47" s="14">
        <f>(JB47*'[1]prices source'!$G$58)</f>
        <v>0</v>
      </c>
      <c r="JE47" s="14">
        <f>'[1]halls power'!V78</f>
        <v>0</v>
      </c>
      <c r="JF47" s="9" t="str">
        <f t="shared" si="71"/>
        <v>n/a</v>
      </c>
      <c r="JG47" s="14">
        <f t="shared" si="72"/>
        <v>0</v>
      </c>
      <c r="JH47" s="11">
        <f>'[1]renewable energy'!W210</f>
        <v>44038.823475883502</v>
      </c>
      <c r="JI47" s="13">
        <f>(JH47*'[1]prices source'!$C$58)/1000</f>
        <v>11.47425861747468</v>
      </c>
      <c r="JJ47" s="14">
        <f>(JH47*'[1]prices source'!$G$58)+'[1]renewable energy'!Z210</f>
        <v>5716.5486694175006</v>
      </c>
      <c r="JK47" s="14">
        <f>'[1]renewable energy'!Y210</f>
        <v>50966.115933912071</v>
      </c>
      <c r="JL47" s="9">
        <f t="shared" si="73"/>
        <v>8.915539581875958</v>
      </c>
      <c r="JM47" s="14">
        <f t="shared" si="74"/>
        <v>74788.717805908906</v>
      </c>
      <c r="JN47" s="11">
        <v>0</v>
      </c>
      <c r="JO47" s="13">
        <f>(JN47*'[1]prices source'!$C$58)/1000</f>
        <v>0</v>
      </c>
      <c r="JP47" s="14">
        <v>0</v>
      </c>
      <c r="JQ47" s="14">
        <v>0</v>
      </c>
      <c r="JR47" s="9" t="str">
        <f t="shared" si="75"/>
        <v>n/a</v>
      </c>
      <c r="JS47" s="14">
        <f t="shared" si="76"/>
        <v>0</v>
      </c>
      <c r="JT47" s="11">
        <v>5073.7919999999995</v>
      </c>
      <c r="JU47" s="13">
        <f>(JT47*'[1]prices source'!$C$58)/1000</f>
        <v>1.3219699570574444</v>
      </c>
      <c r="JV47" s="14">
        <f>(JT47*'[1]prices source'!$G$58)</f>
        <v>625.75257494747859</v>
      </c>
      <c r="JW47" s="16">
        <v>4000</v>
      </c>
      <c r="JX47" s="9">
        <f t="shared" si="77"/>
        <v>6.392302900768299</v>
      </c>
      <c r="JY47" s="14">
        <f t="shared" si="78"/>
        <v>99.834441388647974</v>
      </c>
    </row>
    <row r="48" spans="1:285" x14ac:dyDescent="0.25">
      <c r="A48" s="9">
        <f>'[1]ENERGY APPORTION'!A48</f>
        <v>46</v>
      </c>
      <c r="B48" t="s">
        <v>95</v>
      </c>
      <c r="C48" s="9" t="str">
        <f>'[1]ENERGY APPORTION'!E48</f>
        <v>off</v>
      </c>
      <c r="D48" s="10">
        <f>[1]FabricVent!M48</f>
        <v>2277</v>
      </c>
      <c r="E48" s="11">
        <f>'[1]ENERGY APPORTION'!G48</f>
        <v>247703.79417029163</v>
      </c>
      <c r="F48" s="11">
        <f>'[1]ENERGY APPORTION'!H48</f>
        <v>0</v>
      </c>
      <c r="G48" s="11">
        <f>'[1]ENERGY APPORTION'!I48</f>
        <v>0</v>
      </c>
      <c r="H48" s="10">
        <f>((E48*'[1]prices source'!$C$58)+(F48*'[1]prices source'!$C$60)+(G48*'[1]prices source'!$C$61))/1000</f>
        <v>64.538903869584416</v>
      </c>
      <c r="I48" s="12">
        <f>(E48*'[1]prices source'!$G$58)+(F48*'[1]prices source'!$G$60)+(G48*'[1]prices source'!$G$61)</f>
        <v>30549.397181894772</v>
      </c>
      <c r="J48" s="11">
        <f>[1]FabricVent!EU48</f>
        <v>0</v>
      </c>
      <c r="K48" s="11">
        <f>[1]FabricVent!EJ48</f>
        <v>0</v>
      </c>
      <c r="L48" s="11">
        <v>0</v>
      </c>
      <c r="M48" s="13">
        <f>((J48*'[1]prices source'!$C$58)+(K48*'[1]prices source'!$C$60)+(L48*'[1]prices source'!$C$61))/1000</f>
        <v>0</v>
      </c>
      <c r="N48" s="14">
        <f>((J48*'[1]prices source'!$G$58)+(K48*'[1]prices source'!$G$60)+(L48*'[1]prices source'!$G$61))</f>
        <v>0</v>
      </c>
      <c r="O48" s="14">
        <f>[1]FabricVent!DY48</f>
        <v>0</v>
      </c>
      <c r="P48" s="9" t="str">
        <f t="shared" si="22"/>
        <v>n/a</v>
      </c>
      <c r="Q48" s="14">
        <f t="shared" si="0"/>
        <v>0</v>
      </c>
      <c r="R48" s="11">
        <f>[1]FabricVent!EV48</f>
        <v>0</v>
      </c>
      <c r="S48" s="11">
        <f>[1]FabricVent!EK48</f>
        <v>0</v>
      </c>
      <c r="T48" s="11">
        <v>0</v>
      </c>
      <c r="U48" s="13">
        <f>((R48*'[1]prices source'!$C$58)+(S48*'[1]prices source'!$C$60)+(T48*'[1]prices source'!$C$61))/1000</f>
        <v>0</v>
      </c>
      <c r="V48" s="14">
        <f>((R48*'[1]prices source'!$G$58)+(S48*'[1]prices source'!$G$60)+(T48*'[1]prices source'!$G$61))</f>
        <v>0</v>
      </c>
      <c r="W48" s="14">
        <f>[1]FabricVent!DZ48</f>
        <v>0</v>
      </c>
      <c r="X48" s="9" t="str">
        <f t="shared" si="23"/>
        <v>n/a</v>
      </c>
      <c r="Y48" s="14">
        <f t="shared" si="1"/>
        <v>0</v>
      </c>
      <c r="Z48" s="11">
        <f>[1]FabricVent!EW48</f>
        <v>0</v>
      </c>
      <c r="AA48" s="11">
        <f>[1]FabricVent!EL48</f>
        <v>0</v>
      </c>
      <c r="AB48" s="11">
        <v>0</v>
      </c>
      <c r="AC48" s="13">
        <f>((Z48*'[1]prices source'!$C$58)+(AA48*'[1]prices source'!$C$60)+(AB48*'[1]prices source'!$C$61))/1000</f>
        <v>0</v>
      </c>
      <c r="AD48" s="14">
        <f>((Z48*'[1]prices source'!$G$58)+(AA48*'[1]prices source'!$G$60)+(AB48*'[1]prices source'!$G$61))</f>
        <v>0</v>
      </c>
      <c r="AE48" s="14">
        <f>[1]FabricVent!EA48</f>
        <v>0</v>
      </c>
      <c r="AF48" s="9" t="str">
        <f t="shared" si="24"/>
        <v>n/a</v>
      </c>
      <c r="AG48" s="14">
        <f t="shared" si="2"/>
        <v>0</v>
      </c>
      <c r="AH48" s="11">
        <f>[1]FabricVent!EX48</f>
        <v>0</v>
      </c>
      <c r="AI48" s="11">
        <f>[1]FabricVent!EM48</f>
        <v>0</v>
      </c>
      <c r="AJ48" s="11">
        <v>0</v>
      </c>
      <c r="AK48" s="13">
        <f>((AH48*'[1]prices source'!$C$58)+(AI48*'[1]prices source'!$C$60)+(AJ48*'[1]prices source'!$C$61))/1000</f>
        <v>0</v>
      </c>
      <c r="AL48" s="14">
        <f>((AH48*'[1]prices source'!$G$58)+(AI48*'[1]prices source'!$G$60)+(AJ48*'[1]prices source'!$G$61))</f>
        <v>0</v>
      </c>
      <c r="AM48" s="14">
        <f>[1]FabricVent!EB48</f>
        <v>0</v>
      </c>
      <c r="AN48" s="9" t="str">
        <f t="shared" si="25"/>
        <v>n/a</v>
      </c>
      <c r="AO48" s="14">
        <f t="shared" si="3"/>
        <v>0</v>
      </c>
      <c r="AP48" s="11">
        <f>[1]FabricVent!FD48</f>
        <v>0</v>
      </c>
      <c r="AQ48" s="11">
        <f>[1]FabricVent!ES48</f>
        <v>0</v>
      </c>
      <c r="AR48" s="11">
        <v>0</v>
      </c>
      <c r="AS48" s="13">
        <f>((AP48*'[1]prices source'!$C$58)+(AQ48*'[1]prices source'!$C$60)+(AR48*'[1]prices source'!$C$61))/1000</f>
        <v>0</v>
      </c>
      <c r="AT48" s="14">
        <f>((AP48*'[1]prices source'!$G$58)+(AQ48*'[1]prices source'!$G$60)+(AR48*'[1]prices source'!$G$61))</f>
        <v>0</v>
      </c>
      <c r="AU48" s="14">
        <f>[1]FabricVent!EH48</f>
        <v>0</v>
      </c>
      <c r="AV48" s="9" t="str">
        <f t="shared" si="26"/>
        <v>n/a</v>
      </c>
      <c r="AW48" s="14">
        <f t="shared" si="4"/>
        <v>0</v>
      </c>
      <c r="AX48" s="11">
        <f>[1]FabricVent!FC48</f>
        <v>0</v>
      </c>
      <c r="AY48" s="11">
        <f>[1]FabricVent!ER48</f>
        <v>0</v>
      </c>
      <c r="AZ48" s="11">
        <v>0</v>
      </c>
      <c r="BA48" s="13">
        <f>((AX48*'[1]prices source'!$C$58)+(AY48*'[1]prices source'!$C$60)+(AZ48*'[1]prices source'!$C$61))/1000</f>
        <v>0</v>
      </c>
      <c r="BB48" s="14">
        <f>((AX48*'[1]prices source'!$G$58)+(AY48*'[1]prices source'!$G$60)+(AZ48*'[1]prices source'!$G$61))</f>
        <v>0</v>
      </c>
      <c r="BC48" s="14">
        <f>[1]FabricVent!EG48</f>
        <v>0</v>
      </c>
      <c r="BD48" s="9" t="str">
        <f t="shared" si="27"/>
        <v>n/a</v>
      </c>
      <c r="BE48" s="14">
        <f t="shared" si="5"/>
        <v>0</v>
      </c>
      <c r="BF48" s="11">
        <f>[1]FabricVent!EZ48</f>
        <v>0</v>
      </c>
      <c r="BG48" s="11">
        <f>[1]FabricVent!EO48</f>
        <v>0</v>
      </c>
      <c r="BH48" s="11">
        <v>0</v>
      </c>
      <c r="BI48" s="13">
        <f>((BF48*'[1]prices source'!$C$58)+(BG48*'[1]prices source'!$C$60)+(BH48*'[1]prices source'!$C$61))/1000</f>
        <v>0</v>
      </c>
      <c r="BJ48" s="14">
        <f>((BF48*'[1]prices source'!$G$58)+(BG48*'[1]prices source'!$G$60)+(BH48*'[1]prices source'!$G$61))</f>
        <v>0</v>
      </c>
      <c r="BK48" s="14">
        <f>[1]FabricVent!ED48</f>
        <v>0</v>
      </c>
      <c r="BL48" s="9" t="str">
        <f t="shared" si="28"/>
        <v>n/a</v>
      </c>
      <c r="BM48" s="14">
        <f t="shared" si="6"/>
        <v>0</v>
      </c>
      <c r="BN48" s="11">
        <f>[1]FabricVent!EY48</f>
        <v>0</v>
      </c>
      <c r="BO48" s="11">
        <f>[1]FabricVent!EN48</f>
        <v>0</v>
      </c>
      <c r="BP48" s="11">
        <v>0</v>
      </c>
      <c r="BQ48" s="13">
        <f>((BN48*'[1]prices source'!$C$58)+(BO48*'[1]prices source'!$C$60)+(BP48*'[1]prices source'!$C$61))/1000</f>
        <v>0</v>
      </c>
      <c r="BR48" s="14">
        <f>((BN48*'[1]prices source'!$G$58)+(BO48*'[1]prices source'!$G$60)+(BP48*'[1]prices source'!$G$61))</f>
        <v>0</v>
      </c>
      <c r="BS48" s="14">
        <f>[1]FabricVent!EC48</f>
        <v>0</v>
      </c>
      <c r="BT48" s="9" t="str">
        <f t="shared" si="29"/>
        <v>n/a</v>
      </c>
      <c r="BU48" s="14">
        <f t="shared" si="7"/>
        <v>0</v>
      </c>
      <c r="BV48" s="11">
        <f>[1]FabricVent!FA48</f>
        <v>2325.0221912897723</v>
      </c>
      <c r="BW48" s="11">
        <f>[1]FabricVent!EP48</f>
        <v>0</v>
      </c>
      <c r="BX48" s="11">
        <v>0</v>
      </c>
      <c r="BY48" s="13">
        <f>((BV48*'[1]prices source'!$C$58)+(BW48*'[1]prices source'!$C$60)+(BX48*'[1]prices source'!$C$61))/1000</f>
        <v>0.60578153112641298</v>
      </c>
      <c r="BZ48" s="14">
        <f>((BV48*'[1]prices source'!$G$58)+(BW48*'[1]prices source'!$G$60)+(BX48*'[1]prices source'!$G$61))</f>
        <v>286.74581516341317</v>
      </c>
      <c r="CA48" s="14">
        <f>[1]FabricVent!EE48</f>
        <v>47244.639960000008</v>
      </c>
      <c r="CB48" s="9">
        <f t="shared" si="30"/>
        <v>164.76139305843338</v>
      </c>
      <c r="CC48" s="14">
        <f t="shared" si="8"/>
        <v>-38909.310905283848</v>
      </c>
      <c r="CD48" s="11">
        <f>[1]FabricVent!FB48</f>
        <v>3059.8737647026019</v>
      </c>
      <c r="CE48" s="11">
        <f>[1]FabricVent!EQ48</f>
        <v>0</v>
      </c>
      <c r="CF48" s="11">
        <v>0</v>
      </c>
      <c r="CG48" s="13">
        <f>((CD48*'[1]prices source'!$C$58)+(CE48*'[1]prices source'!$C$60)+(CF48*'[1]prices source'!$C$61))/1000</f>
        <v>0.79724616013527938</v>
      </c>
      <c r="CH48" s="14">
        <f>((CD48*'[1]prices source'!$G$58)+(CE48*'[1]prices source'!$G$60)+(CF48*'[1]prices source'!$G$61))</f>
        <v>377.37532151039863</v>
      </c>
      <c r="CI48" s="14">
        <f>[1]FabricVent!EF48</f>
        <v>52297.176960000012</v>
      </c>
      <c r="CJ48" s="9">
        <f t="shared" si="31"/>
        <v>138.581337938811</v>
      </c>
      <c r="CK48" s="14">
        <f t="shared" si="9"/>
        <v>-41327.365665192214</v>
      </c>
      <c r="CL48" s="11">
        <v>0</v>
      </c>
      <c r="CM48" s="11">
        <f>[1]HeatFuel!CE48</f>
        <v>0</v>
      </c>
      <c r="CN48" s="11">
        <v>0</v>
      </c>
      <c r="CO48" s="13">
        <f>((CL48*'[1]prices source'!$C$58)+(CM48*'[1]prices source'!$C$60)+(CN48*'[1]prices source'!$C$61))/1000</f>
        <v>0</v>
      </c>
      <c r="CP48" s="14">
        <f>((CL48*'[1]prices source'!$G$58)+(CM48*'[1]prices source'!$G$60)+(CN48*'[1]prices source'!$G$61))</f>
        <v>0</v>
      </c>
      <c r="CQ48" s="14">
        <v>0</v>
      </c>
      <c r="CR48" s="9" t="str">
        <f t="shared" si="32"/>
        <v>n/a</v>
      </c>
      <c r="CS48" s="14">
        <f t="shared" si="10"/>
        <v>0</v>
      </c>
      <c r="CT48" s="11">
        <f>[1]HeatFuel!BA48</f>
        <v>0</v>
      </c>
      <c r="CU48" s="11">
        <v>0</v>
      </c>
      <c r="CV48" s="11">
        <v>0</v>
      </c>
      <c r="CW48" s="13">
        <f>((CT48*'[1]prices source'!$C$58)+(CU48*'[1]prices source'!$C$60)+(CV48*'[1]prices source'!$C$61))/1000</f>
        <v>0</v>
      </c>
      <c r="CX48" s="14">
        <f>((CT48*'[1]prices source'!$G$58)+(CU48*'[1]prices source'!$G$60)+(CV48*'[1]prices source'!$G$61))</f>
        <v>0</v>
      </c>
      <c r="CY48" s="14">
        <f>'[1]CAPEX Assumptions'!$D$11*[1]HeatFuel!BB48</f>
        <v>0</v>
      </c>
      <c r="CZ48" s="9" t="str">
        <f t="shared" si="33"/>
        <v>n/a</v>
      </c>
      <c r="DA48" s="14">
        <f t="shared" si="11"/>
        <v>0</v>
      </c>
      <c r="DB48" s="11">
        <f>[1]HotWaterpiv!AQ157</f>
        <v>0</v>
      </c>
      <c r="DC48" s="11">
        <f>[1]HotWaterpiv!AP157</f>
        <v>0</v>
      </c>
      <c r="DD48" s="11">
        <v>0</v>
      </c>
      <c r="DE48" s="13">
        <f>((DB48*'[1]prices source'!$C$58)+(DC48*'[1]prices source'!$C$60)+(DD48*'[1]prices source'!$C$61))/1000</f>
        <v>0</v>
      </c>
      <c r="DF48" s="14">
        <f>((DB48*'[1]prices source'!$G$58)+(DC48*'[1]prices source'!$G$60)+(DD48*'[1]prices source'!$G$61))</f>
        <v>0</v>
      </c>
      <c r="DG48" s="14">
        <f>[1]HotWaterpiv!AW157</f>
        <v>0</v>
      </c>
      <c r="DH48" s="9" t="str">
        <f t="shared" si="34"/>
        <v>n/a</v>
      </c>
      <c r="DI48" s="14">
        <f t="shared" si="12"/>
        <v>0</v>
      </c>
      <c r="DJ48" s="11">
        <f>[1]HeatFuel!CN48</f>
        <v>0</v>
      </c>
      <c r="DK48" s="11">
        <f>[1]HeatFuel!CO48</f>
        <v>0</v>
      </c>
      <c r="DL48" s="11">
        <v>0</v>
      </c>
      <c r="DM48" s="13">
        <f>((DJ48*'[1]prices source'!$C$58)+(DK48*'[1]prices source'!$C$60)+(DL48*'[1]prices source'!$C$61))/1000</f>
        <v>0</v>
      </c>
      <c r="DN48" s="14">
        <f>((DJ48*'[1]prices source'!$G$58)+(DK48*'[1]prices source'!$G$60)+(DL48*'[1]prices source'!$G$61))</f>
        <v>0</v>
      </c>
      <c r="DO48" s="14">
        <f>[1]HeatFuel!CM48</f>
        <v>0</v>
      </c>
      <c r="DP48" s="9" t="str">
        <f t="shared" si="35"/>
        <v>n/a</v>
      </c>
      <c r="DQ48" s="14">
        <f t="shared" si="13"/>
        <v>0</v>
      </c>
      <c r="DR48" s="11">
        <v>0</v>
      </c>
      <c r="DS48" s="11"/>
      <c r="DT48" s="11">
        <v>0</v>
      </c>
      <c r="DU48" s="13">
        <f>((DR48*'[1]prices source'!$C$58)+(DS48*'[1]prices source'!$C$60)+(DT48*'[1]prices source'!$C$61))/1000</f>
        <v>0</v>
      </c>
      <c r="DV48" s="14">
        <f>((DR48*'[1]prices source'!$G$58)+(DS48*'[1]prices source'!$G$60)+(DT48*'[1]prices source'!$G$61))</f>
        <v>0</v>
      </c>
      <c r="DW48" s="14"/>
      <c r="DX48" s="9" t="str">
        <f t="shared" si="36"/>
        <v>n/a</v>
      </c>
      <c r="DY48" s="14">
        <f t="shared" si="14"/>
        <v>0</v>
      </c>
      <c r="DZ48" s="11">
        <f>'[1]ENERGY APPORTION'!BA48*'[1]benchmarks general'!$I$192*(6-0)/24</f>
        <v>0</v>
      </c>
      <c r="EA48" s="11">
        <v>0</v>
      </c>
      <c r="EB48" s="11">
        <v>0</v>
      </c>
      <c r="EC48" s="13">
        <f>((DZ48*'[1]prices source'!$C$58)+(EA48*'[1]prices source'!$C$60)+(EB48*'[1]prices source'!$C$61))/1000</f>
        <v>0</v>
      </c>
      <c r="ED48" s="14">
        <f>((DZ48*'[1]prices source'!$G$58)+(EA48*'[1]prices source'!$G$60)+(EB48*'[1]prices source'!$G$61))</f>
        <v>0</v>
      </c>
      <c r="EE48" s="14">
        <f>IF(DZ48&gt;0,'[1]benchmarks general'!$I$197,0)</f>
        <v>0</v>
      </c>
      <c r="EF48" s="9" t="str">
        <f t="shared" si="37"/>
        <v>n/a</v>
      </c>
      <c r="EG48" s="14">
        <f t="shared" si="15"/>
        <v>0</v>
      </c>
      <c r="EH48" s="11">
        <f>[1]FabricVent!GG48</f>
        <v>11857.84084798193</v>
      </c>
      <c r="EI48" s="11">
        <f>[1]FabricVent!GD48</f>
        <v>0</v>
      </c>
      <c r="EJ48" s="11">
        <v>0</v>
      </c>
      <c r="EK48" s="13">
        <f>((EH48*'[1]prices source'!$C$58)+(EI48*'[1]prices source'!$C$60)+(EJ48*'[1]prices source'!$C$61))/1000</f>
        <v>3.0895451284957449</v>
      </c>
      <c r="EL48" s="14">
        <f>((EH48*'[1]prices source'!$G$58)+(EI48*'[1]prices source'!$G$60)+(EJ48*'[1]prices source'!$G$61))</f>
        <v>1462.4317362521142</v>
      </c>
      <c r="EM48" s="14">
        <v>4817.1842731208108</v>
      </c>
      <c r="EN48" s="9">
        <f t="shared" si="38"/>
        <v>3.2939549612525352</v>
      </c>
      <c r="EO48" s="14">
        <f t="shared" si="16"/>
        <v>18662.933366905701</v>
      </c>
      <c r="EP48" s="11">
        <f>[1]FabricVent!GK48</f>
        <v>0</v>
      </c>
      <c r="EQ48" s="11">
        <f>[1]FabricVent!GH48</f>
        <v>0</v>
      </c>
      <c r="ER48" s="11">
        <v>0</v>
      </c>
      <c r="ES48" s="13">
        <f>((EP48*'[1]prices source'!$C$58)+(EQ48*'[1]prices source'!$C$60)+(ER48*'[1]prices source'!$C$61))/1000</f>
        <v>0</v>
      </c>
      <c r="ET48" s="14">
        <f>((EP48*'[1]prices source'!$G$58)+(EQ48*'[1]prices source'!$G$60)+(ER48*'[1]prices source'!$G$61))</f>
        <v>0</v>
      </c>
      <c r="EU48" s="14">
        <v>0</v>
      </c>
      <c r="EV48" s="9" t="str">
        <f t="shared" si="39"/>
        <v>n/a</v>
      </c>
      <c r="EW48" s="14">
        <f t="shared" si="17"/>
        <v>0</v>
      </c>
      <c r="EX48" s="11">
        <f>[1]FabricVent!GR48</f>
        <v>0</v>
      </c>
      <c r="EY48" s="11">
        <f>[1]FabricVent!GO48</f>
        <v>0</v>
      </c>
      <c r="EZ48" s="11">
        <v>0</v>
      </c>
      <c r="FA48" s="13">
        <f>((EX48*'[1]prices source'!$C$58)+(EY48*'[1]prices source'!$C$60)+(EZ48*'[1]prices source'!$C$61))/1000</f>
        <v>0</v>
      </c>
      <c r="FB48" s="14">
        <f>((EX48*'[1]prices source'!$G$58)+(EY48*'[1]prices source'!$G$60)+(EZ48*'[1]prices source'!$G$61))</f>
        <v>0</v>
      </c>
      <c r="FC48" s="14"/>
      <c r="FD48" s="9" t="str">
        <f t="shared" si="40"/>
        <v>n/a</v>
      </c>
      <c r="FE48" s="14">
        <f t="shared" si="18"/>
        <v>0</v>
      </c>
      <c r="FF48" s="11">
        <v>0</v>
      </c>
      <c r="FG48" s="11">
        <f>[1]HeatFuel!CR48</f>
        <v>0</v>
      </c>
      <c r="FH48" s="11">
        <f>[1]HeatFuel!CQ48</f>
        <v>0</v>
      </c>
      <c r="FI48" s="13">
        <f>((FF48*'[1]prices source'!$C$58)+(FG48*'[1]prices source'!$C$60)+(FH48*'[1]prices source'!$C$61))/1000</f>
        <v>0</v>
      </c>
      <c r="FJ48" s="14">
        <f>((FF48*'[1]prices source'!$G$58)+(FG48*'[1]prices source'!$G$60)+(FH48*'[1]prices source'!$G$61))</f>
        <v>0</v>
      </c>
      <c r="FK48" s="14">
        <f>[1]HeatFuel!CP48</f>
        <v>0</v>
      </c>
      <c r="FL48" s="9" t="str">
        <f t="shared" si="41"/>
        <v>n/a</v>
      </c>
      <c r="FM48" s="14">
        <f t="shared" si="19"/>
        <v>0</v>
      </c>
      <c r="FN48" s="11">
        <f t="shared" si="79"/>
        <v>0</v>
      </c>
      <c r="FO48" s="11">
        <f t="shared" si="79"/>
        <v>0</v>
      </c>
      <c r="FP48" s="11">
        <f t="shared" si="79"/>
        <v>0</v>
      </c>
      <c r="FQ48" s="13">
        <f>((FN48*'[1]prices source'!$C$58)+(FO48*'[1]prices source'!$C$60)+(FP48*'[1]prices source'!$C$61))/1000</f>
        <v>0</v>
      </c>
      <c r="FR48" s="14">
        <f>((FN48*'[1]prices source'!$G$58)+(FO48*'[1]prices source'!$G$60)+(FP48*'[1]prices source'!$G$61))</f>
        <v>0</v>
      </c>
      <c r="FS48" s="14">
        <f>'[1]CAPEX Assumptions'!$D$30</f>
        <v>0</v>
      </c>
      <c r="FT48" s="9" t="str">
        <f t="shared" si="42"/>
        <v>n/a</v>
      </c>
      <c r="FU48" s="14">
        <f t="shared" si="21"/>
        <v>0</v>
      </c>
      <c r="FV48" s="15">
        <v>0</v>
      </c>
      <c r="FW48" s="13">
        <f>(FV48*'[1]prices source'!$C$58)/1000</f>
        <v>0</v>
      </c>
      <c r="FX48" s="14">
        <f>(FV48*'[1]prices source'!$G$58)</f>
        <v>0</v>
      </c>
      <c r="FY48" s="16">
        <v>0</v>
      </c>
      <c r="FZ48" s="9" t="str">
        <f t="shared" si="43"/>
        <v>n/a</v>
      </c>
      <c r="GA48" s="14">
        <f t="shared" si="44"/>
        <v>0</v>
      </c>
      <c r="GB48" s="11">
        <f>'[1]ENERGY APPORTION'!BB48*'[1]cooling opps'!$C$35</f>
        <v>0</v>
      </c>
      <c r="GC48" s="13">
        <f>(GB48*'[1]prices source'!$C$58)/1000</f>
        <v>0</v>
      </c>
      <c r="GD48" s="14">
        <f>(GB48*'[1]prices source'!$G$58)</f>
        <v>0</v>
      </c>
      <c r="GE48" s="14">
        <v>0</v>
      </c>
      <c r="GF48" s="9" t="str">
        <f t="shared" si="45"/>
        <v>n/a</v>
      </c>
      <c r="GG48" s="14">
        <f t="shared" si="46"/>
        <v>0</v>
      </c>
      <c r="GH48" s="11">
        <v>0</v>
      </c>
      <c r="GI48" s="13">
        <f>(GH48*'[1]prices source'!$C$58)/1000</f>
        <v>0</v>
      </c>
      <c r="GJ48" s="14">
        <f>(GH48*'[1]prices source'!$G$58)</f>
        <v>0</v>
      </c>
      <c r="GK48" s="17">
        <v>0</v>
      </c>
      <c r="GL48" s="9" t="str">
        <f t="shared" si="47"/>
        <v>n/a</v>
      </c>
      <c r="GM48" s="14">
        <f t="shared" si="48"/>
        <v>0</v>
      </c>
      <c r="GN48" s="11">
        <f>[1]HeatFuel!BE48</f>
        <v>0</v>
      </c>
      <c r="GO48" s="13">
        <f>(GN48*'[1]prices source'!$C$58)/1000</f>
        <v>0</v>
      </c>
      <c r="GP48" s="14">
        <f>(GN48*'[1]prices source'!$G$58)</f>
        <v>0</v>
      </c>
      <c r="GQ48" s="14">
        <f>[1]HeatFuel!BF48*'[1]CAPEX Assumptions'!$D$11</f>
        <v>0</v>
      </c>
      <c r="GR48" s="9" t="str">
        <f t="shared" si="49"/>
        <v>n/a</v>
      </c>
      <c r="GS48" s="14">
        <f t="shared" si="50"/>
        <v>0</v>
      </c>
      <c r="GT48" s="11">
        <v>0</v>
      </c>
      <c r="GU48" s="13">
        <f>(GT48*'[1]prices source'!$C$58)/1000</f>
        <v>0</v>
      </c>
      <c r="GV48" s="14">
        <f>(GT48*'[1]prices source'!$G$58)</f>
        <v>0</v>
      </c>
      <c r="GW48" s="14">
        <v>0</v>
      </c>
      <c r="GX48" s="9" t="str">
        <f t="shared" si="51"/>
        <v>n/a</v>
      </c>
      <c r="GY48" s="14">
        <f t="shared" si="52"/>
        <v>0</v>
      </c>
      <c r="GZ48" s="18">
        <v>15301.275202593024</v>
      </c>
      <c r="HA48" s="13">
        <f>(GZ48*'[1]prices source'!$C$58)/1000</f>
        <v>3.9867275052852063</v>
      </c>
      <c r="HB48" s="14">
        <f>(GZ48*'[1]prices source'!$G$58)</f>
        <v>1887.1117219630976</v>
      </c>
      <c r="HC48" s="19">
        <v>49372.371810441677</v>
      </c>
      <c r="HD48" s="9">
        <f t="shared" si="53"/>
        <v>26.162929961073683</v>
      </c>
      <c r="HE48" s="14">
        <f t="shared" si="54"/>
        <v>-5678.8948454390775</v>
      </c>
      <c r="HF48" s="18">
        <v>16771.330797064526</v>
      </c>
      <c r="HG48" s="13">
        <f>(HF48*'[1]prices source'!$C$58)/1000</f>
        <v>4.3697485930821731</v>
      </c>
      <c r="HH48" s="14">
        <f>(HF48*'[1]prices source'!$G$58)</f>
        <v>2068.4142021507932</v>
      </c>
      <c r="HI48" s="19">
        <v>81552.869680239965</v>
      </c>
      <c r="HJ48" s="9">
        <f t="shared" si="55"/>
        <v>39.42772661077219</v>
      </c>
      <c r="HK48" s="14">
        <f t="shared" si="56"/>
        <v>-21426.750711251159</v>
      </c>
      <c r="HL48" s="11">
        <v>0</v>
      </c>
      <c r="HM48" s="13">
        <f>(HL48*'[1]prices source'!$C$58)/1000</f>
        <v>0</v>
      </c>
      <c r="HN48" s="14">
        <f>(HL48*'[1]prices source'!$G$58)</f>
        <v>0</v>
      </c>
      <c r="HO48" s="14">
        <v>0</v>
      </c>
      <c r="HP48" s="9" t="str">
        <f t="shared" si="57"/>
        <v>n/a</v>
      </c>
      <c r="HQ48" s="14">
        <f t="shared" si="58"/>
        <v>0</v>
      </c>
      <c r="HR48" s="11">
        <v>0</v>
      </c>
      <c r="HS48" s="13">
        <f>(HR48*'[1]prices source'!$C$58)/1000</f>
        <v>0</v>
      </c>
      <c r="HT48" s="14">
        <f>(HR48*'[1]prices source'!$G$58)</f>
        <v>0</v>
      </c>
      <c r="HU48" s="14">
        <v>0</v>
      </c>
      <c r="HV48" s="9" t="str">
        <f t="shared" si="59"/>
        <v>n/a</v>
      </c>
      <c r="HW48" s="14">
        <f t="shared" si="60"/>
        <v>0</v>
      </c>
      <c r="HX48" s="11">
        <f>[1]ICT!AC118</f>
        <v>4911.6672000000017</v>
      </c>
      <c r="HY48" s="13">
        <f>(HX48*'[1]prices source'!$C$58)/1000</f>
        <v>1.2797285496655086</v>
      </c>
      <c r="HZ48" s="14">
        <f>(HX48*'[1]prices source'!$G$58)</f>
        <v>605.75766560495072</v>
      </c>
      <c r="IA48" s="14">
        <f>'[1]CAPEX Assumptions'!$D$25*[1]ICT!H118</f>
        <v>0</v>
      </c>
      <c r="IB48" s="9">
        <f t="shared" si="61"/>
        <v>0</v>
      </c>
      <c r="IC48" s="14">
        <f t="shared" si="62"/>
        <v>1884.7498017475791</v>
      </c>
      <c r="ID48" s="11">
        <f>[1]ICT!Z118</f>
        <v>675</v>
      </c>
      <c r="IE48" s="13">
        <f>(ID48*'[1]prices source'!$C$58)/1000</f>
        <v>0.17587037880421094</v>
      </c>
      <c r="IF48" s="14">
        <f>(ID48*'[1]prices source'!$G$58)</f>
        <v>83.247990475279266</v>
      </c>
      <c r="IG48" s="14">
        <f>'[1]CAPEX Assumptions'!$D$26</f>
        <v>0</v>
      </c>
      <c r="IH48" s="9">
        <f t="shared" si="63"/>
        <v>0</v>
      </c>
      <c r="II48" s="14">
        <f t="shared" si="64"/>
        <v>259.01716553182098</v>
      </c>
      <c r="IJ48" s="11">
        <f>[1]ICT!AF118</f>
        <v>0</v>
      </c>
      <c r="IK48" s="13">
        <f>(IJ48*'[1]prices source'!$C$58)/1000</f>
        <v>0</v>
      </c>
      <c r="IL48" s="14">
        <f>(IJ48*'[1]prices source'!$G$58)</f>
        <v>0</v>
      </c>
      <c r="IM48" s="14">
        <f>'[1]CAPEX Assumptions'!$D$27*[1]ICT!AG75</f>
        <v>0</v>
      </c>
      <c r="IN48" s="9" t="str">
        <f t="shared" si="65"/>
        <v>n/a</v>
      </c>
      <c r="IO48" s="14">
        <f t="shared" si="66"/>
        <v>0</v>
      </c>
      <c r="IP48" s="11">
        <f>[1]vending!G48</f>
        <v>0</v>
      </c>
      <c r="IQ48" s="13">
        <f>(IP48*'[1]prices source'!$C$58)/1000</f>
        <v>0</v>
      </c>
      <c r="IR48" s="14">
        <f>(IP48*'[1]prices source'!$G$58)</f>
        <v>0</v>
      </c>
      <c r="IS48" s="14">
        <f>'[1]CAPEX Assumptions'!$D$28*[1]vending!C5</f>
        <v>0</v>
      </c>
      <c r="IT48" s="9" t="str">
        <f t="shared" si="67"/>
        <v>n/a</v>
      </c>
      <c r="IU48" s="14">
        <f t="shared" si="68"/>
        <v>0</v>
      </c>
      <c r="IV48" s="11">
        <f>'[1]halls power'!S79</f>
        <v>0</v>
      </c>
      <c r="IW48" s="13">
        <f>(IV48*'[1]prices source'!$C$58)/1000</f>
        <v>0</v>
      </c>
      <c r="IX48" s="14">
        <f>(IV48*'[1]prices source'!$G$58)</f>
        <v>0</v>
      </c>
      <c r="IY48" s="14">
        <f>'[1]halls power'!T79</f>
        <v>0</v>
      </c>
      <c r="IZ48" s="9" t="str">
        <f t="shared" si="69"/>
        <v>n/a</v>
      </c>
      <c r="JA48" s="14">
        <f t="shared" si="70"/>
        <v>0</v>
      </c>
      <c r="JB48" s="11">
        <f>'[1]halls power'!U79</f>
        <v>0</v>
      </c>
      <c r="JC48" s="13">
        <f>(JB48*'[1]prices source'!$C$58)/1000</f>
        <v>0</v>
      </c>
      <c r="JD48" s="14">
        <f>(JB48*'[1]prices source'!$G$58)</f>
        <v>0</v>
      </c>
      <c r="JE48" s="14">
        <f>'[1]halls power'!V79</f>
        <v>0</v>
      </c>
      <c r="JF48" s="9" t="str">
        <f t="shared" si="71"/>
        <v>n/a</v>
      </c>
      <c r="JG48" s="14">
        <f t="shared" si="72"/>
        <v>0</v>
      </c>
      <c r="JH48" s="11">
        <f>'[1]renewable energy'!W211</f>
        <v>16696.037471626161</v>
      </c>
      <c r="JI48" s="13">
        <f>(JH48*'[1]prices source'!$C$58)/1000</f>
        <v>4.3501310143173235</v>
      </c>
      <c r="JJ48" s="14">
        <f>(JH48*'[1]prices source'!$G$58)+'[1]renewable energy'!Z211</f>
        <v>2167.2629570868548</v>
      </c>
      <c r="JK48" s="14">
        <f>'[1]renewable energy'!Y211</f>
        <v>19322.318678241387</v>
      </c>
      <c r="JL48" s="9">
        <f t="shared" si="73"/>
        <v>8.9155395818759562</v>
      </c>
      <c r="JM48" s="14">
        <f t="shared" si="74"/>
        <v>28353.964442899534</v>
      </c>
      <c r="JN48" s="11">
        <v>0</v>
      </c>
      <c r="JO48" s="13">
        <f>(JN48*'[1]prices source'!$C$58)/1000</f>
        <v>0</v>
      </c>
      <c r="JP48" s="14">
        <v>0</v>
      </c>
      <c r="JQ48" s="14">
        <v>0</v>
      </c>
      <c r="JR48" s="9" t="str">
        <f t="shared" si="75"/>
        <v>n/a</v>
      </c>
      <c r="JS48" s="14">
        <f t="shared" si="76"/>
        <v>0</v>
      </c>
      <c r="JT48" s="11">
        <v>0</v>
      </c>
      <c r="JU48" s="13">
        <f>(JT48*'[1]prices source'!$C$58)/1000</f>
        <v>0</v>
      </c>
      <c r="JV48" s="14">
        <f>(JT48*'[1]prices source'!$G$58)</f>
        <v>0</v>
      </c>
      <c r="JW48" s="16">
        <v>0</v>
      </c>
      <c r="JX48" s="9" t="str">
        <f t="shared" si="77"/>
        <v>n/a</v>
      </c>
      <c r="JY48" s="14">
        <f t="shared" si="78"/>
        <v>0</v>
      </c>
    </row>
    <row r="49" spans="1:285" x14ac:dyDescent="0.25">
      <c r="A49" s="9">
        <f>'[1]ENERGY APPORTION'!A49</f>
        <v>47</v>
      </c>
      <c r="B49" t="s">
        <v>96</v>
      </c>
      <c r="C49" s="9" t="str">
        <f>'[1]ENERGY APPORTION'!E49</f>
        <v>sports</v>
      </c>
      <c r="D49" s="10">
        <f>[1]FabricVent!M49</f>
        <v>1955.0000000000002</v>
      </c>
      <c r="E49" s="11">
        <f>'[1]ENERGY APPORTION'!G49</f>
        <v>134234.5625</v>
      </c>
      <c r="F49" s="11">
        <f>'[1]ENERGY APPORTION'!H49</f>
        <v>571640.99775278859</v>
      </c>
      <c r="G49" s="11">
        <f>'[1]ENERGY APPORTION'!I49</f>
        <v>0</v>
      </c>
      <c r="H49" s="10">
        <f>((E49*'[1]prices source'!$C$58)+(F49*'[1]prices source'!$C$60)+(G49*'[1]prices source'!$C$61))/1000</f>
        <v>140.41382404363895</v>
      </c>
      <c r="I49" s="12">
        <f>(E49*'[1]prices source'!$G$58)+(F49*'[1]prices source'!$G$60)+(G49*'[1]prices source'!$G$61)</f>
        <v>28016.088503895742</v>
      </c>
      <c r="J49" s="11">
        <f>[1]FabricVent!EU49</f>
        <v>0</v>
      </c>
      <c r="K49" s="11">
        <f>[1]FabricVent!EJ49</f>
        <v>0</v>
      </c>
      <c r="L49" s="11">
        <v>0</v>
      </c>
      <c r="M49" s="13">
        <f>((J49*'[1]prices source'!$C$58)+(K49*'[1]prices source'!$C$60)+(L49*'[1]prices source'!$C$61))/1000</f>
        <v>0</v>
      </c>
      <c r="N49" s="14">
        <f>((J49*'[1]prices source'!$G$58)+(K49*'[1]prices source'!$G$60)+(L49*'[1]prices source'!$G$61))</f>
        <v>0</v>
      </c>
      <c r="O49" s="14">
        <f>[1]FabricVent!DY49</f>
        <v>0</v>
      </c>
      <c r="P49" s="9" t="str">
        <f t="shared" si="22"/>
        <v>n/a</v>
      </c>
      <c r="Q49" s="14">
        <f t="shared" si="0"/>
        <v>0</v>
      </c>
      <c r="R49" s="11">
        <f>[1]FabricVent!EV49</f>
        <v>0</v>
      </c>
      <c r="S49" s="11">
        <f>[1]FabricVent!EK49</f>
        <v>81492.636154681575</v>
      </c>
      <c r="T49" s="11">
        <v>0</v>
      </c>
      <c r="U49" s="13">
        <f>((R49*'[1]prices source'!$C$58)+(S49*'[1]prices source'!$C$60)+(T49*'[1]prices source'!$C$61))/1000</f>
        <v>15.031316738731016</v>
      </c>
      <c r="V49" s="14">
        <f>((R49*'[1]prices source'!$G$58)+(S49*'[1]prices source'!$G$60)+(T49*'[1]prices source'!$G$61))</f>
        <v>1633.8546616502897</v>
      </c>
      <c r="W49" s="14">
        <f>[1]FabricVent!DZ49</f>
        <v>89044.263311627918</v>
      </c>
      <c r="X49" s="9">
        <f t="shared" si="23"/>
        <v>54.499500721617402</v>
      </c>
      <c r="Y49" s="14">
        <f t="shared" si="1"/>
        <v>-30869.223737651977</v>
      </c>
      <c r="Z49" s="11">
        <f>[1]FabricVent!EW49</f>
        <v>0</v>
      </c>
      <c r="AA49" s="11">
        <f>[1]FabricVent!EL49</f>
        <v>0</v>
      </c>
      <c r="AB49" s="11">
        <v>0</v>
      </c>
      <c r="AC49" s="13">
        <f>((Z49*'[1]prices source'!$C$58)+(AA49*'[1]prices source'!$C$60)+(AB49*'[1]prices source'!$C$61))/1000</f>
        <v>0</v>
      </c>
      <c r="AD49" s="14">
        <f>((Z49*'[1]prices source'!$G$58)+(AA49*'[1]prices source'!$G$60)+(AB49*'[1]prices source'!$G$61))</f>
        <v>0</v>
      </c>
      <c r="AE49" s="14">
        <f>[1]FabricVent!EA49</f>
        <v>0</v>
      </c>
      <c r="AF49" s="9" t="str">
        <f t="shared" si="24"/>
        <v>n/a</v>
      </c>
      <c r="AG49" s="14">
        <f t="shared" si="2"/>
        <v>0</v>
      </c>
      <c r="AH49" s="11">
        <f>[1]FabricVent!EX49</f>
        <v>0</v>
      </c>
      <c r="AI49" s="11">
        <f>[1]FabricVent!EM49</f>
        <v>0</v>
      </c>
      <c r="AJ49" s="11">
        <v>0</v>
      </c>
      <c r="AK49" s="13">
        <f>((AH49*'[1]prices source'!$C$58)+(AI49*'[1]prices source'!$C$60)+(AJ49*'[1]prices source'!$C$61))/1000</f>
        <v>0</v>
      </c>
      <c r="AL49" s="14">
        <f>((AH49*'[1]prices source'!$G$58)+(AI49*'[1]prices source'!$G$60)+(AJ49*'[1]prices source'!$G$61))</f>
        <v>0</v>
      </c>
      <c r="AM49" s="14">
        <f>[1]FabricVent!EB49</f>
        <v>0</v>
      </c>
      <c r="AN49" s="9" t="str">
        <f t="shared" si="25"/>
        <v>n/a</v>
      </c>
      <c r="AO49" s="14">
        <f t="shared" si="3"/>
        <v>0</v>
      </c>
      <c r="AP49" s="11">
        <f>[1]FabricVent!FD49</f>
        <v>0</v>
      </c>
      <c r="AQ49" s="11">
        <f>[1]FabricVent!ES49</f>
        <v>136784.93233628126</v>
      </c>
      <c r="AR49" s="11">
        <v>0</v>
      </c>
      <c r="AS49" s="13">
        <f>((AP49*'[1]prices source'!$C$58)+(AQ49*'[1]prices source'!$C$60)+(AR49*'[1]prices source'!$C$61))/1000</f>
        <v>25.22998076942708</v>
      </c>
      <c r="AT49" s="14">
        <f>((AP49*'[1]prices source'!$G$58)+(AQ49*'[1]prices source'!$G$60)+(AR49*'[1]prices source'!$G$61))</f>
        <v>2742.4158781285632</v>
      </c>
      <c r="AU49" s="14">
        <f>[1]FabricVent!EH49</f>
        <v>12122</v>
      </c>
      <c r="AV49" s="9">
        <f t="shared" si="26"/>
        <v>4.4201902770020816</v>
      </c>
      <c r="AW49" s="14">
        <f t="shared" si="4"/>
        <v>75569.763979745723</v>
      </c>
      <c r="AX49" s="11">
        <f>[1]FabricVent!FC49</f>
        <v>0</v>
      </c>
      <c r="AY49" s="11">
        <f>[1]FabricVent!ER49</f>
        <v>0</v>
      </c>
      <c r="AZ49" s="11">
        <v>0</v>
      </c>
      <c r="BA49" s="13">
        <f>((AX49*'[1]prices source'!$C$58)+(AY49*'[1]prices source'!$C$60)+(AZ49*'[1]prices source'!$C$61))/1000</f>
        <v>0</v>
      </c>
      <c r="BB49" s="14">
        <f>((AX49*'[1]prices source'!$G$58)+(AY49*'[1]prices source'!$G$60)+(AZ49*'[1]prices source'!$G$61))</f>
        <v>0</v>
      </c>
      <c r="BC49" s="14">
        <f>[1]FabricVent!EG49</f>
        <v>0</v>
      </c>
      <c r="BD49" s="9" t="str">
        <f t="shared" si="27"/>
        <v>n/a</v>
      </c>
      <c r="BE49" s="14">
        <f t="shared" si="5"/>
        <v>0</v>
      </c>
      <c r="BF49" s="11">
        <f>[1]FabricVent!EZ49</f>
        <v>0</v>
      </c>
      <c r="BG49" s="11">
        <f>[1]FabricVent!EO49</f>
        <v>0</v>
      </c>
      <c r="BH49" s="11">
        <v>0</v>
      </c>
      <c r="BI49" s="13">
        <f>((BF49*'[1]prices source'!$C$58)+(BG49*'[1]prices source'!$C$60)+(BH49*'[1]prices source'!$C$61))/1000</f>
        <v>0</v>
      </c>
      <c r="BJ49" s="14">
        <f>((BF49*'[1]prices source'!$G$58)+(BG49*'[1]prices source'!$G$60)+(BH49*'[1]prices source'!$G$61))</f>
        <v>0</v>
      </c>
      <c r="BK49" s="14">
        <f>[1]FabricVent!ED49</f>
        <v>0</v>
      </c>
      <c r="BL49" s="9" t="str">
        <f t="shared" si="28"/>
        <v>n/a</v>
      </c>
      <c r="BM49" s="14">
        <f t="shared" si="6"/>
        <v>0</v>
      </c>
      <c r="BN49" s="11">
        <f>[1]FabricVent!EY49</f>
        <v>0</v>
      </c>
      <c r="BO49" s="11">
        <f>[1]FabricVent!EN49</f>
        <v>56897.548824264864</v>
      </c>
      <c r="BP49" s="11">
        <v>0</v>
      </c>
      <c r="BQ49" s="13">
        <f>((BN49*'[1]prices source'!$C$58)+(BO49*'[1]prices source'!$C$60)+(BP49*'[1]prices source'!$C$61))/1000</f>
        <v>10.494752880635655</v>
      </c>
      <c r="BR49" s="14">
        <f>((BN49*'[1]prices source'!$G$58)+(BO49*'[1]prices source'!$G$60)+(BP49*'[1]prices source'!$G$61))</f>
        <v>1140.7451000425101</v>
      </c>
      <c r="BS49" s="14">
        <f>[1]FabricVent!EC49</f>
        <v>72093.810800000007</v>
      </c>
      <c r="BT49" s="9">
        <f t="shared" si="29"/>
        <v>63.198878344788348</v>
      </c>
      <c r="BU49" s="14">
        <f t="shared" si="7"/>
        <v>-38377.763646292136</v>
      </c>
      <c r="BV49" s="11">
        <f>[1]FabricVent!FA49</f>
        <v>0</v>
      </c>
      <c r="BW49" s="11">
        <f>[1]FabricVent!EP49</f>
        <v>0</v>
      </c>
      <c r="BX49" s="11">
        <v>0</v>
      </c>
      <c r="BY49" s="13">
        <f>((BV49*'[1]prices source'!$C$58)+(BW49*'[1]prices source'!$C$60)+(BX49*'[1]prices source'!$C$61))/1000</f>
        <v>0</v>
      </c>
      <c r="BZ49" s="14">
        <f>((BV49*'[1]prices source'!$G$58)+(BW49*'[1]prices source'!$G$60)+(BX49*'[1]prices source'!$G$61))</f>
        <v>0</v>
      </c>
      <c r="CA49" s="14">
        <f>[1]FabricVent!EE49</f>
        <v>0</v>
      </c>
      <c r="CB49" s="9" t="str">
        <f t="shared" si="30"/>
        <v>n/a</v>
      </c>
      <c r="CC49" s="14">
        <f t="shared" si="8"/>
        <v>0</v>
      </c>
      <c r="CD49" s="11">
        <f>[1]FabricVent!FB49</f>
        <v>0</v>
      </c>
      <c r="CE49" s="11">
        <f>[1]FabricVent!EQ49</f>
        <v>64559.249659320383</v>
      </c>
      <c r="CF49" s="11">
        <v>0</v>
      </c>
      <c r="CG49" s="13">
        <f>((CD49*'[1]prices source'!$C$58)+(CE49*'[1]prices source'!$C$60)+(CF49*'[1]prices source'!$C$61))/1000</f>
        <v>11.907953599661646</v>
      </c>
      <c r="CH49" s="14">
        <f>((CD49*'[1]prices source'!$G$58)+(CE49*'[1]prices source'!$G$60)+(CF49*'[1]prices source'!$G$61))</f>
        <v>1294.3553673771523</v>
      </c>
      <c r="CI49" s="14">
        <f>[1]FabricVent!EF49</f>
        <v>79803.820800000001</v>
      </c>
      <c r="CJ49" s="9">
        <f t="shared" si="31"/>
        <v>61.655263161393123</v>
      </c>
      <c r="CK49" s="14">
        <f t="shared" si="9"/>
        <v>-41547.643676366795</v>
      </c>
      <c r="CL49" s="11">
        <v>0</v>
      </c>
      <c r="CM49" s="11">
        <f>[1]HeatFuel!CE49</f>
        <v>16336.026893513806</v>
      </c>
      <c r="CN49" s="11">
        <v>0</v>
      </c>
      <c r="CO49" s="13">
        <f>((CL49*'[1]prices source'!$C$58)+(CM49*'[1]prices source'!$C$60)+(CN49*'[1]prices source'!$C$61))/1000</f>
        <v>3.0131801605086217</v>
      </c>
      <c r="CP49" s="14">
        <f>((CL49*'[1]prices source'!$G$58)+(CM49*'[1]prices source'!$G$60)+(CN49*'[1]prices source'!$G$61))</f>
        <v>327.52276711420029</v>
      </c>
      <c r="CQ49" s="14">
        <f>[1]HeatFuel!CF49</f>
        <v>7262.6657461589175</v>
      </c>
      <c r="CR49" s="9">
        <f t="shared" si="32"/>
        <v>22.174537086841902</v>
      </c>
      <c r="CS49" s="14">
        <f t="shared" si="10"/>
        <v>-1941.565548757032</v>
      </c>
      <c r="CT49" s="11">
        <f>[1]HeatFuel!BA49</f>
        <v>7243.2750000000005</v>
      </c>
      <c r="CU49" s="11">
        <v>0</v>
      </c>
      <c r="CV49" s="11">
        <v>0</v>
      </c>
      <c r="CW49" s="13">
        <f>((CT49*'[1]prices source'!$C$58)+(CU49*'[1]prices source'!$C$60)+(CV49*'[1]prices source'!$C$61))/1000</f>
        <v>1.8872259526415867</v>
      </c>
      <c r="CX49" s="14">
        <f>((CT49*'[1]prices source'!$G$58)+(CU49*'[1]prices source'!$G$60)+(CV49*'[1]prices source'!$G$61))</f>
        <v>893.31568623678288</v>
      </c>
      <c r="CY49" s="14">
        <f>'[1]CAPEX Assumptions'!$D$11*[1]HeatFuel!BB49</f>
        <v>1226.3746031746034</v>
      </c>
      <c r="CZ49" s="9">
        <f t="shared" si="33"/>
        <v>1.3728345108780948</v>
      </c>
      <c r="DA49" s="14">
        <f t="shared" si="11"/>
        <v>14173.089305682808</v>
      </c>
      <c r="DB49" s="11">
        <f>[1]HotWaterpiv!AQ158</f>
        <v>261.25438963146928</v>
      </c>
      <c r="DC49" s="11">
        <f>[1]HotWaterpiv!AP158</f>
        <v>7869.2834485464546</v>
      </c>
      <c r="DD49" s="11">
        <v>0</v>
      </c>
      <c r="DE49" s="13">
        <f>((DB49*'[1]prices source'!$C$58)+(DC49*'[1]prices source'!$C$60)+(DD49*'[1]prices source'!$C$61))/1000</f>
        <v>1.5195588261121704</v>
      </c>
      <c r="DF49" s="14">
        <f>((DB49*'[1]prices source'!$G$58)+(DC49*'[1]prices source'!$G$60)+(DD49*'[1]prices source'!$G$61))</f>
        <v>189.99271051446183</v>
      </c>
      <c r="DG49" s="14">
        <f>[1]HotWaterpiv!AW158</f>
        <v>3031.9919920955826</v>
      </c>
      <c r="DH49" s="9">
        <f t="shared" si="34"/>
        <v>15.95846484786475</v>
      </c>
      <c r="DI49" s="14">
        <f t="shared" si="12"/>
        <v>48.572186662863714</v>
      </c>
      <c r="DJ49" s="11">
        <f>[1]HeatFuel!CN49</f>
        <v>0</v>
      </c>
      <c r="DK49" s="11">
        <f>[1]HeatFuel!CO49</f>
        <v>0</v>
      </c>
      <c r="DL49" s="11">
        <v>0</v>
      </c>
      <c r="DM49" s="13">
        <f>((DJ49*'[1]prices source'!$C$58)+(DK49*'[1]prices source'!$C$60)+(DL49*'[1]prices source'!$C$61))/1000</f>
        <v>0</v>
      </c>
      <c r="DN49" s="14">
        <f>((DJ49*'[1]prices source'!$G$58)+(DK49*'[1]prices source'!$G$60)+(DL49*'[1]prices source'!$G$61))</f>
        <v>0</v>
      </c>
      <c r="DO49" s="14">
        <f>[1]HeatFuel!CM49</f>
        <v>0</v>
      </c>
      <c r="DP49" s="9" t="str">
        <f t="shared" si="35"/>
        <v>n/a</v>
      </c>
      <c r="DQ49" s="14">
        <f t="shared" si="13"/>
        <v>0</v>
      </c>
      <c r="DR49" s="11">
        <v>0</v>
      </c>
      <c r="DS49" s="11"/>
      <c r="DT49" s="11">
        <v>0</v>
      </c>
      <c r="DU49" s="13">
        <f>((DR49*'[1]prices source'!$C$58)+(DS49*'[1]prices source'!$C$60)+(DT49*'[1]prices source'!$C$61))/1000</f>
        <v>0</v>
      </c>
      <c r="DV49" s="14">
        <f>((DR49*'[1]prices source'!$G$58)+(DS49*'[1]prices source'!$G$60)+(DT49*'[1]prices source'!$G$61))</f>
        <v>0</v>
      </c>
      <c r="DW49" s="14"/>
      <c r="DX49" s="9" t="str">
        <f t="shared" si="36"/>
        <v>n/a</v>
      </c>
      <c r="DY49" s="14">
        <f t="shared" si="14"/>
        <v>0</v>
      </c>
      <c r="DZ49" s="11">
        <f>'[1]ENERGY APPORTION'!BA49*'[1]benchmarks general'!$I$192*(6-0)/24</f>
        <v>0</v>
      </c>
      <c r="EA49" s="11">
        <v>0</v>
      </c>
      <c r="EB49" s="11">
        <v>0</v>
      </c>
      <c r="EC49" s="13">
        <f>((DZ49*'[1]prices source'!$C$58)+(EA49*'[1]prices source'!$C$60)+(EB49*'[1]prices source'!$C$61))/1000</f>
        <v>0</v>
      </c>
      <c r="ED49" s="14">
        <f>((DZ49*'[1]prices source'!$G$58)+(EA49*'[1]prices source'!$G$60)+(EB49*'[1]prices source'!$G$61))</f>
        <v>0</v>
      </c>
      <c r="EE49" s="14">
        <f>IF(DZ49&gt;0,'[1]benchmarks general'!$I$197,0)</f>
        <v>0</v>
      </c>
      <c r="EF49" s="9" t="str">
        <f t="shared" si="37"/>
        <v>n/a</v>
      </c>
      <c r="EG49" s="14">
        <f t="shared" si="15"/>
        <v>0</v>
      </c>
      <c r="EH49" s="11">
        <f>[1]FabricVent!GG49</f>
        <v>13804.637851612973</v>
      </c>
      <c r="EI49" s="11">
        <f>[1]FabricVent!GD49</f>
        <v>4923.5024030965415</v>
      </c>
      <c r="EJ49" s="11">
        <v>0</v>
      </c>
      <c r="EK49" s="13">
        <f>((EH49*'[1]prices source'!$C$58)+(EI49*'[1]prices source'!$C$60)+(EJ49*'[1]prices source'!$C$61))/1000</f>
        <v>4.5049205933891159</v>
      </c>
      <c r="EL49" s="14">
        <f>((EH49*'[1]prices source'!$G$58)+(EI49*'[1]prices source'!$G$60)+(EJ49*'[1]prices source'!$G$61))</f>
        <v>1801.2427355832012</v>
      </c>
      <c r="EM49" s="14">
        <v>4239.5374348526175</v>
      </c>
      <c r="EN49" s="9">
        <f t="shared" si="38"/>
        <v>2.353673578303122</v>
      </c>
      <c r="EO49" s="14">
        <f t="shared" si="16"/>
        <v>24699.22200669648</v>
      </c>
      <c r="EP49" s="11">
        <f>[1]FabricVent!GK49</f>
        <v>0</v>
      </c>
      <c r="EQ49" s="11">
        <f>[1]FabricVent!GH49</f>
        <v>0</v>
      </c>
      <c r="ER49" s="11">
        <v>0</v>
      </c>
      <c r="ES49" s="13">
        <f>((EP49*'[1]prices source'!$C$58)+(EQ49*'[1]prices source'!$C$60)+(ER49*'[1]prices source'!$C$61))/1000</f>
        <v>0</v>
      </c>
      <c r="ET49" s="14">
        <f>((EP49*'[1]prices source'!$G$58)+(EQ49*'[1]prices source'!$G$60)+(ER49*'[1]prices source'!$G$61))</f>
        <v>0</v>
      </c>
      <c r="EU49" s="14">
        <v>0</v>
      </c>
      <c r="EV49" s="9" t="str">
        <f t="shared" si="39"/>
        <v>n/a</v>
      </c>
      <c r="EW49" s="14">
        <f t="shared" si="17"/>
        <v>0</v>
      </c>
      <c r="EX49" s="11">
        <f>[1]FabricVent!GR49</f>
        <v>0</v>
      </c>
      <c r="EY49" s="11">
        <f>[1]FabricVent!GO49</f>
        <v>0</v>
      </c>
      <c r="EZ49" s="11">
        <v>0</v>
      </c>
      <c r="FA49" s="13">
        <f>((EX49*'[1]prices source'!$C$58)+(EY49*'[1]prices source'!$C$60)+(EZ49*'[1]prices source'!$C$61))/1000</f>
        <v>0</v>
      </c>
      <c r="FB49" s="14">
        <f>((EX49*'[1]prices source'!$G$58)+(EY49*'[1]prices source'!$G$60)+(EZ49*'[1]prices source'!$G$61))</f>
        <v>0</v>
      </c>
      <c r="FC49" s="14"/>
      <c r="FD49" s="9" t="str">
        <f t="shared" si="40"/>
        <v>n/a</v>
      </c>
      <c r="FE49" s="14">
        <f t="shared" si="18"/>
        <v>0</v>
      </c>
      <c r="FF49" s="11">
        <v>0</v>
      </c>
      <c r="FG49" s="11">
        <f>[1]HeatFuel!CR49</f>
        <v>0</v>
      </c>
      <c r="FH49" s="11">
        <f>[1]HeatFuel!CQ49</f>
        <v>0</v>
      </c>
      <c r="FI49" s="13">
        <f>((FF49*'[1]prices source'!$C$58)+(FG49*'[1]prices source'!$C$60)+(FH49*'[1]prices source'!$C$61))/1000</f>
        <v>0</v>
      </c>
      <c r="FJ49" s="14">
        <f>((FF49*'[1]prices source'!$G$58)+(FG49*'[1]prices source'!$G$60)+(FH49*'[1]prices source'!$G$61))</f>
        <v>0</v>
      </c>
      <c r="FK49" s="14">
        <f>[1]HeatFuel!CP49</f>
        <v>0</v>
      </c>
      <c r="FL49" s="9" t="str">
        <f t="shared" si="41"/>
        <v>n/a</v>
      </c>
      <c r="FM49" s="14">
        <f t="shared" si="19"/>
        <v>0</v>
      </c>
      <c r="FN49" s="11">
        <f t="shared" si="79"/>
        <v>0</v>
      </c>
      <c r="FO49" s="11">
        <f t="shared" si="79"/>
        <v>0</v>
      </c>
      <c r="FP49" s="11">
        <f t="shared" si="79"/>
        <v>0</v>
      </c>
      <c r="FQ49" s="13">
        <f>((FN49*'[1]prices source'!$C$58)+(FO49*'[1]prices source'!$C$60)+(FP49*'[1]prices source'!$C$61))/1000</f>
        <v>0</v>
      </c>
      <c r="FR49" s="14">
        <f>((FN49*'[1]prices source'!$G$58)+(FO49*'[1]prices source'!$G$60)+(FP49*'[1]prices source'!$G$61))</f>
        <v>0</v>
      </c>
      <c r="FS49" s="14">
        <f>'[1]CAPEX Assumptions'!$D$30</f>
        <v>0</v>
      </c>
      <c r="FT49" s="9" t="str">
        <f t="shared" si="42"/>
        <v>n/a</v>
      </c>
      <c r="FU49" s="14">
        <f t="shared" si="21"/>
        <v>0</v>
      </c>
      <c r="FV49" s="15">
        <v>0</v>
      </c>
      <c r="FW49" s="13">
        <f>(FV49*'[1]prices source'!$C$58)/1000</f>
        <v>0</v>
      </c>
      <c r="FX49" s="14">
        <f>(FV49*'[1]prices source'!$G$58)</f>
        <v>0</v>
      </c>
      <c r="FY49" s="16">
        <v>0</v>
      </c>
      <c r="FZ49" s="9" t="str">
        <f t="shared" si="43"/>
        <v>n/a</v>
      </c>
      <c r="GA49" s="14">
        <f t="shared" si="44"/>
        <v>0</v>
      </c>
      <c r="GB49" s="11">
        <f>'[1]ENERGY APPORTION'!BB49*'[1]cooling opps'!$C$35</f>
        <v>0</v>
      </c>
      <c r="GC49" s="13">
        <f>(GB49*'[1]prices source'!$C$58)/1000</f>
        <v>0</v>
      </c>
      <c r="GD49" s="14">
        <f>(GB49*'[1]prices source'!$G$58)</f>
        <v>0</v>
      </c>
      <c r="GE49" s="14">
        <v>0</v>
      </c>
      <c r="GF49" s="9" t="str">
        <f t="shared" si="45"/>
        <v>n/a</v>
      </c>
      <c r="GG49" s="14">
        <f t="shared" si="46"/>
        <v>0</v>
      </c>
      <c r="GH49" s="11">
        <v>0</v>
      </c>
      <c r="GI49" s="13">
        <f>(GH49*'[1]prices source'!$C$58)/1000</f>
        <v>0</v>
      </c>
      <c r="GJ49" s="14">
        <f>(GH49*'[1]prices source'!$G$58)</f>
        <v>0</v>
      </c>
      <c r="GK49" s="17">
        <v>0</v>
      </c>
      <c r="GL49" s="9" t="str">
        <f t="shared" si="47"/>
        <v>n/a</v>
      </c>
      <c r="GM49" s="14">
        <f t="shared" si="48"/>
        <v>0</v>
      </c>
      <c r="GN49" s="11">
        <f>[1]HeatFuel!BE49</f>
        <v>0</v>
      </c>
      <c r="GO49" s="13">
        <f>(GN49*'[1]prices source'!$C$58)/1000</f>
        <v>0</v>
      </c>
      <c r="GP49" s="14">
        <f>(GN49*'[1]prices source'!$G$58)</f>
        <v>0</v>
      </c>
      <c r="GQ49" s="14">
        <f>[1]HeatFuel!BF49*'[1]CAPEX Assumptions'!$D$11</f>
        <v>0</v>
      </c>
      <c r="GR49" s="9" t="str">
        <f t="shared" si="49"/>
        <v>n/a</v>
      </c>
      <c r="GS49" s="14">
        <f t="shared" si="50"/>
        <v>0</v>
      </c>
      <c r="GT49" s="11">
        <v>0</v>
      </c>
      <c r="GU49" s="13">
        <f>(GT49*'[1]prices source'!$C$58)/1000</f>
        <v>0</v>
      </c>
      <c r="GV49" s="14">
        <f>(GT49*'[1]prices source'!$G$58)</f>
        <v>0</v>
      </c>
      <c r="GW49" s="14">
        <v>0</v>
      </c>
      <c r="GX49" s="9" t="str">
        <f t="shared" si="51"/>
        <v>n/a</v>
      </c>
      <c r="GY49" s="14">
        <f t="shared" si="52"/>
        <v>0</v>
      </c>
      <c r="GZ49" s="18">
        <v>30511.878718496129</v>
      </c>
      <c r="HA49" s="13">
        <f>(GZ49*'[1]prices source'!$C$58)/1000</f>
        <v>7.9498306196297124</v>
      </c>
      <c r="HB49" s="14">
        <f>(GZ49*'[1]prices source'!$G$58)</f>
        <v>3763.040872504062</v>
      </c>
      <c r="HC49" s="19">
        <v>36891.430342298358</v>
      </c>
      <c r="HD49" s="9">
        <f t="shared" si="53"/>
        <v>9.8036220153382185</v>
      </c>
      <c r="HE49" s="14">
        <f t="shared" si="54"/>
        <v>50236.606523520422</v>
      </c>
      <c r="HF49" s="18">
        <v>33263.488314387367</v>
      </c>
      <c r="HG49" s="13">
        <f>(HF49*'[1]prices source'!$C$58)/1000</f>
        <v>8.6667589484455547</v>
      </c>
      <c r="HH49" s="14">
        <f>(HF49*'[1]prices source'!$G$58)</f>
        <v>4102.3978642528627</v>
      </c>
      <c r="HI49" s="19">
        <v>64521.150735559582</v>
      </c>
      <c r="HJ49" s="9">
        <f t="shared" si="55"/>
        <v>15.727667786144947</v>
      </c>
      <c r="HK49" s="14">
        <f t="shared" si="56"/>
        <v>54730.236045534912</v>
      </c>
      <c r="HL49" s="11">
        <v>0</v>
      </c>
      <c r="HM49" s="13">
        <f>(HL49*'[1]prices source'!$C$58)/1000</f>
        <v>0</v>
      </c>
      <c r="HN49" s="14">
        <f>(HL49*'[1]prices source'!$G$58)</f>
        <v>0</v>
      </c>
      <c r="HO49" s="14">
        <v>0</v>
      </c>
      <c r="HP49" s="9" t="str">
        <f t="shared" si="57"/>
        <v>n/a</v>
      </c>
      <c r="HQ49" s="14">
        <f t="shared" si="58"/>
        <v>0</v>
      </c>
      <c r="HR49" s="11">
        <v>0</v>
      </c>
      <c r="HS49" s="13">
        <f>(HR49*'[1]prices source'!$C$58)/1000</f>
        <v>0</v>
      </c>
      <c r="HT49" s="14">
        <f>(HR49*'[1]prices source'!$G$58)</f>
        <v>0</v>
      </c>
      <c r="HU49" s="14">
        <v>0</v>
      </c>
      <c r="HV49" s="9" t="str">
        <f t="shared" si="59"/>
        <v>n/a</v>
      </c>
      <c r="HW49" s="14">
        <f t="shared" si="60"/>
        <v>0</v>
      </c>
      <c r="HX49" s="11">
        <f>[1]ICT!AC119</f>
        <v>64.627200000000016</v>
      </c>
      <c r="HY49" s="13">
        <f>(HX49*'[1]prices source'!$C$58)/1000</f>
        <v>1.6838533548230377E-2</v>
      </c>
      <c r="HZ49" s="14">
        <f>(HX49*'[1]prices source'!$G$58)</f>
        <v>7.9704956000651395</v>
      </c>
      <c r="IA49" s="14">
        <f>'[1]CAPEX Assumptions'!$D$25*[1]ICT!H119</f>
        <v>0</v>
      </c>
      <c r="IB49" s="9">
        <f t="shared" si="61"/>
        <v>0</v>
      </c>
      <c r="IC49" s="14">
        <f t="shared" si="62"/>
        <v>24.79933949667867</v>
      </c>
      <c r="ID49" s="11">
        <f>[1]ICT!Z119</f>
        <v>0</v>
      </c>
      <c r="IE49" s="13">
        <f>(ID49*'[1]prices source'!$C$58)/1000</f>
        <v>0</v>
      </c>
      <c r="IF49" s="14">
        <f>(ID49*'[1]prices source'!$G$58)</f>
        <v>0</v>
      </c>
      <c r="IG49" s="14">
        <f>'[1]CAPEX Assumptions'!$D$26</f>
        <v>0</v>
      </c>
      <c r="IH49" s="9" t="str">
        <f t="shared" si="63"/>
        <v>n/a</v>
      </c>
      <c r="II49" s="14">
        <f t="shared" si="64"/>
        <v>0</v>
      </c>
      <c r="IJ49" s="11">
        <f>[1]ICT!AF119</f>
        <v>0</v>
      </c>
      <c r="IK49" s="13">
        <f>(IJ49*'[1]prices source'!$C$58)/1000</f>
        <v>0</v>
      </c>
      <c r="IL49" s="14">
        <f>(IJ49*'[1]prices source'!$G$58)</f>
        <v>0</v>
      </c>
      <c r="IM49" s="14">
        <f>'[1]CAPEX Assumptions'!$D$27*[1]ICT!AG76</f>
        <v>0</v>
      </c>
      <c r="IN49" s="9" t="str">
        <f t="shared" si="65"/>
        <v>n/a</v>
      </c>
      <c r="IO49" s="14">
        <f t="shared" si="66"/>
        <v>0</v>
      </c>
      <c r="IP49" s="11">
        <f>[1]vending!G49</f>
        <v>183.96000000000004</v>
      </c>
      <c r="IQ49" s="13">
        <f>(IP49*'[1]prices source'!$C$58)/1000</f>
        <v>4.7930540570107628E-2</v>
      </c>
      <c r="IR49" s="14">
        <f>(IP49*'[1]prices source'!$G$58)</f>
        <v>22.687852337529446</v>
      </c>
      <c r="IS49" s="14">
        <f>'[1]CAPEX Assumptions'!$D$28*[1]vending!C6</f>
        <v>0</v>
      </c>
      <c r="IT49" s="9">
        <f t="shared" si="67"/>
        <v>0</v>
      </c>
      <c r="IU49" s="14">
        <f t="shared" si="68"/>
        <v>70.590811512938956</v>
      </c>
      <c r="IV49" s="11">
        <f>'[1]halls power'!S80</f>
        <v>0</v>
      </c>
      <c r="IW49" s="13">
        <f>(IV49*'[1]prices source'!$C$58)/1000</f>
        <v>0</v>
      </c>
      <c r="IX49" s="14">
        <f>(IV49*'[1]prices source'!$G$58)</f>
        <v>0</v>
      </c>
      <c r="IY49" s="14">
        <f>'[1]halls power'!T80</f>
        <v>0</v>
      </c>
      <c r="IZ49" s="9" t="str">
        <f t="shared" si="69"/>
        <v>n/a</v>
      </c>
      <c r="JA49" s="14">
        <f t="shared" si="70"/>
        <v>0</v>
      </c>
      <c r="JB49" s="11">
        <f>'[1]halls power'!U80</f>
        <v>0</v>
      </c>
      <c r="JC49" s="13">
        <f>(JB49*'[1]prices source'!$C$58)/1000</f>
        <v>0</v>
      </c>
      <c r="JD49" s="14">
        <f>(JB49*'[1]prices source'!$G$58)</f>
        <v>0</v>
      </c>
      <c r="JE49" s="14">
        <f>'[1]halls power'!V80</f>
        <v>0</v>
      </c>
      <c r="JF49" s="9" t="str">
        <f t="shared" si="71"/>
        <v>n/a</v>
      </c>
      <c r="JG49" s="14">
        <f t="shared" si="72"/>
        <v>0</v>
      </c>
      <c r="JH49" s="11">
        <f>'[1]renewable energy'!W212</f>
        <v>41135.164785165907</v>
      </c>
      <c r="JI49" s="13">
        <f>(JH49*'[1]prices source'!$C$58)/1000</f>
        <v>10.717714093245579</v>
      </c>
      <c r="JJ49" s="14">
        <f>(JH49*'[1]prices source'!$G$58)+'[1]renewable energy'!Z212</f>
        <v>5339.6333725328304</v>
      </c>
      <c r="JK49" s="14">
        <f>'[1]renewable energy'!Y212</f>
        <v>47605.712685522267</v>
      </c>
      <c r="JL49" s="9">
        <f t="shared" si="73"/>
        <v>8.915539581875958</v>
      </c>
      <c r="JM49" s="14">
        <f t="shared" si="74"/>
        <v>69857.593554969848</v>
      </c>
      <c r="JN49" s="11">
        <v>0</v>
      </c>
      <c r="JO49" s="13">
        <f>(JN49*'[1]prices source'!$C$58)/1000</f>
        <v>0</v>
      </c>
      <c r="JP49" s="14">
        <v>0</v>
      </c>
      <c r="JQ49" s="14">
        <v>0</v>
      </c>
      <c r="JR49" s="9" t="str">
        <f t="shared" si="75"/>
        <v>n/a</v>
      </c>
      <c r="JS49" s="14">
        <f t="shared" si="76"/>
        <v>0</v>
      </c>
      <c r="JT49" s="11">
        <v>0</v>
      </c>
      <c r="JU49" s="13">
        <f>(JT49*'[1]prices source'!$C$58)/1000</f>
        <v>0</v>
      </c>
      <c r="JV49" s="14">
        <f>(JT49*'[1]prices source'!$G$58)</f>
        <v>0</v>
      </c>
      <c r="JW49" s="16">
        <v>0</v>
      </c>
      <c r="JX49" s="9" t="str">
        <f t="shared" si="77"/>
        <v>n/a</v>
      </c>
      <c r="JY49" s="14">
        <f t="shared" si="78"/>
        <v>0</v>
      </c>
    </row>
    <row r="50" spans="1:285" x14ac:dyDescent="0.25">
      <c r="A50" s="9">
        <f>'[1]ENERGY APPORTION'!A50</f>
        <v>48</v>
      </c>
      <c r="B50" t="s">
        <v>97</v>
      </c>
      <c r="C50" s="9" t="str">
        <f>'[1]ENERGY APPORTION'!E50</f>
        <v>cul</v>
      </c>
      <c r="D50" s="10">
        <f>[1]FabricVent!M50</f>
        <v>2052.1900000000005</v>
      </c>
      <c r="E50" s="11">
        <f>'[1]ENERGY APPORTION'!G50</f>
        <v>94096.5</v>
      </c>
      <c r="F50" s="11">
        <f>'[1]ENERGY APPORTION'!H50</f>
        <v>650364.9822215077</v>
      </c>
      <c r="G50" s="11">
        <f>'[1]ENERGY APPORTION'!I50</f>
        <v>0</v>
      </c>
      <c r="H50" s="10">
        <f>((E50*'[1]prices source'!$C$58)+(F50*'[1]prices source'!$C$60)+(G50*'[1]prices source'!$C$61))/1000</f>
        <v>144.47654259912809</v>
      </c>
      <c r="I50" s="12">
        <f>(E50*'[1]prices source'!$G$58)+(F50*'[1]prices source'!$G$60)+(G50*'[1]prices source'!$G$61)</f>
        <v>24644.19262124359</v>
      </c>
      <c r="J50" s="11">
        <f>[1]FabricVent!EU50</f>
        <v>0</v>
      </c>
      <c r="K50" s="11">
        <f>[1]FabricVent!EJ50</f>
        <v>0</v>
      </c>
      <c r="L50" s="11">
        <v>0</v>
      </c>
      <c r="M50" s="13">
        <f>((J50*'[1]prices source'!$C$58)+(K50*'[1]prices source'!$C$60)+(L50*'[1]prices source'!$C$61))/1000</f>
        <v>0</v>
      </c>
      <c r="N50" s="14">
        <f>((J50*'[1]prices source'!$G$58)+(K50*'[1]prices source'!$G$60)+(L50*'[1]prices source'!$G$61))</f>
        <v>0</v>
      </c>
      <c r="O50" s="14">
        <f>[1]FabricVent!DY50</f>
        <v>0</v>
      </c>
      <c r="P50" s="9" t="str">
        <f t="shared" si="22"/>
        <v>n/a</v>
      </c>
      <c r="Q50" s="14">
        <f t="shared" si="0"/>
        <v>0</v>
      </c>
      <c r="R50" s="11">
        <f>[1]FabricVent!EV50</f>
        <v>0</v>
      </c>
      <c r="S50" s="11">
        <f>[1]FabricVent!EK50</f>
        <v>0</v>
      </c>
      <c r="T50" s="11">
        <v>0</v>
      </c>
      <c r="U50" s="13">
        <f>((R50*'[1]prices source'!$C$58)+(S50*'[1]prices source'!$C$60)+(T50*'[1]prices source'!$C$61))/1000</f>
        <v>0</v>
      </c>
      <c r="V50" s="14">
        <f>((R50*'[1]prices source'!$G$58)+(S50*'[1]prices source'!$G$60)+(T50*'[1]prices source'!$G$61))</f>
        <v>0</v>
      </c>
      <c r="W50" s="14">
        <f>[1]FabricVent!DZ50</f>
        <v>0</v>
      </c>
      <c r="X50" s="9" t="str">
        <f t="shared" si="23"/>
        <v>n/a</v>
      </c>
      <c r="Y50" s="14">
        <f t="shared" si="1"/>
        <v>0</v>
      </c>
      <c r="Z50" s="11">
        <f>[1]FabricVent!EW50</f>
        <v>0</v>
      </c>
      <c r="AA50" s="11">
        <f>[1]FabricVent!EL50</f>
        <v>105489.18498859349</v>
      </c>
      <c r="AB50" s="11">
        <v>0</v>
      </c>
      <c r="AC50" s="13">
        <f>((Z50*'[1]prices source'!$C$58)+(AA50*'[1]prices source'!$C$60)+(AB50*'[1]prices source'!$C$61))/1000</f>
        <v>19.45748017114607</v>
      </c>
      <c r="AD50" s="14">
        <f>((Z50*'[1]prices source'!$G$58)+(AA50*'[1]prices source'!$G$60)+(AB50*'[1]prices source'!$G$61))</f>
        <v>2114.9640603128519</v>
      </c>
      <c r="AE50" s="14">
        <f>[1]FabricVent!EA50</f>
        <v>135124.11719162791</v>
      </c>
      <c r="AF50" s="9">
        <f t="shared" si="24"/>
        <v>63.889557145306739</v>
      </c>
      <c r="AG50" s="14">
        <f t="shared" si="2"/>
        <v>-59818.693279588377</v>
      </c>
      <c r="AH50" s="11">
        <f>[1]FabricVent!EX50</f>
        <v>0</v>
      </c>
      <c r="AI50" s="11">
        <f>[1]FabricVent!EM50</f>
        <v>0</v>
      </c>
      <c r="AJ50" s="11">
        <v>0</v>
      </c>
      <c r="AK50" s="13">
        <f>((AH50*'[1]prices source'!$C$58)+(AI50*'[1]prices source'!$C$60)+(AJ50*'[1]prices source'!$C$61))/1000</f>
        <v>0</v>
      </c>
      <c r="AL50" s="14">
        <f>((AH50*'[1]prices source'!$G$58)+(AI50*'[1]prices source'!$G$60)+(AJ50*'[1]prices source'!$G$61))</f>
        <v>0</v>
      </c>
      <c r="AM50" s="14">
        <f>[1]FabricVent!EB50</f>
        <v>0</v>
      </c>
      <c r="AN50" s="9" t="str">
        <f t="shared" si="25"/>
        <v>n/a</v>
      </c>
      <c r="AO50" s="14">
        <f t="shared" si="3"/>
        <v>0</v>
      </c>
      <c r="AP50" s="11">
        <f>[1]FabricVent!FD50</f>
        <v>0</v>
      </c>
      <c r="AQ50" s="11">
        <f>[1]FabricVent!ES50</f>
        <v>0</v>
      </c>
      <c r="AR50" s="11">
        <v>0</v>
      </c>
      <c r="AS50" s="13">
        <f>((AP50*'[1]prices source'!$C$58)+(AQ50*'[1]prices source'!$C$60)+(AR50*'[1]prices source'!$C$61))/1000</f>
        <v>0</v>
      </c>
      <c r="AT50" s="14">
        <f>((AP50*'[1]prices source'!$G$58)+(AQ50*'[1]prices source'!$G$60)+(AR50*'[1]prices source'!$G$61))</f>
        <v>0</v>
      </c>
      <c r="AU50" s="14">
        <f>[1]FabricVent!EH50</f>
        <v>0</v>
      </c>
      <c r="AV50" s="9" t="str">
        <f t="shared" si="26"/>
        <v>n/a</v>
      </c>
      <c r="AW50" s="14">
        <f t="shared" si="4"/>
        <v>0</v>
      </c>
      <c r="AX50" s="11">
        <f>[1]FabricVent!FC50</f>
        <v>0</v>
      </c>
      <c r="AY50" s="11">
        <f>[1]FabricVent!ER50</f>
        <v>187225.13223617829</v>
      </c>
      <c r="AZ50" s="11">
        <v>0</v>
      </c>
      <c r="BA50" s="13">
        <f>((AX50*'[1]prices source'!$C$58)+(AY50*'[1]prices source'!$C$60)+(AZ50*'[1]prices source'!$C$61))/1000</f>
        <v>34.533675640963082</v>
      </c>
      <c r="BB50" s="14">
        <f>((AX50*'[1]prices source'!$G$58)+(AY50*'[1]prices source'!$G$60)+(AZ50*'[1]prices source'!$G$61))</f>
        <v>3753.6968923369236</v>
      </c>
      <c r="BC50" s="14">
        <f>[1]FabricVent!EG50</f>
        <v>188885.97746478871</v>
      </c>
      <c r="BD50" s="9">
        <f t="shared" si="27"/>
        <v>50.319986637811546</v>
      </c>
      <c r="BE50" s="14">
        <f t="shared" si="5"/>
        <v>-55231.821813120798</v>
      </c>
      <c r="BF50" s="11">
        <f>[1]FabricVent!EZ50</f>
        <v>0</v>
      </c>
      <c r="BG50" s="11">
        <f>[1]FabricVent!EO50</f>
        <v>0</v>
      </c>
      <c r="BH50" s="11">
        <v>0</v>
      </c>
      <c r="BI50" s="13">
        <f>((BF50*'[1]prices source'!$C$58)+(BG50*'[1]prices source'!$C$60)+(BH50*'[1]prices source'!$C$61))/1000</f>
        <v>0</v>
      </c>
      <c r="BJ50" s="14">
        <f>((BF50*'[1]prices source'!$G$58)+(BG50*'[1]prices source'!$G$60)+(BH50*'[1]prices source'!$G$61))</f>
        <v>0</v>
      </c>
      <c r="BK50" s="14">
        <f>[1]FabricVent!ED50</f>
        <v>0</v>
      </c>
      <c r="BL50" s="9" t="str">
        <f t="shared" si="28"/>
        <v>n/a</v>
      </c>
      <c r="BM50" s="14">
        <f t="shared" si="6"/>
        <v>0</v>
      </c>
      <c r="BN50" s="11">
        <f>[1]FabricVent!EY50</f>
        <v>0</v>
      </c>
      <c r="BO50" s="11">
        <f>[1]FabricVent!EN50</f>
        <v>27092.850789420187</v>
      </c>
      <c r="BP50" s="11">
        <v>0</v>
      </c>
      <c r="BQ50" s="13">
        <f>((BN50*'[1]prices source'!$C$58)+(BO50*'[1]prices source'!$C$60)+(BP50*'[1]prices source'!$C$61))/1000</f>
        <v>4.9972763281085539</v>
      </c>
      <c r="BR50" s="14">
        <f>((BN50*'[1]prices source'!$G$58)+(BO50*'[1]prices source'!$G$60)+(BP50*'[1]prices source'!$G$61))</f>
        <v>543.187490900022</v>
      </c>
      <c r="BS50" s="14">
        <f>[1]FabricVent!EC50</f>
        <v>40243.568579999999</v>
      </c>
      <c r="BT50" s="9">
        <f t="shared" si="29"/>
        <v>74.087804403078849</v>
      </c>
      <c r="BU50" s="14">
        <f t="shared" si="7"/>
        <v>-24189.031018710513</v>
      </c>
      <c r="BV50" s="11">
        <f>[1]FabricVent!FA50</f>
        <v>0</v>
      </c>
      <c r="BW50" s="11">
        <f>[1]FabricVent!EP50</f>
        <v>0</v>
      </c>
      <c r="BX50" s="11">
        <v>0</v>
      </c>
      <c r="BY50" s="13">
        <f>((BV50*'[1]prices source'!$C$58)+(BW50*'[1]prices source'!$C$60)+(BX50*'[1]prices source'!$C$61))/1000</f>
        <v>0</v>
      </c>
      <c r="BZ50" s="14">
        <f>((BV50*'[1]prices source'!$G$58)+(BW50*'[1]prices source'!$G$60)+(BX50*'[1]prices source'!$G$61))</f>
        <v>0</v>
      </c>
      <c r="CA50" s="14">
        <f>[1]FabricVent!EE50</f>
        <v>0</v>
      </c>
      <c r="CB50" s="9" t="str">
        <f t="shared" si="30"/>
        <v>n/a</v>
      </c>
      <c r="CC50" s="14">
        <f t="shared" si="8"/>
        <v>0</v>
      </c>
      <c r="CD50" s="11">
        <f>[1]FabricVent!FB50</f>
        <v>0</v>
      </c>
      <c r="CE50" s="11">
        <f>[1]FabricVent!EQ50</f>
        <v>30741.115465258219</v>
      </c>
      <c r="CF50" s="11">
        <v>0</v>
      </c>
      <c r="CG50" s="13">
        <f>((CD50*'[1]prices source'!$C$58)+(CE50*'[1]prices source'!$C$60)+(CF50*'[1]prices source'!$C$61))/1000</f>
        <v>5.6701987475668787</v>
      </c>
      <c r="CH50" s="14">
        <f>((CD50*'[1]prices source'!$G$58)+(CE50*'[1]prices source'!$G$60)+(CF50*'[1]prices source'!$G$61))</f>
        <v>616.33194331702271</v>
      </c>
      <c r="CI50" s="14">
        <f>[1]FabricVent!EF50</f>
        <v>44547.382079999996</v>
      </c>
      <c r="CJ50" s="9">
        <f t="shared" si="31"/>
        <v>72.278230202139881</v>
      </c>
      <c r="CK50" s="14">
        <f t="shared" si="9"/>
        <v>-26330.975222377936</v>
      </c>
      <c r="CL50" s="11">
        <v>0</v>
      </c>
      <c r="CM50" s="11">
        <f>[1]HeatFuel!CE50</f>
        <v>16113.460359410034</v>
      </c>
      <c r="CN50" s="11">
        <v>0</v>
      </c>
      <c r="CO50" s="13">
        <f>((CL50*'[1]prices source'!$C$58)+(CM50*'[1]prices source'!$C$60)+(CN50*'[1]prices source'!$C$61))/1000</f>
        <v>2.9721277632931806</v>
      </c>
      <c r="CP50" s="14">
        <f>((CL50*'[1]prices source'!$G$58)+(CM50*'[1]prices source'!$G$60)+(CN50*'[1]prices source'!$G$61))</f>
        <v>323.0605066397377</v>
      </c>
      <c r="CQ50" s="14">
        <f>[1]HeatFuel!CF50</f>
        <v>7540.9051850999986</v>
      </c>
      <c r="CR50" s="9">
        <f t="shared" si="32"/>
        <v>23.342083077673344</v>
      </c>
      <c r="CS50" s="14">
        <f t="shared" si="10"/>
        <v>-2292.3011237705177</v>
      </c>
      <c r="CT50" s="11">
        <f>[1]HeatFuel!BA50</f>
        <v>7603.3639500000008</v>
      </c>
      <c r="CU50" s="11">
        <v>0</v>
      </c>
      <c r="CV50" s="11">
        <v>0</v>
      </c>
      <c r="CW50" s="13">
        <f>((CT50*'[1]prices source'!$C$58)+(CU50*'[1]prices source'!$C$60)+(CV50*'[1]prices source'!$C$61))/1000</f>
        <v>1.9810466638115283</v>
      </c>
      <c r="CX50" s="14">
        <f>((CT50*'[1]prices source'!$G$58)+(CU50*'[1]prices source'!$G$60)+(CV50*'[1]prices source'!$G$61))</f>
        <v>937.7255847254545</v>
      </c>
      <c r="CY50" s="14">
        <f>'[1]CAPEX Assumptions'!$D$11*[1]HeatFuel!BB50</f>
        <v>1287.3420444444446</v>
      </c>
      <c r="CZ50" s="9">
        <f t="shared" si="33"/>
        <v>1.3728345108780946</v>
      </c>
      <c r="DA50" s="14">
        <f t="shared" si="11"/>
        <v>14877.68396021954</v>
      </c>
      <c r="DB50" s="11">
        <f>[1]HotWaterpiv!AQ159</f>
        <v>274.24227409606397</v>
      </c>
      <c r="DC50" s="11">
        <f>[1]HotWaterpiv!AP159</f>
        <v>73745.839771134139</v>
      </c>
      <c r="DD50" s="11">
        <v>0</v>
      </c>
      <c r="DE50" s="13">
        <f>((DB50*'[1]prices source'!$C$58)+(DC50*'[1]prices source'!$C$60)+(DD50*'[1]prices source'!$C$61))/1000</f>
        <v>13.673873616347771</v>
      </c>
      <c r="DF50" s="14">
        <f>((DB50*'[1]prices source'!$G$58)+(DC50*'[1]prices source'!$G$60)+(DD50*'[1]prices source'!$G$61))</f>
        <v>1512.3607018412442</v>
      </c>
      <c r="DG50" s="14">
        <f>[1]HotWaterpiv!AW159</f>
        <v>3579.6245521697156</v>
      </c>
      <c r="DH50" s="9">
        <f t="shared" si="34"/>
        <v>2.3669119065389972</v>
      </c>
      <c r="DI50" s="14">
        <f t="shared" si="12"/>
        <v>20984.491599795179</v>
      </c>
      <c r="DJ50" s="11">
        <f>[1]HeatFuel!CN50</f>
        <v>-7788.255179719371</v>
      </c>
      <c r="DK50" s="11">
        <f>[1]HeatFuel!CO50</f>
        <v>151512</v>
      </c>
      <c r="DL50" s="11">
        <v>0</v>
      </c>
      <c r="DM50" s="13">
        <f>((DJ50*'[1]prices source'!$C$58)+(DK50*'[1]prices source'!$C$60)+(DL50*'[1]prices source'!$C$61))/1000</f>
        <v>25.917168564916881</v>
      </c>
      <c r="DN50" s="14">
        <f>((DJ50*'[1]prices source'!$G$58)+(DK50*'[1]prices source'!$G$60)+(DL50*'[1]prices source'!$G$61))</f>
        <v>2077.152161956898</v>
      </c>
      <c r="DO50" s="14">
        <f>[1]HeatFuel!CM50</f>
        <v>1087.6400000000001</v>
      </c>
      <c r="DP50" s="9">
        <f t="shared" si="35"/>
        <v>0.52362076304286143</v>
      </c>
      <c r="DQ50" s="14">
        <f t="shared" si="13"/>
        <v>22685.543753933918</v>
      </c>
      <c r="DR50" s="11">
        <v>0</v>
      </c>
      <c r="DS50" s="11"/>
      <c r="DT50" s="11">
        <v>0</v>
      </c>
      <c r="DU50" s="13">
        <f>((DR50*'[1]prices source'!$C$58)+(DS50*'[1]prices source'!$C$60)+(DT50*'[1]prices source'!$C$61))/1000</f>
        <v>0</v>
      </c>
      <c r="DV50" s="14">
        <f>((DR50*'[1]prices source'!$G$58)+(DS50*'[1]prices source'!$G$60)+(DT50*'[1]prices source'!$G$61))</f>
        <v>0</v>
      </c>
      <c r="DW50" s="14"/>
      <c r="DX50" s="9" t="str">
        <f t="shared" si="36"/>
        <v>n/a</v>
      </c>
      <c r="DY50" s="14">
        <f t="shared" si="14"/>
        <v>0</v>
      </c>
      <c r="DZ50" s="11">
        <f>'[1]ENERGY APPORTION'!BA50*'[1]benchmarks general'!$I$192*(6-0)/24</f>
        <v>0</v>
      </c>
      <c r="EA50" s="11">
        <v>0</v>
      </c>
      <c r="EB50" s="11">
        <v>0</v>
      </c>
      <c r="EC50" s="13">
        <f>((DZ50*'[1]prices source'!$C$58)+(EA50*'[1]prices source'!$C$60)+(EB50*'[1]prices source'!$C$61))/1000</f>
        <v>0</v>
      </c>
      <c r="ED50" s="14">
        <f>((DZ50*'[1]prices source'!$G$58)+(EA50*'[1]prices source'!$G$60)+(EB50*'[1]prices source'!$G$61))</f>
        <v>0</v>
      </c>
      <c r="EE50" s="14">
        <f>IF(DZ50&gt;0,'[1]benchmarks general'!$I$197,0)</f>
        <v>0</v>
      </c>
      <c r="EF50" s="9" t="str">
        <f t="shared" si="37"/>
        <v>n/a</v>
      </c>
      <c r="EG50" s="14">
        <f t="shared" si="15"/>
        <v>0</v>
      </c>
      <c r="EH50" s="11">
        <f>[1]FabricVent!GG50</f>
        <v>0</v>
      </c>
      <c r="EI50" s="11">
        <f>[1]FabricVent!GD50</f>
        <v>0</v>
      </c>
      <c r="EJ50" s="11">
        <v>0</v>
      </c>
      <c r="EK50" s="13">
        <f>((EH50*'[1]prices source'!$C$58)+(EI50*'[1]prices source'!$C$60)+(EJ50*'[1]prices source'!$C$61))/1000</f>
        <v>0</v>
      </c>
      <c r="EL50" s="14">
        <f>((EH50*'[1]prices source'!$G$58)+(EI50*'[1]prices source'!$G$60)+(EJ50*'[1]prices source'!$G$61))</f>
        <v>0</v>
      </c>
      <c r="EM50" s="14">
        <v>0</v>
      </c>
      <c r="EN50" s="9" t="str">
        <f t="shared" si="38"/>
        <v>n/a</v>
      </c>
      <c r="EO50" s="14">
        <f t="shared" si="16"/>
        <v>0</v>
      </c>
      <c r="EP50" s="11">
        <f>[1]FabricVent!GK50</f>
        <v>0</v>
      </c>
      <c r="EQ50" s="11">
        <f>[1]FabricVent!GH50</f>
        <v>0</v>
      </c>
      <c r="ER50" s="11">
        <v>0</v>
      </c>
      <c r="ES50" s="13">
        <f>((EP50*'[1]prices source'!$C$58)+(EQ50*'[1]prices source'!$C$60)+(ER50*'[1]prices source'!$C$61))/1000</f>
        <v>0</v>
      </c>
      <c r="ET50" s="14">
        <f>((EP50*'[1]prices source'!$G$58)+(EQ50*'[1]prices source'!$G$60)+(ER50*'[1]prices source'!$G$61))</f>
        <v>0</v>
      </c>
      <c r="EU50" s="14">
        <v>0</v>
      </c>
      <c r="EV50" s="9" t="str">
        <f t="shared" si="39"/>
        <v>n/a</v>
      </c>
      <c r="EW50" s="14">
        <f t="shared" si="17"/>
        <v>0</v>
      </c>
      <c r="EX50" s="11">
        <f>[1]FabricVent!GR50</f>
        <v>0</v>
      </c>
      <c r="EY50" s="11">
        <f>[1]FabricVent!GO50</f>
        <v>0</v>
      </c>
      <c r="EZ50" s="11">
        <v>0</v>
      </c>
      <c r="FA50" s="13">
        <f>((EX50*'[1]prices source'!$C$58)+(EY50*'[1]prices source'!$C$60)+(EZ50*'[1]prices source'!$C$61))/1000</f>
        <v>0</v>
      </c>
      <c r="FB50" s="14">
        <f>((EX50*'[1]prices source'!$G$58)+(EY50*'[1]prices source'!$G$60)+(EZ50*'[1]prices source'!$G$61))</f>
        <v>0</v>
      </c>
      <c r="FC50" s="14"/>
      <c r="FD50" s="9" t="str">
        <f t="shared" si="40"/>
        <v>n/a</v>
      </c>
      <c r="FE50" s="14">
        <f t="shared" si="18"/>
        <v>0</v>
      </c>
      <c r="FF50" s="11">
        <v>0</v>
      </c>
      <c r="FG50" s="11">
        <f>[1]HeatFuel!CR50</f>
        <v>0</v>
      </c>
      <c r="FH50" s="11">
        <f>[1]HeatFuel!CQ50</f>
        <v>0</v>
      </c>
      <c r="FI50" s="13">
        <f>((FF50*'[1]prices source'!$C$58)+(FG50*'[1]prices source'!$C$60)+(FH50*'[1]prices source'!$C$61))/1000</f>
        <v>0</v>
      </c>
      <c r="FJ50" s="14">
        <f>((FF50*'[1]prices source'!$G$58)+(FG50*'[1]prices source'!$G$60)+(FH50*'[1]prices source'!$G$61))</f>
        <v>0</v>
      </c>
      <c r="FK50" s="14">
        <f>[1]HeatFuel!CP50</f>
        <v>0</v>
      </c>
      <c r="FL50" s="9" t="str">
        <f t="shared" si="41"/>
        <v>n/a</v>
      </c>
      <c r="FM50" s="14">
        <f t="shared" si="19"/>
        <v>0</v>
      </c>
      <c r="FN50" s="11">
        <f t="shared" si="79"/>
        <v>0</v>
      </c>
      <c r="FO50" s="11">
        <f t="shared" si="79"/>
        <v>0</v>
      </c>
      <c r="FP50" s="11">
        <f t="shared" si="79"/>
        <v>0</v>
      </c>
      <c r="FQ50" s="13">
        <f>((FN50*'[1]prices source'!$C$58)+(FO50*'[1]prices source'!$C$60)+(FP50*'[1]prices source'!$C$61))/1000</f>
        <v>0</v>
      </c>
      <c r="FR50" s="14">
        <f>((FN50*'[1]prices source'!$G$58)+(FO50*'[1]prices source'!$G$60)+(FP50*'[1]prices source'!$G$61))</f>
        <v>0</v>
      </c>
      <c r="FS50" s="14">
        <f>'[1]CAPEX Assumptions'!$D$30</f>
        <v>0</v>
      </c>
      <c r="FT50" s="9" t="str">
        <f t="shared" si="42"/>
        <v>n/a</v>
      </c>
      <c r="FU50" s="14">
        <f t="shared" si="21"/>
        <v>0</v>
      </c>
      <c r="FV50" s="15">
        <v>0</v>
      </c>
      <c r="FW50" s="13">
        <f>(FV50*'[1]prices source'!$C$58)/1000</f>
        <v>0</v>
      </c>
      <c r="FX50" s="14">
        <f>(FV50*'[1]prices source'!$G$58)</f>
        <v>0</v>
      </c>
      <c r="FY50" s="16">
        <v>0</v>
      </c>
      <c r="FZ50" s="9" t="str">
        <f t="shared" si="43"/>
        <v>n/a</v>
      </c>
      <c r="GA50" s="14">
        <f t="shared" si="44"/>
        <v>0</v>
      </c>
      <c r="GB50" s="11">
        <f>'[1]ENERGY APPORTION'!BB50*'[1]cooling opps'!$C$35</f>
        <v>0</v>
      </c>
      <c r="GC50" s="13">
        <f>(GB50*'[1]prices source'!$C$58)/1000</f>
        <v>0</v>
      </c>
      <c r="GD50" s="14">
        <f>(GB50*'[1]prices source'!$G$58)</f>
        <v>0</v>
      </c>
      <c r="GE50" s="14">
        <v>0</v>
      </c>
      <c r="GF50" s="9" t="str">
        <f t="shared" si="45"/>
        <v>n/a</v>
      </c>
      <c r="GG50" s="14">
        <f t="shared" si="46"/>
        <v>0</v>
      </c>
      <c r="GH50" s="11">
        <v>0</v>
      </c>
      <c r="GI50" s="13">
        <f>(GH50*'[1]prices source'!$C$58)/1000</f>
        <v>0</v>
      </c>
      <c r="GJ50" s="14">
        <f>(GH50*'[1]prices source'!$G$58)</f>
        <v>0</v>
      </c>
      <c r="GK50" s="17">
        <v>0</v>
      </c>
      <c r="GL50" s="9" t="str">
        <f t="shared" si="47"/>
        <v>n/a</v>
      </c>
      <c r="GM50" s="14">
        <f t="shared" si="48"/>
        <v>0</v>
      </c>
      <c r="GN50" s="11">
        <f>[1]HeatFuel!BE50</f>
        <v>0</v>
      </c>
      <c r="GO50" s="13">
        <f>(GN50*'[1]prices source'!$C$58)/1000</f>
        <v>0</v>
      </c>
      <c r="GP50" s="14">
        <f>(GN50*'[1]prices source'!$G$58)</f>
        <v>0</v>
      </c>
      <c r="GQ50" s="14">
        <f>[1]HeatFuel!BF50*'[1]CAPEX Assumptions'!$D$11</f>
        <v>0</v>
      </c>
      <c r="GR50" s="9" t="str">
        <f t="shared" si="49"/>
        <v>n/a</v>
      </c>
      <c r="GS50" s="14">
        <f t="shared" si="50"/>
        <v>0</v>
      </c>
      <c r="GT50" s="11">
        <v>0</v>
      </c>
      <c r="GU50" s="13">
        <f>(GT50*'[1]prices source'!$C$58)/1000</f>
        <v>0</v>
      </c>
      <c r="GV50" s="14">
        <f>(GT50*'[1]prices source'!$G$58)</f>
        <v>0</v>
      </c>
      <c r="GW50" s="14">
        <v>0</v>
      </c>
      <c r="GX50" s="9" t="str">
        <f t="shared" si="51"/>
        <v>n/a</v>
      </c>
      <c r="GY50" s="14">
        <f t="shared" si="52"/>
        <v>0</v>
      </c>
      <c r="GZ50" s="18">
        <v>39342.769016220307</v>
      </c>
      <c r="HA50" s="13">
        <f>(GZ50*'[1]prices source'!$C$58)/1000</f>
        <v>10.250707689021095</v>
      </c>
      <c r="HB50" s="14">
        <f>(GZ50*'[1]prices source'!$G$58)</f>
        <v>4852.1577190124744</v>
      </c>
      <c r="HC50" s="19">
        <v>40906.121961207798</v>
      </c>
      <c r="HD50" s="9">
        <f t="shared" si="53"/>
        <v>8.4305013006735354</v>
      </c>
      <c r="HE50" s="14">
        <f t="shared" si="54"/>
        <v>71438.917846868237</v>
      </c>
      <c r="HF50" s="18">
        <v>42666.435695830325</v>
      </c>
      <c r="HG50" s="13">
        <f>(HF50*'[1]prices source'!$C$58)/1000</f>
        <v>11.116684752668423</v>
      </c>
      <c r="HH50" s="14">
        <f>(HF50*'[1]prices source'!$G$58)</f>
        <v>5262.0667146971819</v>
      </c>
      <c r="HI50" s="19">
        <v>69909.413978520708</v>
      </c>
      <c r="HJ50" s="9">
        <f t="shared" si="55"/>
        <v>13.285543070607726</v>
      </c>
      <c r="HK50" s="14">
        <f t="shared" si="56"/>
        <v>83052.042668629743</v>
      </c>
      <c r="HL50" s="11">
        <v>0</v>
      </c>
      <c r="HM50" s="13">
        <f>(HL50*'[1]prices source'!$C$58)/1000</f>
        <v>0</v>
      </c>
      <c r="HN50" s="14">
        <f>(HL50*'[1]prices source'!$G$58)</f>
        <v>0</v>
      </c>
      <c r="HO50" s="14">
        <v>0</v>
      </c>
      <c r="HP50" s="9" t="str">
        <f t="shared" si="57"/>
        <v>n/a</v>
      </c>
      <c r="HQ50" s="14">
        <f t="shared" si="58"/>
        <v>0</v>
      </c>
      <c r="HR50" s="11">
        <v>0</v>
      </c>
      <c r="HS50" s="13">
        <f>(HR50*'[1]prices source'!$C$58)/1000</f>
        <v>0</v>
      </c>
      <c r="HT50" s="14">
        <f>(HR50*'[1]prices source'!$G$58)</f>
        <v>0</v>
      </c>
      <c r="HU50" s="14">
        <v>0</v>
      </c>
      <c r="HV50" s="9" t="str">
        <f t="shared" si="59"/>
        <v>n/a</v>
      </c>
      <c r="HW50" s="14">
        <f t="shared" si="60"/>
        <v>0</v>
      </c>
      <c r="HX50" s="11">
        <f>[1]ICT!AC120</f>
        <v>581.64480000000015</v>
      </c>
      <c r="HY50" s="13">
        <f>(HX50*'[1]prices source'!$C$58)/1000</f>
        <v>0.15154680193407338</v>
      </c>
      <c r="HZ50" s="14">
        <f>(HX50*'[1]prices source'!$G$58)</f>
        <v>71.734460400586258</v>
      </c>
      <c r="IA50" s="14">
        <f>'[1]CAPEX Assumptions'!$D$25*[1]ICT!H120</f>
        <v>0</v>
      </c>
      <c r="IB50" s="9">
        <f t="shared" si="61"/>
        <v>0</v>
      </c>
      <c r="IC50" s="14">
        <f t="shared" si="62"/>
        <v>223.19405547010803</v>
      </c>
      <c r="ID50" s="11">
        <f>[1]ICT!Z120</f>
        <v>0</v>
      </c>
      <c r="IE50" s="13">
        <f>(ID50*'[1]prices source'!$C$58)/1000</f>
        <v>0</v>
      </c>
      <c r="IF50" s="14">
        <f>(ID50*'[1]prices source'!$G$58)</f>
        <v>0</v>
      </c>
      <c r="IG50" s="14">
        <f>'[1]CAPEX Assumptions'!$D$26</f>
        <v>0</v>
      </c>
      <c r="IH50" s="9" t="str">
        <f t="shared" si="63"/>
        <v>n/a</v>
      </c>
      <c r="II50" s="14">
        <f t="shared" si="64"/>
        <v>0</v>
      </c>
      <c r="IJ50" s="11">
        <f>[1]ICT!AF120</f>
        <v>1987.4938577319604</v>
      </c>
      <c r="IK50" s="13">
        <f>(IJ50*'[1]prices source'!$C$58)/1000</f>
        <v>0.51783895945238878</v>
      </c>
      <c r="IL50" s="14">
        <f>(IJ50*'[1]prices source'!$G$58)</f>
        <v>245.11832553799448</v>
      </c>
      <c r="IM50" s="14">
        <f>'[1]CAPEX Assumptions'!$D$27*[1]ICT!AG77</f>
        <v>0</v>
      </c>
      <c r="IN50" s="9">
        <f t="shared" si="65"/>
        <v>0</v>
      </c>
      <c r="IO50" s="14">
        <f t="shared" si="66"/>
        <v>762.65929709872091</v>
      </c>
      <c r="IP50" s="11">
        <f>[1]vending!G50</f>
        <v>122.63999999999987</v>
      </c>
      <c r="IQ50" s="13">
        <f>(IP50*'[1]prices source'!$C$58)/1000</f>
        <v>3.1953693713405042E-2</v>
      </c>
      <c r="IR50" s="14">
        <f>(IP50*'[1]prices source'!$G$58)</f>
        <v>15.125234891686279</v>
      </c>
      <c r="IS50" s="14">
        <f>'[1]CAPEX Assumptions'!$D$28*[1]vending!C7</f>
        <v>0</v>
      </c>
      <c r="IT50" s="9">
        <f t="shared" si="67"/>
        <v>0</v>
      </c>
      <c r="IU50" s="14">
        <f t="shared" si="68"/>
        <v>47.060541008625911</v>
      </c>
      <c r="IV50" s="11">
        <f>'[1]halls power'!S81</f>
        <v>0</v>
      </c>
      <c r="IW50" s="13">
        <f>(IV50*'[1]prices source'!$C$58)/1000</f>
        <v>0</v>
      </c>
      <c r="IX50" s="14">
        <f>(IV50*'[1]prices source'!$G$58)</f>
        <v>0</v>
      </c>
      <c r="IY50" s="14">
        <f>'[1]halls power'!T81</f>
        <v>0</v>
      </c>
      <c r="IZ50" s="9" t="str">
        <f t="shared" si="69"/>
        <v>n/a</v>
      </c>
      <c r="JA50" s="14">
        <f t="shared" si="70"/>
        <v>0</v>
      </c>
      <c r="JB50" s="11">
        <f>'[1]halls power'!U81</f>
        <v>0</v>
      </c>
      <c r="JC50" s="13">
        <f>(JB50*'[1]prices source'!$C$58)/1000</f>
        <v>0</v>
      </c>
      <c r="JD50" s="14">
        <f>(JB50*'[1]prices source'!$G$58)</f>
        <v>0</v>
      </c>
      <c r="JE50" s="14">
        <f>'[1]halls power'!V81</f>
        <v>0</v>
      </c>
      <c r="JF50" s="9" t="str">
        <f t="shared" si="71"/>
        <v>n/a</v>
      </c>
      <c r="JG50" s="14">
        <f t="shared" si="72"/>
        <v>0</v>
      </c>
      <c r="JH50" s="11">
        <f>'[1]renewable energy'!W213</f>
        <v>12403.534631982588</v>
      </c>
      <c r="JI50" s="13">
        <f>(JH50*'[1]prices source'!$C$58)/1000</f>
        <v>3.2317249396117433</v>
      </c>
      <c r="JJ50" s="14">
        <f>(JH50*'[1]prices source'!$G$58)+'[1]renewable energy'!Z213</f>
        <v>1610.0659327414392</v>
      </c>
      <c r="JK50" s="14">
        <f>'[1]renewable energy'!Y213</f>
        <v>14354.606552786334</v>
      </c>
      <c r="JL50" s="9">
        <f t="shared" si="73"/>
        <v>8.915539581875958</v>
      </c>
      <c r="JM50" s="14">
        <f t="shared" si="74"/>
        <v>21064.242370034248</v>
      </c>
      <c r="JN50" s="11">
        <v>0</v>
      </c>
      <c r="JO50" s="13">
        <f>(JN50*'[1]prices source'!$C$58)/1000</f>
        <v>0</v>
      </c>
      <c r="JP50" s="14">
        <v>0</v>
      </c>
      <c r="JQ50" s="14">
        <v>0</v>
      </c>
      <c r="JR50" s="9" t="str">
        <f t="shared" si="75"/>
        <v>n/a</v>
      </c>
      <c r="JS50" s="14">
        <f t="shared" si="76"/>
        <v>0</v>
      </c>
      <c r="JT50" s="11">
        <v>0</v>
      </c>
      <c r="JU50" s="13">
        <f>(JT50*'[1]prices source'!$C$58)/1000</f>
        <v>0</v>
      </c>
      <c r="JV50" s="14">
        <f>(JT50*'[1]prices source'!$G$58)</f>
        <v>0</v>
      </c>
      <c r="JW50" s="16">
        <v>0</v>
      </c>
      <c r="JX50" s="9" t="str">
        <f t="shared" si="77"/>
        <v>n/a</v>
      </c>
      <c r="JY50" s="14">
        <f t="shared" si="78"/>
        <v>0</v>
      </c>
    </row>
    <row r="51" spans="1:285" x14ac:dyDescent="0.25">
      <c r="A51" s="9">
        <f>'[1]ENERGY APPORTION'!A51</f>
        <v>49</v>
      </c>
      <c r="B51" t="s">
        <v>98</v>
      </c>
      <c r="C51" s="9" t="str">
        <f>'[1]ENERGY APPORTION'!E51</f>
        <v>uni</v>
      </c>
      <c r="D51" s="10">
        <f>[1]FabricVent!M51</f>
        <v>5309.09</v>
      </c>
      <c r="E51" s="11">
        <f>'[1]ENERGY APPORTION'!G51</f>
        <v>249766.75</v>
      </c>
      <c r="F51" s="11">
        <f>'[1]ENERGY APPORTION'!H51</f>
        <v>947229.09434077155</v>
      </c>
      <c r="G51" s="11">
        <f>'[1]ENERGY APPORTION'!I51</f>
        <v>0</v>
      </c>
      <c r="H51" s="10">
        <f>((E51*'[1]prices source'!$C$58)+(F51*'[1]prices source'!$C$60)+(G51*'[1]prices source'!$C$61))/1000</f>
        <v>239.7928107995948</v>
      </c>
      <c r="I51" s="12">
        <f>(E51*'[1]prices source'!$G$58)+(F51*'[1]prices source'!$G$60)+(G51*'[1]prices source'!$G$61)</f>
        <v>49794.920651350585</v>
      </c>
      <c r="J51" s="11">
        <f>[1]FabricVent!EU51</f>
        <v>0</v>
      </c>
      <c r="K51" s="11">
        <f>[1]FabricVent!EJ51</f>
        <v>0</v>
      </c>
      <c r="L51" s="11">
        <v>0</v>
      </c>
      <c r="M51" s="13">
        <f>((J51*'[1]prices source'!$C$58)+(K51*'[1]prices source'!$C$60)+(L51*'[1]prices source'!$C$61))/1000</f>
        <v>0</v>
      </c>
      <c r="N51" s="14">
        <f>((J51*'[1]prices source'!$G$58)+(K51*'[1]prices source'!$G$60)+(L51*'[1]prices source'!$G$61))</f>
        <v>0</v>
      </c>
      <c r="O51" s="14">
        <f>[1]FabricVent!DY51</f>
        <v>0</v>
      </c>
      <c r="P51" s="9" t="str">
        <f t="shared" si="22"/>
        <v>n/a</v>
      </c>
      <c r="Q51" s="14">
        <f t="shared" si="0"/>
        <v>0</v>
      </c>
      <c r="R51" s="11">
        <f>[1]FabricVent!EV51</f>
        <v>0</v>
      </c>
      <c r="S51" s="11">
        <f>[1]FabricVent!EK51</f>
        <v>0</v>
      </c>
      <c r="T51" s="11">
        <v>0</v>
      </c>
      <c r="U51" s="13">
        <f>((R51*'[1]prices source'!$C$58)+(S51*'[1]prices source'!$C$60)+(T51*'[1]prices source'!$C$61))/1000</f>
        <v>0</v>
      </c>
      <c r="V51" s="14">
        <f>((R51*'[1]prices source'!$G$58)+(S51*'[1]prices source'!$G$60)+(T51*'[1]prices source'!$G$61))</f>
        <v>0</v>
      </c>
      <c r="W51" s="14">
        <f>[1]FabricVent!DZ51</f>
        <v>0</v>
      </c>
      <c r="X51" s="9" t="str">
        <f t="shared" si="23"/>
        <v>n/a</v>
      </c>
      <c r="Y51" s="14">
        <f t="shared" si="1"/>
        <v>0</v>
      </c>
      <c r="Z51" s="11">
        <f>[1]FabricVent!EW51</f>
        <v>0</v>
      </c>
      <c r="AA51" s="11">
        <f>[1]FabricVent!EL51</f>
        <v>207490.79261660986</v>
      </c>
      <c r="AB51" s="11">
        <v>0</v>
      </c>
      <c r="AC51" s="13">
        <f>((Z51*'[1]prices source'!$C$58)+(AA51*'[1]prices source'!$C$60)+(AB51*'[1]prices source'!$C$61))/1000</f>
        <v>38.271676698133689</v>
      </c>
      <c r="AD51" s="14">
        <f>((Z51*'[1]prices source'!$G$58)+(AA51*'[1]prices source'!$G$60)+(AB51*'[1]prices source'!$G$61))</f>
        <v>4160.0053055430108</v>
      </c>
      <c r="AE51" s="14">
        <f>[1]FabricVent!EA51</f>
        <v>157081.69687906976</v>
      </c>
      <c r="AF51" s="9">
        <f t="shared" si="24"/>
        <v>37.759975130263854</v>
      </c>
      <c r="AG51" s="14">
        <f t="shared" si="2"/>
        <v>-8960.5212578111968</v>
      </c>
      <c r="AH51" s="11">
        <f>[1]FabricVent!EX51</f>
        <v>0</v>
      </c>
      <c r="AI51" s="11">
        <f>[1]FabricVent!EM51</f>
        <v>0</v>
      </c>
      <c r="AJ51" s="11">
        <v>0</v>
      </c>
      <c r="AK51" s="13">
        <f>((AH51*'[1]prices source'!$C$58)+(AI51*'[1]prices source'!$C$60)+(AJ51*'[1]prices source'!$C$61))/1000</f>
        <v>0</v>
      </c>
      <c r="AL51" s="14">
        <f>((AH51*'[1]prices source'!$G$58)+(AI51*'[1]prices source'!$G$60)+(AJ51*'[1]prices source'!$G$61))</f>
        <v>0</v>
      </c>
      <c r="AM51" s="14">
        <f>[1]FabricVent!EB51</f>
        <v>0</v>
      </c>
      <c r="AN51" s="9" t="str">
        <f t="shared" si="25"/>
        <v>n/a</v>
      </c>
      <c r="AO51" s="14">
        <f t="shared" si="3"/>
        <v>0</v>
      </c>
      <c r="AP51" s="11">
        <f>[1]FabricVent!FD51</f>
        <v>0</v>
      </c>
      <c r="AQ51" s="11">
        <f>[1]FabricVent!ES51</f>
        <v>96477.411745285179</v>
      </c>
      <c r="AR51" s="11">
        <v>0</v>
      </c>
      <c r="AS51" s="13">
        <f>((AP51*'[1]prices source'!$C$58)+(AQ51*'[1]prices source'!$C$60)+(AR51*'[1]prices source'!$C$61))/1000</f>
        <v>17.795258596417849</v>
      </c>
      <c r="AT51" s="14">
        <f>((AP51*'[1]prices source'!$G$58)+(AQ51*'[1]prices source'!$G$60)+(AR51*'[1]prices source'!$G$61))</f>
        <v>1934.2860454874744</v>
      </c>
      <c r="AU51" s="14">
        <f>[1]FabricVent!EH51</f>
        <v>18099.399999999998</v>
      </c>
      <c r="AV51" s="9">
        <f t="shared" si="26"/>
        <v>9.3571475853968789</v>
      </c>
      <c r="AW51" s="14">
        <f t="shared" si="4"/>
        <v>43751.523750468288</v>
      </c>
      <c r="AX51" s="11">
        <f>[1]FabricVent!FC51</f>
        <v>0</v>
      </c>
      <c r="AY51" s="11">
        <f>[1]FabricVent!ER51</f>
        <v>0</v>
      </c>
      <c r="AZ51" s="11">
        <v>0</v>
      </c>
      <c r="BA51" s="13">
        <f>((AX51*'[1]prices source'!$C$58)+(AY51*'[1]prices source'!$C$60)+(AZ51*'[1]prices source'!$C$61))/1000</f>
        <v>0</v>
      </c>
      <c r="BB51" s="14">
        <f>((AX51*'[1]prices source'!$G$58)+(AY51*'[1]prices source'!$G$60)+(AZ51*'[1]prices source'!$G$61))</f>
        <v>0</v>
      </c>
      <c r="BC51" s="14">
        <f>[1]FabricVent!EG51</f>
        <v>0</v>
      </c>
      <c r="BD51" s="9" t="str">
        <f t="shared" si="27"/>
        <v>n/a</v>
      </c>
      <c r="BE51" s="14">
        <f t="shared" si="5"/>
        <v>0</v>
      </c>
      <c r="BF51" s="11">
        <f>[1]FabricVent!EZ51</f>
        <v>0</v>
      </c>
      <c r="BG51" s="11">
        <f>[1]FabricVent!EO51</f>
        <v>72851.801440038267</v>
      </c>
      <c r="BH51" s="11">
        <v>0</v>
      </c>
      <c r="BI51" s="13">
        <f>((BF51*'[1]prices source'!$C$58)+(BG51*'[1]prices source'!$C$60)+(BH51*'[1]prices source'!$C$61))/1000</f>
        <v>13.437514775615059</v>
      </c>
      <c r="BJ51" s="14">
        <f>((BF51*'[1]prices source'!$G$58)+(BG51*'[1]prices source'!$G$60)+(BH51*'[1]prices source'!$G$61))</f>
        <v>1460.6136334391956</v>
      </c>
      <c r="BK51" s="14">
        <f>[1]FabricVent!ED51</f>
        <v>63597.883700000006</v>
      </c>
      <c r="BL51" s="9">
        <f t="shared" si="28"/>
        <v>43.541893793125098</v>
      </c>
      <c r="BM51" s="14">
        <f t="shared" si="6"/>
        <v>-48707.029523476231</v>
      </c>
      <c r="BN51" s="11">
        <f>[1]FabricVent!EY51</f>
        <v>0</v>
      </c>
      <c r="BO51" s="11">
        <f>[1]FabricVent!EN51</f>
        <v>0</v>
      </c>
      <c r="BP51" s="11">
        <v>0</v>
      </c>
      <c r="BQ51" s="13">
        <f>((BN51*'[1]prices source'!$C$58)+(BO51*'[1]prices source'!$C$60)+(BP51*'[1]prices source'!$C$61))/1000</f>
        <v>0</v>
      </c>
      <c r="BR51" s="14">
        <f>((BN51*'[1]prices source'!$G$58)+(BO51*'[1]prices source'!$G$60)+(BP51*'[1]prices source'!$G$61))</f>
        <v>0</v>
      </c>
      <c r="BS51" s="14">
        <f>[1]FabricVent!EC51</f>
        <v>0</v>
      </c>
      <c r="BT51" s="9" t="str">
        <f t="shared" si="29"/>
        <v>n/a</v>
      </c>
      <c r="BU51" s="14">
        <f t="shared" si="7"/>
        <v>0</v>
      </c>
      <c r="BV51" s="11">
        <f>[1]FabricVent!FA51</f>
        <v>0</v>
      </c>
      <c r="BW51" s="11">
        <f>[1]FabricVent!EP51</f>
        <v>0</v>
      </c>
      <c r="BX51" s="11">
        <v>0</v>
      </c>
      <c r="BY51" s="13">
        <f>((BV51*'[1]prices source'!$C$58)+(BW51*'[1]prices source'!$C$60)+(BX51*'[1]prices source'!$C$61))/1000</f>
        <v>0</v>
      </c>
      <c r="BZ51" s="14">
        <f>((BV51*'[1]prices source'!$G$58)+(BW51*'[1]prices source'!$G$60)+(BX51*'[1]prices source'!$G$61))</f>
        <v>0</v>
      </c>
      <c r="CA51" s="14">
        <f>[1]FabricVent!EE51</f>
        <v>0</v>
      </c>
      <c r="CB51" s="9" t="str">
        <f t="shared" si="30"/>
        <v>n/a</v>
      </c>
      <c r="CC51" s="14">
        <f t="shared" si="8"/>
        <v>0</v>
      </c>
      <c r="CD51" s="11">
        <f>[1]FabricVent!FB51</f>
        <v>0</v>
      </c>
      <c r="CE51" s="11">
        <f>[1]FabricVent!EQ51</f>
        <v>0</v>
      </c>
      <c r="CF51" s="11">
        <v>0</v>
      </c>
      <c r="CG51" s="13">
        <f>((CD51*'[1]prices source'!$C$58)+(CE51*'[1]prices source'!$C$60)+(CF51*'[1]prices source'!$C$61))/1000</f>
        <v>0</v>
      </c>
      <c r="CH51" s="14">
        <f>((CD51*'[1]prices source'!$G$58)+(CE51*'[1]prices source'!$G$60)+(CF51*'[1]prices source'!$G$61))</f>
        <v>0</v>
      </c>
      <c r="CI51" s="14">
        <f>[1]FabricVent!EF51</f>
        <v>0</v>
      </c>
      <c r="CJ51" s="9" t="str">
        <f t="shared" si="31"/>
        <v>n/a</v>
      </c>
      <c r="CK51" s="14">
        <f t="shared" si="9"/>
        <v>0</v>
      </c>
      <c r="CL51" s="11">
        <v>0</v>
      </c>
      <c r="CM51" s="11">
        <f>[1]HeatFuel!CE51</f>
        <v>24728.713688158135</v>
      </c>
      <c r="CN51" s="11">
        <v>0</v>
      </c>
      <c r="CO51" s="13">
        <f>((CL51*'[1]prices source'!$C$58)+(CM51*'[1]prices source'!$C$60)+(CN51*'[1]prices source'!$C$61))/1000</f>
        <v>4.5612112397807678</v>
      </c>
      <c r="CP51" s="14">
        <f>((CL51*'[1]prices source'!$G$58)+(CM51*'[1]prices source'!$G$60)+(CN51*'[1]prices source'!$G$61))</f>
        <v>495.78865088280037</v>
      </c>
      <c r="CQ51" s="14">
        <f>[1]HeatFuel!CF51</f>
        <v>15919.286012713674</v>
      </c>
      <c r="CR51" s="9">
        <f t="shared" si="32"/>
        <v>32.109016582706808</v>
      </c>
      <c r="CS51" s="14">
        <f t="shared" si="10"/>
        <v>-7864.4533324492841</v>
      </c>
      <c r="CT51" s="11">
        <f>[1]HeatFuel!BA51</f>
        <v>19670.178449999999</v>
      </c>
      <c r="CU51" s="11">
        <v>0</v>
      </c>
      <c r="CV51" s="11">
        <v>0</v>
      </c>
      <c r="CW51" s="13">
        <f>((CT51*'[1]prices source'!$C$58)+(CU51*'[1]prices source'!$C$60)+(CV51*'[1]prices source'!$C$61))/1000</f>
        <v>5.1250396076265581</v>
      </c>
      <c r="CX51" s="14">
        <f>((CT51*'[1]prices source'!$G$58)+(CU51*'[1]prices source'!$G$60)+(CV51*'[1]prices source'!$G$61))</f>
        <v>2425.930115929842</v>
      </c>
      <c r="CY51" s="14">
        <f>'[1]CAPEX Assumptions'!$D$11*[1]HeatFuel!BB51</f>
        <v>3330.4005841269841</v>
      </c>
      <c r="CZ51" s="9">
        <f t="shared" si="33"/>
        <v>1.3728345108780946</v>
      </c>
      <c r="DA51" s="14">
        <f t="shared" si="11"/>
        <v>38489.108287420735</v>
      </c>
      <c r="DB51" s="11">
        <f>[1]HotWaterpiv!AQ160</f>
        <v>0</v>
      </c>
      <c r="DC51" s="11">
        <f>[1]HotWaterpiv!AP160</f>
        <v>18536.57437797865</v>
      </c>
      <c r="DD51" s="11">
        <v>0</v>
      </c>
      <c r="DE51" s="13">
        <f>((DB51*'[1]prices source'!$C$58)+(DC51*'[1]prices source'!$C$60)+(DD51*'[1]prices source'!$C$61))/1000</f>
        <v>3.419071144018162</v>
      </c>
      <c r="DF51" s="14">
        <f>((DB51*'[1]prices source'!$G$58)+(DC51*'[1]prices source'!$G$60)+(DD51*'[1]prices source'!$G$61))</f>
        <v>371.64178124022885</v>
      </c>
      <c r="DG51" s="14">
        <f>[1]HotWaterpiv!AW160</f>
        <v>5742.2003684202109</v>
      </c>
      <c r="DH51" s="9">
        <f t="shared" si="34"/>
        <v>15.450900997346309</v>
      </c>
      <c r="DI51" s="14">
        <f t="shared" si="12"/>
        <v>295.67960231978395</v>
      </c>
      <c r="DJ51" s="11">
        <f>[1]HeatFuel!CN51</f>
        <v>-20857.973485436036</v>
      </c>
      <c r="DK51" s="11">
        <f>[1]HeatFuel!CO51</f>
        <v>181658.42890419086</v>
      </c>
      <c r="DL51" s="11">
        <v>0</v>
      </c>
      <c r="DM51" s="13">
        <f>((DJ51*'[1]prices source'!$C$58)+(DK51*'[1]prices source'!$C$60)+(DL51*'[1]prices source'!$C$61))/1000</f>
        <v>28.072379140308637</v>
      </c>
      <c r="DN51" s="14">
        <f>((DJ51*'[1]prices source'!$G$58)+(DK51*'[1]prices source'!$G$60)+(DL51*'[1]prices source'!$G$61))</f>
        <v>1069.6681553406056</v>
      </c>
      <c r="DO51" s="14">
        <f>[1]HeatFuel!CM51</f>
        <v>2719.1000000000004</v>
      </c>
      <c r="DP51" s="9">
        <f t="shared" si="35"/>
        <v>2.5420033179675054</v>
      </c>
      <c r="DQ51" s="14">
        <f t="shared" si="13"/>
        <v>9696.1344794954439</v>
      </c>
      <c r="DR51" s="11">
        <v>0</v>
      </c>
      <c r="DS51" s="11"/>
      <c r="DT51" s="11">
        <v>0</v>
      </c>
      <c r="DU51" s="13">
        <f>((DR51*'[1]prices source'!$C$58)+(DS51*'[1]prices source'!$C$60)+(DT51*'[1]prices source'!$C$61))/1000</f>
        <v>0</v>
      </c>
      <c r="DV51" s="14">
        <f>((DR51*'[1]prices source'!$G$58)+(DS51*'[1]prices source'!$G$60)+(DT51*'[1]prices source'!$G$61))</f>
        <v>0</v>
      </c>
      <c r="DW51" s="14"/>
      <c r="DX51" s="9" t="str">
        <f t="shared" si="36"/>
        <v>n/a</v>
      </c>
      <c r="DY51" s="14">
        <f t="shared" si="14"/>
        <v>0</v>
      </c>
      <c r="DZ51" s="11">
        <f>'[1]ENERGY APPORTION'!BA51*'[1]benchmarks general'!$I$192*(6-0)/24</f>
        <v>0</v>
      </c>
      <c r="EA51" s="11">
        <v>0</v>
      </c>
      <c r="EB51" s="11">
        <v>0</v>
      </c>
      <c r="EC51" s="13">
        <f>((DZ51*'[1]prices source'!$C$58)+(EA51*'[1]prices source'!$C$60)+(EB51*'[1]prices source'!$C$61))/1000</f>
        <v>0</v>
      </c>
      <c r="ED51" s="14">
        <f>((DZ51*'[1]prices source'!$G$58)+(EA51*'[1]prices source'!$G$60)+(EB51*'[1]prices source'!$G$61))</f>
        <v>0</v>
      </c>
      <c r="EE51" s="14">
        <f>IF(DZ51&gt;0,'[1]benchmarks general'!$I$197,0)</f>
        <v>0</v>
      </c>
      <c r="EF51" s="9" t="str">
        <f t="shared" si="37"/>
        <v>n/a</v>
      </c>
      <c r="EG51" s="14">
        <f t="shared" si="15"/>
        <v>0</v>
      </c>
      <c r="EH51" s="11">
        <f>[1]FabricVent!GG51</f>
        <v>8788.3467439924716</v>
      </c>
      <c r="EI51" s="11">
        <f>[1]FabricVent!GD51</f>
        <v>8816.9749887421676</v>
      </c>
      <c r="EJ51" s="11">
        <v>0</v>
      </c>
      <c r="EK51" s="13">
        <f>((EH51*'[1]prices source'!$C$58)+(EI51*'[1]prices source'!$C$60)+(EJ51*'[1]prices source'!$C$61))/1000</f>
        <v>3.916083438049359</v>
      </c>
      <c r="EL51" s="14">
        <f>((EH51*'[1]prices source'!$G$58)+(EI51*'[1]prices source'!$G$60)+(EJ51*'[1]prices source'!$G$61))</f>
        <v>1260.6424184558475</v>
      </c>
      <c r="EM51" s="14">
        <v>3570.2187493179208</v>
      </c>
      <c r="EN51" s="9">
        <f t="shared" si="38"/>
        <v>2.8320629998243736</v>
      </c>
      <c r="EO51" s="14">
        <f t="shared" si="16"/>
        <v>16703.823263608174</v>
      </c>
      <c r="EP51" s="11">
        <f>[1]FabricVent!GK51</f>
        <v>0</v>
      </c>
      <c r="EQ51" s="11">
        <f>[1]FabricVent!GH51</f>
        <v>0</v>
      </c>
      <c r="ER51" s="11">
        <v>0</v>
      </c>
      <c r="ES51" s="13">
        <f>((EP51*'[1]prices source'!$C$58)+(EQ51*'[1]prices source'!$C$60)+(ER51*'[1]prices source'!$C$61))/1000</f>
        <v>0</v>
      </c>
      <c r="ET51" s="14">
        <f>((EP51*'[1]prices source'!$G$58)+(EQ51*'[1]prices source'!$G$60)+(ER51*'[1]prices source'!$G$61))</f>
        <v>0</v>
      </c>
      <c r="EU51" s="14">
        <v>0</v>
      </c>
      <c r="EV51" s="9" t="str">
        <f t="shared" si="39"/>
        <v>n/a</v>
      </c>
      <c r="EW51" s="14">
        <f t="shared" si="17"/>
        <v>0</v>
      </c>
      <c r="EX51" s="11">
        <f>[1]FabricVent!GR51</f>
        <v>0</v>
      </c>
      <c r="EY51" s="11">
        <f>[1]FabricVent!GO51</f>
        <v>0</v>
      </c>
      <c r="EZ51" s="11">
        <v>0</v>
      </c>
      <c r="FA51" s="13">
        <f>((EX51*'[1]prices source'!$C$58)+(EY51*'[1]prices source'!$C$60)+(EZ51*'[1]prices source'!$C$61))/1000</f>
        <v>0</v>
      </c>
      <c r="FB51" s="14">
        <f>((EX51*'[1]prices source'!$G$58)+(EY51*'[1]prices source'!$G$60)+(EZ51*'[1]prices source'!$G$61))</f>
        <v>0</v>
      </c>
      <c r="FC51" s="14"/>
      <c r="FD51" s="9" t="str">
        <f t="shared" si="40"/>
        <v>n/a</v>
      </c>
      <c r="FE51" s="14">
        <f t="shared" si="18"/>
        <v>0</v>
      </c>
      <c r="FF51" s="11">
        <v>0</v>
      </c>
      <c r="FG51" s="11">
        <f>[1]HeatFuel!CR51</f>
        <v>0</v>
      </c>
      <c r="FH51" s="11">
        <f>[1]HeatFuel!CQ51</f>
        <v>0</v>
      </c>
      <c r="FI51" s="13">
        <f>((FF51*'[1]prices source'!$C$58)+(FG51*'[1]prices source'!$C$60)+(FH51*'[1]prices source'!$C$61))/1000</f>
        <v>0</v>
      </c>
      <c r="FJ51" s="14">
        <f>((FF51*'[1]prices source'!$G$58)+(FG51*'[1]prices source'!$G$60)+(FH51*'[1]prices source'!$G$61))</f>
        <v>0</v>
      </c>
      <c r="FK51" s="14">
        <f>[1]HeatFuel!CP51</f>
        <v>0</v>
      </c>
      <c r="FL51" s="9" t="str">
        <f t="shared" si="41"/>
        <v>n/a</v>
      </c>
      <c r="FM51" s="14">
        <f t="shared" si="19"/>
        <v>0</v>
      </c>
      <c r="FN51" s="11">
        <f t="shared" si="79"/>
        <v>0</v>
      </c>
      <c r="FO51" s="11">
        <f t="shared" si="79"/>
        <v>0</v>
      </c>
      <c r="FP51" s="11">
        <f t="shared" si="79"/>
        <v>0</v>
      </c>
      <c r="FQ51" s="13">
        <f>((FN51*'[1]prices source'!$C$58)+(FO51*'[1]prices source'!$C$60)+(FP51*'[1]prices source'!$C$61))/1000</f>
        <v>0</v>
      </c>
      <c r="FR51" s="14">
        <f>((FN51*'[1]prices source'!$G$58)+(FO51*'[1]prices source'!$G$60)+(FP51*'[1]prices source'!$G$61))</f>
        <v>0</v>
      </c>
      <c r="FS51" s="14">
        <f>'[1]CAPEX Assumptions'!$D$30</f>
        <v>0</v>
      </c>
      <c r="FT51" s="9" t="str">
        <f t="shared" si="42"/>
        <v>n/a</v>
      </c>
      <c r="FU51" s="14">
        <f t="shared" si="21"/>
        <v>0</v>
      </c>
      <c r="FV51" s="15">
        <v>605.60000000000014</v>
      </c>
      <c r="FW51" s="13">
        <f>(FV51*'[1]prices source'!$C$58)/1000</f>
        <v>0.15778829837604469</v>
      </c>
      <c r="FX51" s="14">
        <f>(FV51*'[1]prices source'!$G$58)</f>
        <v>74.688863750857976</v>
      </c>
      <c r="FY51" s="16">
        <v>800</v>
      </c>
      <c r="FZ51" s="9">
        <f t="shared" si="43"/>
        <v>10.711101492567694</v>
      </c>
      <c r="GA51" s="14">
        <f t="shared" si="44"/>
        <v>45.736951067406721</v>
      </c>
      <c r="GB51" s="11">
        <f>'[1]ENERGY APPORTION'!BB51*'[1]cooling opps'!$C$35</f>
        <v>0</v>
      </c>
      <c r="GC51" s="13">
        <f>(GB51*'[1]prices source'!$C$58)/1000</f>
        <v>0</v>
      </c>
      <c r="GD51" s="14">
        <f>(GB51*'[1]prices source'!$G$58)</f>
        <v>0</v>
      </c>
      <c r="GE51" s="14">
        <v>0</v>
      </c>
      <c r="GF51" s="9" t="str">
        <f t="shared" si="45"/>
        <v>n/a</v>
      </c>
      <c r="GG51" s="14">
        <f t="shared" si="46"/>
        <v>0</v>
      </c>
      <c r="GH51" s="11">
        <v>0</v>
      </c>
      <c r="GI51" s="13">
        <f>(GH51*'[1]prices source'!$C$58)/1000</f>
        <v>0</v>
      </c>
      <c r="GJ51" s="14">
        <f>(GH51*'[1]prices source'!$G$58)</f>
        <v>0</v>
      </c>
      <c r="GK51" s="17">
        <v>0</v>
      </c>
      <c r="GL51" s="9" t="str">
        <f t="shared" si="47"/>
        <v>n/a</v>
      </c>
      <c r="GM51" s="14">
        <f t="shared" si="48"/>
        <v>0</v>
      </c>
      <c r="GN51" s="11">
        <f>[1]HeatFuel!BE51</f>
        <v>0</v>
      </c>
      <c r="GO51" s="13">
        <f>(GN51*'[1]prices source'!$C$58)/1000</f>
        <v>0</v>
      </c>
      <c r="GP51" s="14">
        <f>(GN51*'[1]prices source'!$G$58)</f>
        <v>0</v>
      </c>
      <c r="GQ51" s="14">
        <f>[1]HeatFuel!BF51*'[1]CAPEX Assumptions'!$D$11</f>
        <v>0</v>
      </c>
      <c r="GR51" s="9" t="str">
        <f t="shared" si="49"/>
        <v>n/a</v>
      </c>
      <c r="GS51" s="14">
        <f t="shared" si="50"/>
        <v>0</v>
      </c>
      <c r="GT51" s="11">
        <v>0</v>
      </c>
      <c r="GU51" s="13">
        <f>(GT51*'[1]prices source'!$C$58)/1000</f>
        <v>0</v>
      </c>
      <c r="GV51" s="14">
        <f>(GT51*'[1]prices source'!$G$58)</f>
        <v>0</v>
      </c>
      <c r="GW51" s="14">
        <v>0</v>
      </c>
      <c r="GX51" s="9" t="str">
        <f t="shared" si="51"/>
        <v>n/a</v>
      </c>
      <c r="GY51" s="14">
        <f t="shared" si="52"/>
        <v>0</v>
      </c>
      <c r="GZ51" s="18">
        <v>52669.388039014593</v>
      </c>
      <c r="HA51" s="13">
        <f>(GZ51*'[1]prices source'!$C$58)/1000</f>
        <v>13.722941075270329</v>
      </c>
      <c r="HB51" s="14">
        <f>(GZ51*'[1]prices source'!$G$58)</f>
        <v>6495.7343908306284</v>
      </c>
      <c r="HC51" s="19">
        <v>109966.55136367916</v>
      </c>
      <c r="HD51" s="9">
        <f t="shared" si="53"/>
        <v>16.929040620704537</v>
      </c>
      <c r="HE51" s="14">
        <f t="shared" si="54"/>
        <v>40433.246207014643</v>
      </c>
      <c r="HF51" s="18">
        <v>57180.453305170136</v>
      </c>
      <c r="HG51" s="13">
        <f>(HF51*'[1]prices source'!$C$58)/1000</f>
        <v>14.898293308113729</v>
      </c>
      <c r="HH51" s="14">
        <f>(HF51*'[1]prices source'!$G$58)</f>
        <v>7052.0856772162279</v>
      </c>
      <c r="HI51" s="19">
        <v>184999.12028575549</v>
      </c>
      <c r="HJ51" s="9">
        <f t="shared" si="55"/>
        <v>26.233249105785521</v>
      </c>
      <c r="HK51" s="14">
        <f t="shared" si="56"/>
        <v>19995.866679090861</v>
      </c>
      <c r="HL51" s="11">
        <v>0</v>
      </c>
      <c r="HM51" s="13">
        <f>(HL51*'[1]prices source'!$C$58)/1000</f>
        <v>0</v>
      </c>
      <c r="HN51" s="14">
        <f>(HL51*'[1]prices source'!$G$58)</f>
        <v>0</v>
      </c>
      <c r="HO51" s="14">
        <v>0</v>
      </c>
      <c r="HP51" s="9" t="str">
        <f t="shared" si="57"/>
        <v>n/a</v>
      </c>
      <c r="HQ51" s="14">
        <f t="shared" si="58"/>
        <v>0</v>
      </c>
      <c r="HR51" s="11">
        <v>0</v>
      </c>
      <c r="HS51" s="13">
        <f>(HR51*'[1]prices source'!$C$58)/1000</f>
        <v>0</v>
      </c>
      <c r="HT51" s="14">
        <f>(HR51*'[1]prices source'!$G$58)</f>
        <v>0</v>
      </c>
      <c r="HU51" s="14">
        <v>0</v>
      </c>
      <c r="HV51" s="9" t="str">
        <f t="shared" si="59"/>
        <v>n/a</v>
      </c>
      <c r="HW51" s="14">
        <f t="shared" si="60"/>
        <v>0</v>
      </c>
      <c r="HX51" s="11">
        <f>[1]ICT!AC121</f>
        <v>2811.2832000000008</v>
      </c>
      <c r="HY51" s="13">
        <f>(HX51*'[1]prices source'!$C$58)/1000</f>
        <v>0.73247620934802138</v>
      </c>
      <c r="HZ51" s="14">
        <f>(HX51*'[1]prices source'!$G$58)</f>
        <v>346.71655860283357</v>
      </c>
      <c r="IA51" s="14">
        <f>'[1]CAPEX Assumptions'!$D$25*[1]ICT!H121</f>
        <v>0</v>
      </c>
      <c r="IB51" s="9">
        <f t="shared" si="61"/>
        <v>0</v>
      </c>
      <c r="IC51" s="14">
        <f t="shared" si="62"/>
        <v>1078.7712681055223</v>
      </c>
      <c r="ID51" s="11">
        <f>[1]ICT!Z121</f>
        <v>1800</v>
      </c>
      <c r="IE51" s="13">
        <f>(ID51*'[1]prices source'!$C$58)/1000</f>
        <v>0.46898767681122916</v>
      </c>
      <c r="IF51" s="14">
        <f>(ID51*'[1]prices source'!$G$58)</f>
        <v>221.99464126741137</v>
      </c>
      <c r="IG51" s="14">
        <f>'[1]CAPEX Assumptions'!$D$26</f>
        <v>0</v>
      </c>
      <c r="IH51" s="9">
        <f t="shared" si="63"/>
        <v>0</v>
      </c>
      <c r="II51" s="14">
        <f t="shared" si="64"/>
        <v>690.7124414181892</v>
      </c>
      <c r="IJ51" s="11">
        <f>[1]ICT!AF121</f>
        <v>4888.5861154639206</v>
      </c>
      <c r="IK51" s="13">
        <f>(IJ51*'[1]prices source'!$C$58)/1000</f>
        <v>1.2737148028794751</v>
      </c>
      <c r="IL51" s="14">
        <f>(IJ51*'[1]prices source'!$G$58)</f>
        <v>602.91106722625614</v>
      </c>
      <c r="IM51" s="14">
        <f>'[1]CAPEX Assumptions'!$D$27*[1]ICT!AG78</f>
        <v>0</v>
      </c>
      <c r="IN51" s="9">
        <f t="shared" si="65"/>
        <v>0</v>
      </c>
      <c r="IO51" s="14">
        <f t="shared" si="66"/>
        <v>1875.8929171639702</v>
      </c>
      <c r="IP51" s="11">
        <f>[1]vending!G51</f>
        <v>0</v>
      </c>
      <c r="IQ51" s="13">
        <f>(IP51*'[1]prices source'!$C$58)/1000</f>
        <v>0</v>
      </c>
      <c r="IR51" s="14">
        <f>(IP51*'[1]prices source'!$G$58)</f>
        <v>0</v>
      </c>
      <c r="IS51" s="14">
        <f>'[1]CAPEX Assumptions'!$D$28*[1]vending!C8</f>
        <v>0</v>
      </c>
      <c r="IT51" s="9" t="str">
        <f t="shared" si="67"/>
        <v>n/a</v>
      </c>
      <c r="IU51" s="14">
        <f t="shared" si="68"/>
        <v>0</v>
      </c>
      <c r="IV51" s="11">
        <f>'[1]halls power'!S82</f>
        <v>0</v>
      </c>
      <c r="IW51" s="13">
        <f>(IV51*'[1]prices source'!$C$58)/1000</f>
        <v>0</v>
      </c>
      <c r="IX51" s="14">
        <f>(IV51*'[1]prices source'!$G$58)</f>
        <v>0</v>
      </c>
      <c r="IY51" s="14">
        <f>'[1]halls power'!T82</f>
        <v>0</v>
      </c>
      <c r="IZ51" s="9" t="str">
        <f t="shared" si="69"/>
        <v>n/a</v>
      </c>
      <c r="JA51" s="14">
        <f t="shared" si="70"/>
        <v>0</v>
      </c>
      <c r="JB51" s="11">
        <f>'[1]halls power'!U82</f>
        <v>0</v>
      </c>
      <c r="JC51" s="13">
        <f>(JB51*'[1]prices source'!$C$58)/1000</f>
        <v>0</v>
      </c>
      <c r="JD51" s="14">
        <f>(JB51*'[1]prices source'!$G$58)</f>
        <v>0</v>
      </c>
      <c r="JE51" s="14">
        <f>'[1]halls power'!V82</f>
        <v>0</v>
      </c>
      <c r="JF51" s="9" t="str">
        <f t="shared" si="71"/>
        <v>n/a</v>
      </c>
      <c r="JG51" s="14">
        <f t="shared" si="72"/>
        <v>0</v>
      </c>
      <c r="JH51" s="11">
        <f>'[1]renewable energy'!W214</f>
        <v>55774.44401753378</v>
      </c>
      <c r="JI51" s="13">
        <f>(JH51*'[1]prices source'!$C$58)/1000</f>
        <v>14.531959402900625</v>
      </c>
      <c r="JJ51" s="14">
        <f>(JH51*'[1]prices source'!$G$58)+'[1]renewable energy'!Z214</f>
        <v>7239.9146609930449</v>
      </c>
      <c r="JK51" s="14">
        <f>'[1]renewable energy'!Y214</f>
        <v>64547.745729487542</v>
      </c>
      <c r="JL51" s="9">
        <f t="shared" si="73"/>
        <v>8.9155395818759562</v>
      </c>
      <c r="JM51" s="14">
        <f t="shared" si="74"/>
        <v>94718.678320120933</v>
      </c>
      <c r="JN51" s="11">
        <v>0</v>
      </c>
      <c r="JO51" s="13">
        <f>(JN51*'[1]prices source'!$C$58)/1000</f>
        <v>0</v>
      </c>
      <c r="JP51" s="14">
        <v>0</v>
      </c>
      <c r="JQ51" s="14">
        <v>0</v>
      </c>
      <c r="JR51" s="9" t="str">
        <f t="shared" si="75"/>
        <v>n/a</v>
      </c>
      <c r="JS51" s="14">
        <f t="shared" si="76"/>
        <v>0</v>
      </c>
      <c r="JT51" s="11">
        <v>0</v>
      </c>
      <c r="JU51" s="13">
        <f>(JT51*'[1]prices source'!$C$58)/1000</f>
        <v>0</v>
      </c>
      <c r="JV51" s="14">
        <f>(JT51*'[1]prices source'!$G$58)</f>
        <v>0</v>
      </c>
      <c r="JW51" s="16">
        <v>0</v>
      </c>
      <c r="JX51" s="9" t="str">
        <f t="shared" si="77"/>
        <v>n/a</v>
      </c>
      <c r="JY51" s="14">
        <f t="shared" si="78"/>
        <v>0</v>
      </c>
    </row>
    <row r="52" spans="1:285" x14ac:dyDescent="0.25">
      <c r="A52" s="9">
        <f>'[1]ENERGY APPORTION'!A52</f>
        <v>50</v>
      </c>
      <c r="B52" t="s">
        <v>99</v>
      </c>
      <c r="C52" s="9" t="str">
        <f>'[1]ENERGY APPORTION'!E52</f>
        <v>uni</v>
      </c>
      <c r="D52" s="10">
        <f>[1]FabricVent!M52</f>
        <v>2779.76</v>
      </c>
      <c r="E52" s="11">
        <f>'[1]ENERGY APPORTION'!G52</f>
        <v>642379</v>
      </c>
      <c r="F52" s="11">
        <f>'[1]ENERGY APPORTION'!H52</f>
        <v>317251.26827662025</v>
      </c>
      <c r="G52" s="11">
        <f>'[1]ENERGY APPORTION'!I52</f>
        <v>0</v>
      </c>
      <c r="H52" s="10">
        <f>((E52*'[1]prices source'!$C$58)+(F52*'[1]prices source'!$C$60)+(G52*'[1]prices source'!$C$61))/1000</f>
        <v>225.88801579046739</v>
      </c>
      <c r="I52" s="12">
        <f>(E52*'[1]prices source'!$G$58)+(F52*'[1]prices source'!$G$60)+(G52*'[1]prices source'!$G$61)</f>
        <v>85585.435857463599</v>
      </c>
      <c r="J52" s="11">
        <f>[1]FabricVent!EU52</f>
        <v>0</v>
      </c>
      <c r="K52" s="11">
        <f>[1]FabricVent!EJ52</f>
        <v>0</v>
      </c>
      <c r="L52" s="11">
        <v>0</v>
      </c>
      <c r="M52" s="13">
        <f>((J52*'[1]prices source'!$C$58)+(K52*'[1]prices source'!$C$60)+(L52*'[1]prices source'!$C$61))/1000</f>
        <v>0</v>
      </c>
      <c r="N52" s="14">
        <f>((J52*'[1]prices source'!$G$58)+(K52*'[1]prices source'!$G$60)+(L52*'[1]prices source'!$G$61))</f>
        <v>0</v>
      </c>
      <c r="O52" s="14">
        <f>[1]FabricVent!DY52</f>
        <v>0</v>
      </c>
      <c r="P52" s="9" t="str">
        <f t="shared" si="22"/>
        <v>n/a</v>
      </c>
      <c r="Q52" s="14">
        <f t="shared" si="0"/>
        <v>0</v>
      </c>
      <c r="R52" s="11">
        <f>[1]FabricVent!EV52</f>
        <v>0</v>
      </c>
      <c r="S52" s="11">
        <f>[1]FabricVent!EK52</f>
        <v>0</v>
      </c>
      <c r="T52" s="11">
        <v>0</v>
      </c>
      <c r="U52" s="13">
        <f>((R52*'[1]prices source'!$C$58)+(S52*'[1]prices source'!$C$60)+(T52*'[1]prices source'!$C$61))/1000</f>
        <v>0</v>
      </c>
      <c r="V52" s="14">
        <f>((R52*'[1]prices source'!$G$58)+(S52*'[1]prices source'!$G$60)+(T52*'[1]prices source'!$G$61))</f>
        <v>0</v>
      </c>
      <c r="W52" s="14">
        <f>[1]FabricVent!DZ52</f>
        <v>0</v>
      </c>
      <c r="X52" s="9" t="str">
        <f t="shared" si="23"/>
        <v>n/a</v>
      </c>
      <c r="Y52" s="14">
        <f t="shared" si="1"/>
        <v>0</v>
      </c>
      <c r="Z52" s="11">
        <f>[1]FabricVent!EW52</f>
        <v>0</v>
      </c>
      <c r="AA52" s="11">
        <f>[1]FabricVent!EL52</f>
        <v>0</v>
      </c>
      <c r="AB52" s="11">
        <v>0</v>
      </c>
      <c r="AC52" s="13">
        <f>((Z52*'[1]prices source'!$C$58)+(AA52*'[1]prices source'!$C$60)+(AB52*'[1]prices source'!$C$61))/1000</f>
        <v>0</v>
      </c>
      <c r="AD52" s="14">
        <f>((Z52*'[1]prices source'!$G$58)+(AA52*'[1]prices source'!$G$60)+(AB52*'[1]prices source'!$G$61))</f>
        <v>0</v>
      </c>
      <c r="AE52" s="14">
        <f>[1]FabricVent!EA52</f>
        <v>0</v>
      </c>
      <c r="AF52" s="9" t="str">
        <f t="shared" si="24"/>
        <v>n/a</v>
      </c>
      <c r="AG52" s="14">
        <f t="shared" si="2"/>
        <v>0</v>
      </c>
      <c r="AH52" s="11">
        <f>[1]FabricVent!EX52</f>
        <v>0</v>
      </c>
      <c r="AI52" s="11">
        <f>[1]FabricVent!EM52</f>
        <v>0</v>
      </c>
      <c r="AJ52" s="11">
        <v>0</v>
      </c>
      <c r="AK52" s="13">
        <f>((AH52*'[1]prices source'!$C$58)+(AI52*'[1]prices source'!$C$60)+(AJ52*'[1]prices source'!$C$61))/1000</f>
        <v>0</v>
      </c>
      <c r="AL52" s="14">
        <f>((AH52*'[1]prices source'!$G$58)+(AI52*'[1]prices source'!$G$60)+(AJ52*'[1]prices source'!$G$61))</f>
        <v>0</v>
      </c>
      <c r="AM52" s="14">
        <f>[1]FabricVent!EB52</f>
        <v>0</v>
      </c>
      <c r="AN52" s="9" t="str">
        <f t="shared" si="25"/>
        <v>n/a</v>
      </c>
      <c r="AO52" s="14">
        <f t="shared" si="3"/>
        <v>0</v>
      </c>
      <c r="AP52" s="11">
        <f>[1]FabricVent!FD52</f>
        <v>0</v>
      </c>
      <c r="AQ52" s="11">
        <f>[1]FabricVent!ES52</f>
        <v>0</v>
      </c>
      <c r="AR52" s="11">
        <v>0</v>
      </c>
      <c r="AS52" s="13">
        <f>((AP52*'[1]prices source'!$C$58)+(AQ52*'[1]prices source'!$C$60)+(AR52*'[1]prices source'!$C$61))/1000</f>
        <v>0</v>
      </c>
      <c r="AT52" s="14">
        <f>((AP52*'[1]prices source'!$G$58)+(AQ52*'[1]prices source'!$G$60)+(AR52*'[1]prices source'!$G$61))</f>
        <v>0</v>
      </c>
      <c r="AU52" s="14">
        <f>[1]FabricVent!EH52</f>
        <v>0</v>
      </c>
      <c r="AV52" s="9" t="str">
        <f t="shared" si="26"/>
        <v>n/a</v>
      </c>
      <c r="AW52" s="14">
        <f t="shared" si="4"/>
        <v>0</v>
      </c>
      <c r="AX52" s="11">
        <f>[1]FabricVent!FC52</f>
        <v>0</v>
      </c>
      <c r="AY52" s="11">
        <f>[1]FabricVent!ER52</f>
        <v>0</v>
      </c>
      <c r="AZ52" s="11">
        <v>0</v>
      </c>
      <c r="BA52" s="13">
        <f>((AX52*'[1]prices source'!$C$58)+(AY52*'[1]prices source'!$C$60)+(AZ52*'[1]prices source'!$C$61))/1000</f>
        <v>0</v>
      </c>
      <c r="BB52" s="14">
        <f>((AX52*'[1]prices source'!$G$58)+(AY52*'[1]prices source'!$G$60)+(AZ52*'[1]prices source'!$G$61))</f>
        <v>0</v>
      </c>
      <c r="BC52" s="14">
        <f>[1]FabricVent!EG52</f>
        <v>0</v>
      </c>
      <c r="BD52" s="9" t="str">
        <f t="shared" si="27"/>
        <v>n/a</v>
      </c>
      <c r="BE52" s="14">
        <f t="shared" si="5"/>
        <v>0</v>
      </c>
      <c r="BF52" s="11">
        <f>[1]FabricVent!EZ52</f>
        <v>0</v>
      </c>
      <c r="BG52" s="11">
        <f>[1]FabricVent!EO52</f>
        <v>0</v>
      </c>
      <c r="BH52" s="11">
        <v>0</v>
      </c>
      <c r="BI52" s="13">
        <f>((BF52*'[1]prices source'!$C$58)+(BG52*'[1]prices source'!$C$60)+(BH52*'[1]prices source'!$C$61))/1000</f>
        <v>0</v>
      </c>
      <c r="BJ52" s="14">
        <f>((BF52*'[1]prices source'!$G$58)+(BG52*'[1]prices source'!$G$60)+(BH52*'[1]prices source'!$G$61))</f>
        <v>0</v>
      </c>
      <c r="BK52" s="14">
        <f>[1]FabricVent!ED52</f>
        <v>0</v>
      </c>
      <c r="BL52" s="9" t="str">
        <f t="shared" si="28"/>
        <v>n/a</v>
      </c>
      <c r="BM52" s="14">
        <f t="shared" si="6"/>
        <v>0</v>
      </c>
      <c r="BN52" s="11">
        <f>[1]FabricVent!EY52</f>
        <v>0</v>
      </c>
      <c r="BO52" s="11">
        <f>[1]FabricVent!EN52</f>
        <v>0</v>
      </c>
      <c r="BP52" s="11">
        <v>0</v>
      </c>
      <c r="BQ52" s="13">
        <f>((BN52*'[1]prices source'!$C$58)+(BO52*'[1]prices source'!$C$60)+(BP52*'[1]prices source'!$C$61))/1000</f>
        <v>0</v>
      </c>
      <c r="BR52" s="14">
        <f>((BN52*'[1]prices source'!$G$58)+(BO52*'[1]prices source'!$G$60)+(BP52*'[1]prices source'!$G$61))</f>
        <v>0</v>
      </c>
      <c r="BS52" s="14">
        <f>[1]FabricVent!EC52</f>
        <v>0</v>
      </c>
      <c r="BT52" s="9" t="str">
        <f t="shared" si="29"/>
        <v>n/a</v>
      </c>
      <c r="BU52" s="14">
        <f t="shared" si="7"/>
        <v>0</v>
      </c>
      <c r="BV52" s="11">
        <f>[1]FabricVent!FA52</f>
        <v>157.9659849956056</v>
      </c>
      <c r="BW52" s="11">
        <f>[1]FabricVent!EP52</f>
        <v>9478.8934735113944</v>
      </c>
      <c r="BX52" s="11">
        <v>0</v>
      </c>
      <c r="BY52" s="13">
        <f>((BV52*'[1]prices source'!$C$58)+(BW52*'[1]prices source'!$C$60)+(BX52*'[1]prices source'!$C$61))/1000</f>
        <v>1.7895397346993358</v>
      </c>
      <c r="BZ52" s="14">
        <f>((BV52*'[1]prices source'!$G$58)+(BW52*'[1]prices source'!$G$60)+(BX52*'[1]prices source'!$G$61))</f>
        <v>209.52535996569176</v>
      </c>
      <c r="CA52" s="14">
        <f>[1]FabricVent!EE52</f>
        <v>139676.3175</v>
      </c>
      <c r="CB52" s="9">
        <f t="shared" si="30"/>
        <v>666.6320369184474</v>
      </c>
      <c r="CC52" s="14">
        <f t="shared" si="8"/>
        <v>-133493.04865726139</v>
      </c>
      <c r="CD52" s="11">
        <f>[1]FabricVent!FB52</f>
        <v>289.96495875905686</v>
      </c>
      <c r="CE52" s="11">
        <f>[1]FabricVent!EQ52</f>
        <v>17399.612677404475</v>
      </c>
      <c r="CF52" s="11">
        <v>0</v>
      </c>
      <c r="CG52" s="13">
        <f>((CD52*'[1]prices source'!$C$58)+(CE52*'[1]prices source'!$C$60)+(CF52*'[1]prices source'!$C$61))/1000</f>
        <v>3.2849085541056295</v>
      </c>
      <c r="CH52" s="14">
        <f>((CD52*'[1]prices source'!$G$58)+(CE52*'[1]prices source'!$G$60)+(CF52*'[1]prices source'!$G$61))</f>
        <v>384.60819500551639</v>
      </c>
      <c r="CI52" s="14">
        <f>[1]FabricVent!EF52</f>
        <v>154613.88</v>
      </c>
      <c r="CJ52" s="9">
        <f t="shared" si="31"/>
        <v>402.00360264757853</v>
      </c>
      <c r="CK52" s="14">
        <f t="shared" si="9"/>
        <v>-143263.77006949348</v>
      </c>
      <c r="CL52" s="11">
        <v>0</v>
      </c>
      <c r="CM52" s="11">
        <f>[1]HeatFuel!CE52</f>
        <v>9277.1194715984821</v>
      </c>
      <c r="CN52" s="11">
        <v>0</v>
      </c>
      <c r="CO52" s="13">
        <f>((CL52*'[1]prices source'!$C$58)+(CM52*'[1]prices source'!$C$60)+(CN52*'[1]prices source'!$C$61))/1000</f>
        <v>1.7111646865363399</v>
      </c>
      <c r="CP52" s="14">
        <f>((CL52*'[1]prices source'!$G$58)+(CM52*'[1]prices source'!$G$60)+(CN52*'[1]prices source'!$G$61))</f>
        <v>185.99797000783474</v>
      </c>
      <c r="CQ52" s="14">
        <f>[1]HeatFuel!CF52</f>
        <v>9571.8782018309994</v>
      </c>
      <c r="CR52" s="9">
        <f t="shared" si="32"/>
        <v>51.462272418499005</v>
      </c>
      <c r="CS52" s="14">
        <f t="shared" si="10"/>
        <v>-6550.0612953441687</v>
      </c>
      <c r="CT52" s="11">
        <f>[1]HeatFuel!BA52</f>
        <v>10299.0108</v>
      </c>
      <c r="CU52" s="11">
        <v>0</v>
      </c>
      <c r="CV52" s="11">
        <v>0</v>
      </c>
      <c r="CW52" s="13">
        <f>((CT52*'[1]prices source'!$C$58)+(CU52*'[1]prices source'!$C$60)+(CV52*'[1]prices source'!$C$61))/1000</f>
        <v>2.6833939714143105</v>
      </c>
      <c r="CX52" s="14">
        <f>((CT52*'[1]prices source'!$G$58)+(CU52*'[1]prices source'!$G$60)+(CV52*'[1]prices source'!$G$61))</f>
        <v>1270.1806710862197</v>
      </c>
      <c r="CY52" s="14">
        <f>'[1]CAPEX Assumptions'!$D$11*[1]HeatFuel!BB52</f>
        <v>1743.7478603174602</v>
      </c>
      <c r="CZ52" s="9">
        <f t="shared" si="33"/>
        <v>1.3728345108780944</v>
      </c>
      <c r="DA52" s="14">
        <f t="shared" si="11"/>
        <v>20152.320577168713</v>
      </c>
      <c r="DB52" s="11">
        <f>[1]HotWaterpiv!AQ161</f>
        <v>371.4703335662266</v>
      </c>
      <c r="DC52" s="11">
        <f>[1]HotWaterpiv!AP161</f>
        <v>41735.043435378451</v>
      </c>
      <c r="DD52" s="11">
        <v>0</v>
      </c>
      <c r="DE52" s="13">
        <f>((DB52*'[1]prices source'!$C$58)+(DC52*'[1]prices source'!$C$60)+(DD52*'[1]prices source'!$C$61))/1000</f>
        <v>7.7948148776241757</v>
      </c>
      <c r="DF52" s="14">
        <f>((DB52*'[1]prices source'!$G$58)+(DC52*'[1]prices source'!$G$60)+(DD52*'[1]prices source'!$G$61))</f>
        <v>882.56396086732593</v>
      </c>
      <c r="DG52" s="14">
        <f>[1]HotWaterpiv!AW161</f>
        <v>2685.9639696425374</v>
      </c>
      <c r="DH52" s="9">
        <f t="shared" si="34"/>
        <v>3.0433646610756102</v>
      </c>
      <c r="DI52" s="14">
        <f t="shared" si="12"/>
        <v>11643.866424777403</v>
      </c>
      <c r="DJ52" s="11">
        <f>[1]HeatFuel!CN52</f>
        <v>-10549.452155198453</v>
      </c>
      <c r="DK52" s="11">
        <f>[1]HeatFuel!CO52</f>
        <v>87612</v>
      </c>
      <c r="DL52" s="11">
        <v>0</v>
      </c>
      <c r="DM52" s="13">
        <f>((DJ52*'[1]prices source'!$C$58)+(DK52*'[1]prices source'!$C$60)+(DL52*'[1]prices source'!$C$61))/1000</f>
        <v>13.411387256723479</v>
      </c>
      <c r="DN52" s="14">
        <f>((DJ52*'[1]prices source'!$G$58)+(DK52*'[1]prices source'!$G$60)+(DL52*'[1]prices source'!$G$61))</f>
        <v>455.47475549473643</v>
      </c>
      <c r="DO52" s="14">
        <f>[1]HeatFuel!CM52</f>
        <v>2991.01</v>
      </c>
      <c r="DP52" s="9">
        <f t="shared" si="35"/>
        <v>6.5667964336490323</v>
      </c>
      <c r="DQ52" s="14">
        <f t="shared" si="13"/>
        <v>2312.6203991521543</v>
      </c>
      <c r="DR52" s="11">
        <v>0</v>
      </c>
      <c r="DS52" s="11"/>
      <c r="DT52" s="11">
        <v>0</v>
      </c>
      <c r="DU52" s="13">
        <f>((DR52*'[1]prices source'!$C$58)+(DS52*'[1]prices source'!$C$60)+(DT52*'[1]prices source'!$C$61))/1000</f>
        <v>0</v>
      </c>
      <c r="DV52" s="14">
        <f>((DR52*'[1]prices source'!$G$58)+(DS52*'[1]prices source'!$G$60)+(DT52*'[1]prices source'!$G$61))</f>
        <v>0</v>
      </c>
      <c r="DW52" s="14"/>
      <c r="DX52" s="9" t="str">
        <f t="shared" si="36"/>
        <v>n/a</v>
      </c>
      <c r="DY52" s="14">
        <f t="shared" si="14"/>
        <v>0</v>
      </c>
      <c r="DZ52" s="11">
        <f>'[1]ENERGY APPORTION'!BA52*'[1]benchmarks general'!$I$192*(6-0)/24</f>
        <v>0</v>
      </c>
      <c r="EA52" s="11">
        <v>0</v>
      </c>
      <c r="EB52" s="11">
        <v>0</v>
      </c>
      <c r="EC52" s="13">
        <f>((DZ52*'[1]prices source'!$C$58)+(EA52*'[1]prices source'!$C$60)+(EB52*'[1]prices source'!$C$61))/1000</f>
        <v>0</v>
      </c>
      <c r="ED52" s="14">
        <f>((DZ52*'[1]prices source'!$G$58)+(EA52*'[1]prices source'!$G$60)+(EB52*'[1]prices source'!$G$61))</f>
        <v>0</v>
      </c>
      <c r="EE52" s="14">
        <f>IF(DZ52&gt;0,'[1]benchmarks general'!$I$197,0)</f>
        <v>0</v>
      </c>
      <c r="EF52" s="9" t="str">
        <f t="shared" si="37"/>
        <v>n/a</v>
      </c>
      <c r="EG52" s="14">
        <f t="shared" si="15"/>
        <v>0</v>
      </c>
      <c r="EH52" s="11">
        <f>[1]FabricVent!GG52</f>
        <v>57691.679000094016</v>
      </c>
      <c r="EI52" s="11">
        <f>[1]FabricVent!GD52</f>
        <v>36705.468224076874</v>
      </c>
      <c r="EJ52" s="11">
        <v>0</v>
      </c>
      <c r="EK52" s="13">
        <f>((EH52*'[1]prices source'!$C$58)+(EI52*'[1]prices source'!$C$60)+(EJ52*'[1]prices source'!$C$61))/1000</f>
        <v>21.801816117038349</v>
      </c>
      <c r="EL52" s="14">
        <f>((EH52*'[1]prices source'!$G$58)+(EI52*'[1]prices source'!$G$60)+(EJ52*'[1]prices source'!$G$61))</f>
        <v>7851.0472200957893</v>
      </c>
      <c r="EM52" s="14">
        <v>6358.3633556356135</v>
      </c>
      <c r="EN52" s="9">
        <f t="shared" si="38"/>
        <v>0.80987455270432529</v>
      </c>
      <c r="EO52" s="14">
        <f t="shared" si="16"/>
        <v>119834.90641147585</v>
      </c>
      <c r="EP52" s="11">
        <f>[1]FabricVent!GK52</f>
        <v>0</v>
      </c>
      <c r="EQ52" s="11">
        <f>[1]FabricVent!GH52</f>
        <v>0</v>
      </c>
      <c r="ER52" s="11">
        <v>0</v>
      </c>
      <c r="ES52" s="13">
        <f>((EP52*'[1]prices source'!$C$58)+(EQ52*'[1]prices source'!$C$60)+(ER52*'[1]prices source'!$C$61))/1000</f>
        <v>0</v>
      </c>
      <c r="ET52" s="14">
        <f>((EP52*'[1]prices source'!$G$58)+(EQ52*'[1]prices source'!$G$60)+(ER52*'[1]prices source'!$G$61))</f>
        <v>0</v>
      </c>
      <c r="EU52" s="14">
        <v>0</v>
      </c>
      <c r="EV52" s="9" t="str">
        <f t="shared" si="39"/>
        <v>n/a</v>
      </c>
      <c r="EW52" s="14">
        <f t="shared" si="17"/>
        <v>0</v>
      </c>
      <c r="EX52" s="11">
        <f>[1]FabricVent!GR52</f>
        <v>6322.3378094746322</v>
      </c>
      <c r="EY52" s="11">
        <f>[1]FabricVent!GO52</f>
        <v>9171.1255806247354</v>
      </c>
      <c r="EZ52" s="11">
        <v>0</v>
      </c>
      <c r="FA52" s="13">
        <f>((EX52*'[1]prices source'!$C$58)+(EY52*'[1]prices source'!$C$60)+(EZ52*'[1]prices source'!$C$61))/1000</f>
        <v>3.3388910696136231</v>
      </c>
      <c r="FB52" s="14">
        <f>((EX52*'[1]prices source'!$G$58)+(EY52*'[1]prices source'!$G$60)+(EZ52*'[1]prices source'!$G$61))</f>
        <v>963.60906147923538</v>
      </c>
      <c r="FC52" s="14">
        <v>2800</v>
      </c>
      <c r="FD52" s="9">
        <f t="shared" si="40"/>
        <v>2.9057427041021415</v>
      </c>
      <c r="FE52" s="14">
        <f t="shared" si="18"/>
        <v>198.65326643615845</v>
      </c>
      <c r="FF52" s="11">
        <v>0</v>
      </c>
      <c r="FG52" s="11">
        <f>[1]HeatFuel!CR52</f>
        <v>0</v>
      </c>
      <c r="FH52" s="11">
        <f>[1]HeatFuel!CQ52</f>
        <v>0</v>
      </c>
      <c r="FI52" s="13">
        <f>((FF52*'[1]prices source'!$C$58)+(FG52*'[1]prices source'!$C$60)+(FH52*'[1]prices source'!$C$61))/1000</f>
        <v>0</v>
      </c>
      <c r="FJ52" s="14">
        <f>((FF52*'[1]prices source'!$G$58)+(FG52*'[1]prices source'!$G$60)+(FH52*'[1]prices source'!$G$61))</f>
        <v>0</v>
      </c>
      <c r="FK52" s="14">
        <f>[1]HeatFuel!CP52</f>
        <v>0</v>
      </c>
      <c r="FL52" s="9" t="str">
        <f t="shared" si="41"/>
        <v>n/a</v>
      </c>
      <c r="FM52" s="14">
        <f t="shared" si="19"/>
        <v>0</v>
      </c>
      <c r="FN52" s="11">
        <f t="shared" si="79"/>
        <v>0</v>
      </c>
      <c r="FO52" s="11">
        <f t="shared" si="79"/>
        <v>0</v>
      </c>
      <c r="FP52" s="11">
        <f t="shared" si="79"/>
        <v>0</v>
      </c>
      <c r="FQ52" s="13">
        <f>((FN52*'[1]prices source'!$C$58)+(FO52*'[1]prices source'!$C$60)+(FP52*'[1]prices source'!$C$61))/1000</f>
        <v>0</v>
      </c>
      <c r="FR52" s="14">
        <f>((FN52*'[1]prices source'!$G$58)+(FO52*'[1]prices source'!$G$60)+(FP52*'[1]prices source'!$G$61))</f>
        <v>0</v>
      </c>
      <c r="FS52" s="14">
        <f>'[1]CAPEX Assumptions'!$D$30</f>
        <v>0</v>
      </c>
      <c r="FT52" s="9" t="str">
        <f t="shared" si="42"/>
        <v>n/a</v>
      </c>
      <c r="FU52" s="14">
        <f t="shared" si="21"/>
        <v>0</v>
      </c>
      <c r="FV52" s="15">
        <v>0</v>
      </c>
      <c r="FW52" s="13">
        <f>(FV52*'[1]prices source'!$C$58)/1000</f>
        <v>0</v>
      </c>
      <c r="FX52" s="14">
        <f>(FV52*'[1]prices source'!$G$58)</f>
        <v>0</v>
      </c>
      <c r="FY52" s="16">
        <v>0</v>
      </c>
      <c r="FZ52" s="9" t="str">
        <f t="shared" si="43"/>
        <v>n/a</v>
      </c>
      <c r="GA52" s="14">
        <f t="shared" si="44"/>
        <v>0</v>
      </c>
      <c r="GB52" s="11">
        <f>'[1]ENERGY APPORTION'!BB52*'[1]cooling opps'!$C$35</f>
        <v>6250.72</v>
      </c>
      <c r="GC52" s="13">
        <f>(GB52*'[1]prices source'!$C$58)/1000</f>
        <v>1.6286170284430479</v>
      </c>
      <c r="GD52" s="14">
        <f>(GB52*'[1]prices source'!$G$58)</f>
        <v>770.90352447946316</v>
      </c>
      <c r="GE52" s="14">
        <v>0</v>
      </c>
      <c r="GF52" s="9">
        <f t="shared" si="45"/>
        <v>0</v>
      </c>
      <c r="GG52" s="14">
        <f t="shared" si="46"/>
        <v>2398.5833732341689</v>
      </c>
      <c r="GH52" s="11">
        <v>13022.333333333336</v>
      </c>
      <c r="GI52" s="13">
        <f>(GH52*'[1]prices source'!$C$58)/1000</f>
        <v>3.3929521425896838</v>
      </c>
      <c r="GJ52" s="14">
        <f>(GH52*'[1]prices source'!$G$58)</f>
        <v>1606.0490093322151</v>
      </c>
      <c r="GK52" s="17">
        <v>18930.453553299492</v>
      </c>
      <c r="GL52" s="9">
        <f t="shared" si="47"/>
        <v>11.786971283753449</v>
      </c>
      <c r="GM52" s="14">
        <f t="shared" si="48"/>
        <v>-4516.8863206659335</v>
      </c>
      <c r="GN52" s="11">
        <f>[1]HeatFuel!BE52</f>
        <v>12759.098400000001</v>
      </c>
      <c r="GO52" s="13">
        <f>(GN52*'[1]prices source'!$C$58)/1000</f>
        <v>3.3243666204565954</v>
      </c>
      <c r="GP52" s="14">
        <f>(GN52*'[1]prices source'!$G$58)</f>
        <v>1573.5841512242237</v>
      </c>
      <c r="GQ52" s="14">
        <v>15000</v>
      </c>
      <c r="GR52" s="9">
        <f t="shared" si="49"/>
        <v>9.5323786709024976</v>
      </c>
      <c r="GS52" s="14">
        <f t="shared" si="50"/>
        <v>12126.303408383686</v>
      </c>
      <c r="GT52" s="11">
        <v>0</v>
      </c>
      <c r="GU52" s="13">
        <f>(GT52*'[1]prices source'!$C$58)/1000</f>
        <v>0</v>
      </c>
      <c r="GV52" s="14">
        <f>(GT52*'[1]prices source'!$G$58)</f>
        <v>0</v>
      </c>
      <c r="GW52" s="14">
        <v>0</v>
      </c>
      <c r="GX52" s="9" t="str">
        <f t="shared" si="51"/>
        <v>n/a</v>
      </c>
      <c r="GY52" s="14">
        <f t="shared" si="52"/>
        <v>0</v>
      </c>
      <c r="GZ52" s="18">
        <v>51537.015091437323</v>
      </c>
      <c r="HA52" s="13">
        <f>(GZ52*'[1]prices source'!$C$58)/1000</f>
        <v>13.427902765288025</v>
      </c>
      <c r="HB52" s="14">
        <f>(GZ52*'[1]prices source'!$G$58)</f>
        <v>6356.0784317871075</v>
      </c>
      <c r="HC52" s="19">
        <v>57742.403277906509</v>
      </c>
      <c r="HD52" s="9">
        <f t="shared" si="53"/>
        <v>9.0845957767187837</v>
      </c>
      <c r="HE52" s="14">
        <f t="shared" si="54"/>
        <v>89423.852601283375</v>
      </c>
      <c r="HF52" s="18">
        <v>55556.17043060212</v>
      </c>
      <c r="HG52" s="13">
        <f>(HF52*'[1]prices source'!$C$58)/1000</f>
        <v>14.475088501542663</v>
      </c>
      <c r="HH52" s="14">
        <f>(HF52*'[1]prices source'!$G$58)</f>
        <v>6851.7622916292694</v>
      </c>
      <c r="HI52" s="19">
        <v>97028.33246479751</v>
      </c>
      <c r="HJ52" s="9">
        <f t="shared" si="55"/>
        <v>14.161076863880124</v>
      </c>
      <c r="HK52" s="14">
        <f t="shared" si="56"/>
        <v>102143.51341856347</v>
      </c>
      <c r="HL52" s="11">
        <v>0</v>
      </c>
      <c r="HM52" s="13">
        <f>(HL52*'[1]prices source'!$C$58)/1000</f>
        <v>0</v>
      </c>
      <c r="HN52" s="14">
        <f>(HL52*'[1]prices source'!$G$58)</f>
        <v>0</v>
      </c>
      <c r="HO52" s="14">
        <v>0</v>
      </c>
      <c r="HP52" s="9" t="str">
        <f t="shared" si="57"/>
        <v>n/a</v>
      </c>
      <c r="HQ52" s="14">
        <f t="shared" si="58"/>
        <v>0</v>
      </c>
      <c r="HR52" s="11">
        <v>0</v>
      </c>
      <c r="HS52" s="13">
        <f>(HR52*'[1]prices source'!$C$58)/1000</f>
        <v>0</v>
      </c>
      <c r="HT52" s="14">
        <f>(HR52*'[1]prices source'!$G$58)</f>
        <v>0</v>
      </c>
      <c r="HU52" s="14">
        <v>0</v>
      </c>
      <c r="HV52" s="9" t="str">
        <f t="shared" si="59"/>
        <v>n/a</v>
      </c>
      <c r="HW52" s="14">
        <f t="shared" si="60"/>
        <v>0</v>
      </c>
      <c r="HX52" s="11">
        <f>[1]ICT!AC122</f>
        <v>2197.3248000000003</v>
      </c>
      <c r="HY52" s="13">
        <f>(HX52*'[1]prices source'!$C$58)/1000</f>
        <v>0.57251014063983263</v>
      </c>
      <c r="HZ52" s="14">
        <f>(HX52*'[1]prices source'!$G$58)</f>
        <v>270.9968504022147</v>
      </c>
      <c r="IA52" s="14">
        <f>'[1]CAPEX Assumptions'!$D$25*[1]ICT!H122</f>
        <v>0</v>
      </c>
      <c r="IB52" s="9">
        <f t="shared" si="61"/>
        <v>0</v>
      </c>
      <c r="IC52" s="14">
        <f t="shared" si="62"/>
        <v>843.17754288707476</v>
      </c>
      <c r="ID52" s="11">
        <f>[1]ICT!Z122</f>
        <v>1125</v>
      </c>
      <c r="IE52" s="13">
        <f>(ID52*'[1]prices source'!$C$58)/1000</f>
        <v>0.29311729800701825</v>
      </c>
      <c r="IF52" s="14">
        <f>(ID52*'[1]prices source'!$G$58)</f>
        <v>138.7466507921321</v>
      </c>
      <c r="IG52" s="14">
        <f>'[1]CAPEX Assumptions'!$D$26</f>
        <v>0</v>
      </c>
      <c r="IH52" s="9">
        <f t="shared" si="63"/>
        <v>0</v>
      </c>
      <c r="II52" s="14">
        <f t="shared" si="64"/>
        <v>431.69527588636828</v>
      </c>
      <c r="IJ52" s="11">
        <f>[1]ICT!AF122</f>
        <v>10732.813515463924</v>
      </c>
      <c r="IK52" s="13">
        <f>(IJ52*'[1]prices source'!$C$58)/1000</f>
        <v>2.796420709036437</v>
      </c>
      <c r="IL52" s="14">
        <f>(IJ52*'[1]prices source'!$G$58)</f>
        <v>1323.6817145307989</v>
      </c>
      <c r="IM52" s="14">
        <f>'[1]CAPEX Assumptions'!$D$27*[1]ICT!AG79</f>
        <v>0</v>
      </c>
      <c r="IN52" s="9">
        <f t="shared" si="65"/>
        <v>0</v>
      </c>
      <c r="IO52" s="14">
        <f t="shared" si="66"/>
        <v>4118.4932369734579</v>
      </c>
      <c r="IP52" s="11">
        <f>[1]vending!G52</f>
        <v>122.63999999999987</v>
      </c>
      <c r="IQ52" s="13">
        <f>(IP52*'[1]prices source'!$C$58)/1000</f>
        <v>3.1953693713405042E-2</v>
      </c>
      <c r="IR52" s="14">
        <f>(IP52*'[1]prices source'!$G$58)</f>
        <v>15.125234891686279</v>
      </c>
      <c r="IS52" s="14">
        <f>'[1]CAPEX Assumptions'!$D$28*[1]vending!C9</f>
        <v>0</v>
      </c>
      <c r="IT52" s="9">
        <f t="shared" si="67"/>
        <v>0</v>
      </c>
      <c r="IU52" s="14">
        <f t="shared" si="68"/>
        <v>47.060541008625911</v>
      </c>
      <c r="IV52" s="11">
        <f>'[1]halls power'!S83</f>
        <v>0</v>
      </c>
      <c r="IW52" s="13">
        <f>(IV52*'[1]prices source'!$C$58)/1000</f>
        <v>0</v>
      </c>
      <c r="IX52" s="14">
        <f>(IV52*'[1]prices source'!$G$58)</f>
        <v>0</v>
      </c>
      <c r="IY52" s="14">
        <f>'[1]halls power'!T83</f>
        <v>0</v>
      </c>
      <c r="IZ52" s="9" t="str">
        <f t="shared" si="69"/>
        <v>n/a</v>
      </c>
      <c r="JA52" s="14">
        <f t="shared" si="70"/>
        <v>0</v>
      </c>
      <c r="JB52" s="11">
        <f>'[1]halls power'!U83</f>
        <v>0</v>
      </c>
      <c r="JC52" s="13">
        <f>(JB52*'[1]prices source'!$C$58)/1000</f>
        <v>0</v>
      </c>
      <c r="JD52" s="14">
        <f>(JB52*'[1]prices source'!$G$58)</f>
        <v>0</v>
      </c>
      <c r="JE52" s="14">
        <f>'[1]halls power'!V83</f>
        <v>0</v>
      </c>
      <c r="JF52" s="9" t="str">
        <f t="shared" si="71"/>
        <v>n/a</v>
      </c>
      <c r="JG52" s="14">
        <f t="shared" si="72"/>
        <v>0</v>
      </c>
      <c r="JH52" s="11">
        <f>'[1]renewable energy'!W215</f>
        <v>43191.923024424199</v>
      </c>
      <c r="JI52" s="13">
        <f>(JH52*'[1]prices source'!$C$58)/1000</f>
        <v>11.253599797907857</v>
      </c>
      <c r="JJ52" s="14">
        <f>(JH52*'[1]prices source'!$G$58)+'[1]renewable energy'!Z215</f>
        <v>5606.6150411594717</v>
      </c>
      <c r="JK52" s="14">
        <f>'[1]renewable energy'!Y215</f>
        <v>49985.998319798375</v>
      </c>
      <c r="JL52" s="9">
        <f t="shared" si="73"/>
        <v>8.915539581875958</v>
      </c>
      <c r="JM52" s="14">
        <f t="shared" si="74"/>
        <v>73350.473232718359</v>
      </c>
      <c r="JN52" s="11">
        <v>0</v>
      </c>
      <c r="JO52" s="13">
        <f>(JN52*'[1]prices source'!$C$58)/1000</f>
        <v>0</v>
      </c>
      <c r="JP52" s="14">
        <v>0</v>
      </c>
      <c r="JQ52" s="14">
        <v>0</v>
      </c>
      <c r="JR52" s="9" t="str">
        <f t="shared" si="75"/>
        <v>n/a</v>
      </c>
      <c r="JS52" s="14">
        <f t="shared" si="76"/>
        <v>0</v>
      </c>
      <c r="JT52" s="11">
        <v>25368.959999999999</v>
      </c>
      <c r="JU52" s="13">
        <f>(JT52*'[1]prices source'!$C$58)/1000</f>
        <v>6.6098497852872216</v>
      </c>
      <c r="JV52" s="14">
        <f>(JT52*'[1]prices source'!$G$58)</f>
        <v>3128.7628747373933</v>
      </c>
      <c r="JW52" s="16">
        <v>20000</v>
      </c>
      <c r="JX52" s="9">
        <f t="shared" si="77"/>
        <v>6.392302900768299</v>
      </c>
      <c r="JY52" s="14">
        <f t="shared" si="78"/>
        <v>499.17220694324351</v>
      </c>
    </row>
    <row r="53" spans="1:285" x14ac:dyDescent="0.25">
      <c r="A53" s="9">
        <f>'[1]ENERGY APPORTION'!A53</f>
        <v>51</v>
      </c>
      <c r="B53" t="s">
        <v>100</v>
      </c>
      <c r="C53" s="9" t="str">
        <f>'[1]ENERGY APPORTION'!E53</f>
        <v>uni</v>
      </c>
      <c r="D53" s="10">
        <f>[1]FabricVent!M53</f>
        <v>1897.65</v>
      </c>
      <c r="E53" s="11">
        <f>'[1]ENERGY APPORTION'!G53</f>
        <v>74227.5</v>
      </c>
      <c r="F53" s="11">
        <f>'[1]ENERGY APPORTION'!H53</f>
        <v>166335.09052498674</v>
      </c>
      <c r="G53" s="11">
        <f>'[1]ENERGY APPORTION'!I53</f>
        <v>0</v>
      </c>
      <c r="H53" s="10">
        <f>((E53*'[1]prices source'!$C$58)+(F53*'[1]prices source'!$C$60)+(G53*'[1]prices source'!$C$61))/1000</f>
        <v>50.020386769836861</v>
      </c>
      <c r="I53" s="12">
        <f>(E53*'[1]prices source'!$G$58)+(F53*'[1]prices source'!$G$60)+(G53*'[1]prices source'!$G$61)</f>
        <v>12489.374209676062</v>
      </c>
      <c r="J53" s="11">
        <f>[1]FabricVent!EU53</f>
        <v>0</v>
      </c>
      <c r="K53" s="11">
        <f>[1]FabricVent!EJ53</f>
        <v>0</v>
      </c>
      <c r="L53" s="11">
        <v>0</v>
      </c>
      <c r="M53" s="13">
        <f>((J53*'[1]prices source'!$C$58)+(K53*'[1]prices source'!$C$60)+(L53*'[1]prices source'!$C$61))/1000</f>
        <v>0</v>
      </c>
      <c r="N53" s="14">
        <f>((J53*'[1]prices source'!$G$58)+(K53*'[1]prices source'!$G$60)+(L53*'[1]prices source'!$G$61))</f>
        <v>0</v>
      </c>
      <c r="O53" s="14">
        <f>[1]FabricVent!DY53</f>
        <v>0</v>
      </c>
      <c r="P53" s="9" t="str">
        <f t="shared" si="22"/>
        <v>n/a</v>
      </c>
      <c r="Q53" s="14">
        <f t="shared" si="0"/>
        <v>0</v>
      </c>
      <c r="R53" s="11">
        <f>[1]FabricVent!EV53</f>
        <v>0</v>
      </c>
      <c r="S53" s="11">
        <f>[1]FabricVent!EK53</f>
        <v>0</v>
      </c>
      <c r="T53" s="11">
        <v>0</v>
      </c>
      <c r="U53" s="13">
        <f>((R53*'[1]prices source'!$C$58)+(S53*'[1]prices source'!$C$60)+(T53*'[1]prices source'!$C$61))/1000</f>
        <v>0</v>
      </c>
      <c r="V53" s="14">
        <f>((R53*'[1]prices source'!$G$58)+(S53*'[1]prices source'!$G$60)+(T53*'[1]prices source'!$G$61))</f>
        <v>0</v>
      </c>
      <c r="W53" s="14">
        <f>[1]FabricVent!DZ53</f>
        <v>0</v>
      </c>
      <c r="X53" s="9" t="str">
        <f t="shared" si="23"/>
        <v>n/a</v>
      </c>
      <c r="Y53" s="14">
        <f t="shared" si="1"/>
        <v>0</v>
      </c>
      <c r="Z53" s="11">
        <f>[1]FabricVent!EW53</f>
        <v>0</v>
      </c>
      <c r="AA53" s="11">
        <f>[1]FabricVent!EL53</f>
        <v>0</v>
      </c>
      <c r="AB53" s="11">
        <v>0</v>
      </c>
      <c r="AC53" s="13">
        <f>((Z53*'[1]prices source'!$C$58)+(AA53*'[1]prices source'!$C$60)+(AB53*'[1]prices source'!$C$61))/1000</f>
        <v>0</v>
      </c>
      <c r="AD53" s="14">
        <f>((Z53*'[1]prices source'!$G$58)+(AA53*'[1]prices source'!$G$60)+(AB53*'[1]prices source'!$G$61))</f>
        <v>0</v>
      </c>
      <c r="AE53" s="14">
        <f>[1]FabricVent!EA53</f>
        <v>0</v>
      </c>
      <c r="AF53" s="9" t="str">
        <f t="shared" si="24"/>
        <v>n/a</v>
      </c>
      <c r="AG53" s="14">
        <f t="shared" si="2"/>
        <v>0</v>
      </c>
      <c r="AH53" s="11">
        <f>[1]FabricVent!EX53</f>
        <v>0</v>
      </c>
      <c r="AI53" s="11">
        <f>[1]FabricVent!EM53</f>
        <v>0</v>
      </c>
      <c r="AJ53" s="11">
        <v>0</v>
      </c>
      <c r="AK53" s="13">
        <f>((AH53*'[1]prices source'!$C$58)+(AI53*'[1]prices source'!$C$60)+(AJ53*'[1]prices source'!$C$61))/1000</f>
        <v>0</v>
      </c>
      <c r="AL53" s="14">
        <f>((AH53*'[1]prices source'!$G$58)+(AI53*'[1]prices source'!$G$60)+(AJ53*'[1]prices source'!$G$61))</f>
        <v>0</v>
      </c>
      <c r="AM53" s="14">
        <f>[1]FabricVent!EB53</f>
        <v>0</v>
      </c>
      <c r="AN53" s="9" t="str">
        <f t="shared" si="25"/>
        <v>n/a</v>
      </c>
      <c r="AO53" s="14">
        <f t="shared" si="3"/>
        <v>0</v>
      </c>
      <c r="AP53" s="11">
        <f>[1]FabricVent!FD53</f>
        <v>0</v>
      </c>
      <c r="AQ53" s="11">
        <f>[1]FabricVent!ES53</f>
        <v>0</v>
      </c>
      <c r="AR53" s="11">
        <v>0</v>
      </c>
      <c r="AS53" s="13">
        <f>((AP53*'[1]prices source'!$C$58)+(AQ53*'[1]prices source'!$C$60)+(AR53*'[1]prices source'!$C$61))/1000</f>
        <v>0</v>
      </c>
      <c r="AT53" s="14">
        <f>((AP53*'[1]prices source'!$G$58)+(AQ53*'[1]prices source'!$G$60)+(AR53*'[1]prices source'!$G$61))</f>
        <v>0</v>
      </c>
      <c r="AU53" s="14">
        <f>[1]FabricVent!EH53</f>
        <v>0</v>
      </c>
      <c r="AV53" s="9" t="str">
        <f t="shared" si="26"/>
        <v>n/a</v>
      </c>
      <c r="AW53" s="14">
        <f t="shared" si="4"/>
        <v>0</v>
      </c>
      <c r="AX53" s="11">
        <f>[1]FabricVent!FC53</f>
        <v>0</v>
      </c>
      <c r="AY53" s="11">
        <f>[1]FabricVent!ER53</f>
        <v>0</v>
      </c>
      <c r="AZ53" s="11">
        <v>0</v>
      </c>
      <c r="BA53" s="13">
        <f>((AX53*'[1]prices source'!$C$58)+(AY53*'[1]prices source'!$C$60)+(AZ53*'[1]prices source'!$C$61))/1000</f>
        <v>0</v>
      </c>
      <c r="BB53" s="14">
        <f>((AX53*'[1]prices source'!$G$58)+(AY53*'[1]prices source'!$G$60)+(AZ53*'[1]prices source'!$G$61))</f>
        <v>0</v>
      </c>
      <c r="BC53" s="14">
        <f>[1]FabricVent!EG53</f>
        <v>0</v>
      </c>
      <c r="BD53" s="9" t="str">
        <f t="shared" si="27"/>
        <v>n/a</v>
      </c>
      <c r="BE53" s="14">
        <f t="shared" si="5"/>
        <v>0</v>
      </c>
      <c r="BF53" s="11">
        <f>[1]FabricVent!EZ53</f>
        <v>0</v>
      </c>
      <c r="BG53" s="11">
        <f>[1]FabricVent!EO53</f>
        <v>0</v>
      </c>
      <c r="BH53" s="11">
        <v>0</v>
      </c>
      <c r="BI53" s="13">
        <f>((BF53*'[1]prices source'!$C$58)+(BG53*'[1]prices source'!$C$60)+(BH53*'[1]prices source'!$C$61))/1000</f>
        <v>0</v>
      </c>
      <c r="BJ53" s="14">
        <f>((BF53*'[1]prices source'!$G$58)+(BG53*'[1]prices source'!$G$60)+(BH53*'[1]prices source'!$G$61))</f>
        <v>0</v>
      </c>
      <c r="BK53" s="14">
        <f>[1]FabricVent!ED53</f>
        <v>0</v>
      </c>
      <c r="BL53" s="9" t="str">
        <f t="shared" si="28"/>
        <v>n/a</v>
      </c>
      <c r="BM53" s="14">
        <f t="shared" si="6"/>
        <v>0</v>
      </c>
      <c r="BN53" s="11">
        <f>[1]FabricVent!EY53</f>
        <v>0</v>
      </c>
      <c r="BO53" s="11">
        <f>[1]FabricVent!EN53</f>
        <v>0</v>
      </c>
      <c r="BP53" s="11">
        <v>0</v>
      </c>
      <c r="BQ53" s="13">
        <f>((BN53*'[1]prices source'!$C$58)+(BO53*'[1]prices source'!$C$60)+(BP53*'[1]prices source'!$C$61))/1000</f>
        <v>0</v>
      </c>
      <c r="BR53" s="14">
        <f>((BN53*'[1]prices source'!$G$58)+(BO53*'[1]prices source'!$G$60)+(BP53*'[1]prices source'!$G$61))</f>
        <v>0</v>
      </c>
      <c r="BS53" s="14">
        <f>[1]FabricVent!EC53</f>
        <v>0</v>
      </c>
      <c r="BT53" s="9" t="str">
        <f t="shared" si="29"/>
        <v>n/a</v>
      </c>
      <c r="BU53" s="14">
        <f t="shared" si="7"/>
        <v>0</v>
      </c>
      <c r="BV53" s="11">
        <f>[1]FabricVent!FA53</f>
        <v>0</v>
      </c>
      <c r="BW53" s="11">
        <f>[1]FabricVent!EP53</f>
        <v>5707.7327578687737</v>
      </c>
      <c r="BX53" s="11">
        <v>0</v>
      </c>
      <c r="BY53" s="13">
        <f>((BV53*'[1]prices source'!$C$58)+(BW53*'[1]prices source'!$C$60)+(BX53*'[1]prices source'!$C$61))/1000</f>
        <v>1.0527913071888955</v>
      </c>
      <c r="BZ53" s="14">
        <f>((BV53*'[1]prices source'!$G$58)+(BW53*'[1]prices source'!$G$60)+(BX53*'[1]prices source'!$G$61))</f>
        <v>114.43495037020256</v>
      </c>
      <c r="CA53" s="14">
        <f>[1]FabricVent!EE53</f>
        <v>18810.055</v>
      </c>
      <c r="CB53" s="9">
        <f t="shared" si="30"/>
        <v>164.37333995556926</v>
      </c>
      <c r="CC53" s="14">
        <f t="shared" si="8"/>
        <v>-15427.797050726153</v>
      </c>
      <c r="CD53" s="11">
        <f>[1]FabricVent!FB53</f>
        <v>0</v>
      </c>
      <c r="CE53" s="11">
        <f>[1]FabricVent!EQ53</f>
        <v>7511.7311942936194</v>
      </c>
      <c r="CF53" s="11">
        <v>0</v>
      </c>
      <c r="CG53" s="13">
        <f>((CD53*'[1]prices source'!$C$58)+(CE53*'[1]prices source'!$C$60)+(CF53*'[1]prices source'!$C$61))/1000</f>
        <v>1.385538818787458</v>
      </c>
      <c r="CH53" s="14">
        <f>((CD53*'[1]prices source'!$G$58)+(CE53*'[1]prices source'!$G$60)+(CF53*'[1]prices source'!$G$61))</f>
        <v>150.60350981363445</v>
      </c>
      <c r="CI53" s="14">
        <f>[1]FabricVent!EF53</f>
        <v>20821.68</v>
      </c>
      <c r="CJ53" s="9">
        <f t="shared" si="31"/>
        <v>138.25494522515419</v>
      </c>
      <c r="CK53" s="14">
        <f t="shared" si="9"/>
        <v>-16370.418242924574</v>
      </c>
      <c r="CL53" s="11">
        <v>0</v>
      </c>
      <c r="CM53" s="11">
        <f>[1]HeatFuel!CE53</f>
        <v>5372.7931536412825</v>
      </c>
      <c r="CN53" s="11">
        <v>0</v>
      </c>
      <c r="CO53" s="13">
        <f>((CL53*'[1]prices source'!$C$58)+(CM53*'[1]prices source'!$C$60)+(CN53*'[1]prices source'!$C$61))/1000</f>
        <v>0.99101169718913451</v>
      </c>
      <c r="CP53" s="14">
        <f>((CL53*'[1]prices source'!$G$58)+(CM53*'[1]prices source'!$G$60)+(CN53*'[1]prices source'!$G$61))</f>
        <v>107.71971007904709</v>
      </c>
      <c r="CQ53" s="14">
        <f>[1]HeatFuel!CF53</f>
        <v>7097.714668461148</v>
      </c>
      <c r="CR53" s="9">
        <f t="shared" si="32"/>
        <v>65.890584585241541</v>
      </c>
      <c r="CS53" s="14">
        <f t="shared" si="10"/>
        <v>-5347.645885102851</v>
      </c>
      <c r="CT53" s="11">
        <f>[1]HeatFuel!BA53</f>
        <v>7030.7932499999997</v>
      </c>
      <c r="CU53" s="11">
        <v>0</v>
      </c>
      <c r="CV53" s="11">
        <v>0</v>
      </c>
      <c r="CW53" s="13">
        <f>((CT53*'[1]prices source'!$C$58)+(CU53*'[1]prices source'!$C$60)+(CV53*'[1]prices source'!$C$61))/1000</f>
        <v>1.831864106920873</v>
      </c>
      <c r="CX53" s="14">
        <f>((CT53*'[1]prices source'!$G$58)+(CU53*'[1]prices source'!$G$60)+(CV53*'[1]prices source'!$G$61))</f>
        <v>867.11023631060402</v>
      </c>
      <c r="CY53" s="14">
        <f>'[1]CAPEX Assumptions'!$D$11*[1]HeatFuel!BB53</f>
        <v>1190.398857142857</v>
      </c>
      <c r="CZ53" s="9">
        <f t="shared" si="33"/>
        <v>1.3728345108780944</v>
      </c>
      <c r="DA53" s="14">
        <f t="shared" si="11"/>
        <v>13757.321187175947</v>
      </c>
      <c r="DB53" s="11">
        <f>[1]HotWaterpiv!AQ162</f>
        <v>0</v>
      </c>
      <c r="DC53" s="11">
        <f>[1]HotWaterpiv!AP162</f>
        <v>0</v>
      </c>
      <c r="DD53" s="11">
        <v>0</v>
      </c>
      <c r="DE53" s="13">
        <f>((DB53*'[1]prices source'!$C$58)+(DC53*'[1]prices source'!$C$60)+(DD53*'[1]prices source'!$C$61))/1000</f>
        <v>0</v>
      </c>
      <c r="DF53" s="14">
        <f>((DB53*'[1]prices source'!$G$58)+(DC53*'[1]prices source'!$G$60)+(DD53*'[1]prices source'!$G$61))</f>
        <v>0</v>
      </c>
      <c r="DG53" s="14">
        <f>[1]HotWaterpiv!AW162</f>
        <v>0</v>
      </c>
      <c r="DH53" s="9" t="str">
        <f t="shared" si="34"/>
        <v>n/a</v>
      </c>
      <c r="DI53" s="14">
        <f t="shared" si="12"/>
        <v>0</v>
      </c>
      <c r="DJ53" s="11">
        <f>[1]HeatFuel!CN53</f>
        <v>0</v>
      </c>
      <c r="DK53" s="11">
        <f>[1]HeatFuel!CO53</f>
        <v>0</v>
      </c>
      <c r="DL53" s="11">
        <v>0</v>
      </c>
      <c r="DM53" s="13">
        <f>((DJ53*'[1]prices source'!$C$58)+(DK53*'[1]prices source'!$C$60)+(DL53*'[1]prices source'!$C$61))/1000</f>
        <v>0</v>
      </c>
      <c r="DN53" s="14">
        <f>((DJ53*'[1]prices source'!$G$58)+(DK53*'[1]prices source'!$G$60)+(DL53*'[1]prices source'!$G$61))</f>
        <v>0</v>
      </c>
      <c r="DO53" s="14">
        <f>[1]HeatFuel!CM53</f>
        <v>0</v>
      </c>
      <c r="DP53" s="9" t="str">
        <f t="shared" si="35"/>
        <v>n/a</v>
      </c>
      <c r="DQ53" s="14">
        <f t="shared" si="13"/>
        <v>0</v>
      </c>
      <c r="DR53" s="11">
        <v>0</v>
      </c>
      <c r="DS53" s="11"/>
      <c r="DT53" s="11">
        <v>0</v>
      </c>
      <c r="DU53" s="13">
        <f>((DR53*'[1]prices source'!$C$58)+(DS53*'[1]prices source'!$C$60)+(DT53*'[1]prices source'!$C$61))/1000</f>
        <v>0</v>
      </c>
      <c r="DV53" s="14">
        <f>((DR53*'[1]prices source'!$G$58)+(DS53*'[1]prices source'!$G$60)+(DT53*'[1]prices source'!$G$61))</f>
        <v>0</v>
      </c>
      <c r="DW53" s="14"/>
      <c r="DX53" s="9" t="str">
        <f t="shared" si="36"/>
        <v>n/a</v>
      </c>
      <c r="DY53" s="14">
        <f t="shared" si="14"/>
        <v>0</v>
      </c>
      <c r="DZ53" s="11">
        <f>'[1]ENERGY APPORTION'!BA53*'[1]benchmarks general'!$I$192*(6-0)/24</f>
        <v>0</v>
      </c>
      <c r="EA53" s="11">
        <v>0</v>
      </c>
      <c r="EB53" s="11">
        <v>0</v>
      </c>
      <c r="EC53" s="13">
        <f>((DZ53*'[1]prices source'!$C$58)+(EA53*'[1]prices source'!$C$60)+(EB53*'[1]prices source'!$C$61))/1000</f>
        <v>0</v>
      </c>
      <c r="ED53" s="14">
        <f>((DZ53*'[1]prices source'!$G$58)+(EA53*'[1]prices source'!$G$60)+(EB53*'[1]prices source'!$G$61))</f>
        <v>0</v>
      </c>
      <c r="EE53" s="14">
        <f>IF(DZ53&gt;0,'[1]benchmarks general'!$I$197,0)</f>
        <v>0</v>
      </c>
      <c r="EF53" s="9" t="str">
        <f t="shared" si="37"/>
        <v>n/a</v>
      </c>
      <c r="EG53" s="14">
        <f t="shared" si="15"/>
        <v>0</v>
      </c>
      <c r="EH53" s="11">
        <f>[1]FabricVent!GG53</f>
        <v>6116.4685326443478</v>
      </c>
      <c r="EI53" s="11">
        <f>[1]FabricVent!GD53</f>
        <v>3379.0438212609502</v>
      </c>
      <c r="EJ53" s="11">
        <v>0</v>
      </c>
      <c r="EK53" s="13">
        <f>((EH53*'[1]prices source'!$C$58)+(EI53*'[1]prices source'!$C$60)+(EJ53*'[1]prices source'!$C$61))/1000</f>
        <v>2.2169026147281712</v>
      </c>
      <c r="EL53" s="14">
        <f>((EH53*'[1]prices source'!$G$58)+(EI53*'[1]prices source'!$G$60)+(EJ53*'[1]prices source'!$G$61))</f>
        <v>822.0930576158504</v>
      </c>
      <c r="EM53" s="14">
        <v>2771.9573295759837</v>
      </c>
      <c r="EN53" s="9">
        <f t="shared" si="38"/>
        <v>3.3718291425728966</v>
      </c>
      <c r="EO53" s="14">
        <f t="shared" si="16"/>
        <v>10440.120880967565</v>
      </c>
      <c r="EP53" s="11">
        <f>[1]FabricVent!GK53</f>
        <v>0</v>
      </c>
      <c r="EQ53" s="11">
        <f>[1]FabricVent!GH53</f>
        <v>0</v>
      </c>
      <c r="ER53" s="11">
        <v>0</v>
      </c>
      <c r="ES53" s="13">
        <f>((EP53*'[1]prices source'!$C$58)+(EQ53*'[1]prices source'!$C$60)+(ER53*'[1]prices source'!$C$61))/1000</f>
        <v>0</v>
      </c>
      <c r="ET53" s="14">
        <f>((EP53*'[1]prices source'!$G$58)+(EQ53*'[1]prices source'!$G$60)+(ER53*'[1]prices source'!$G$61))</f>
        <v>0</v>
      </c>
      <c r="EU53" s="14">
        <v>0</v>
      </c>
      <c r="EV53" s="9" t="str">
        <f t="shared" si="39"/>
        <v>n/a</v>
      </c>
      <c r="EW53" s="14">
        <f t="shared" si="17"/>
        <v>0</v>
      </c>
      <c r="EX53" s="11">
        <f>[1]FabricVent!GR53</f>
        <v>0</v>
      </c>
      <c r="EY53" s="11">
        <f>[1]FabricVent!GO53</f>
        <v>0</v>
      </c>
      <c r="EZ53" s="11">
        <v>0</v>
      </c>
      <c r="FA53" s="13">
        <f>((EX53*'[1]prices source'!$C$58)+(EY53*'[1]prices source'!$C$60)+(EZ53*'[1]prices source'!$C$61))/1000</f>
        <v>0</v>
      </c>
      <c r="FB53" s="14">
        <f>((EX53*'[1]prices source'!$G$58)+(EY53*'[1]prices source'!$G$60)+(EZ53*'[1]prices source'!$G$61))</f>
        <v>0</v>
      </c>
      <c r="FC53" s="14"/>
      <c r="FD53" s="9" t="str">
        <f t="shared" si="40"/>
        <v>n/a</v>
      </c>
      <c r="FE53" s="14">
        <f t="shared" si="18"/>
        <v>0</v>
      </c>
      <c r="FF53" s="11">
        <v>0</v>
      </c>
      <c r="FG53" s="11">
        <f>[1]HeatFuel!CR53</f>
        <v>0</v>
      </c>
      <c r="FH53" s="11">
        <f>[1]HeatFuel!CQ53</f>
        <v>0</v>
      </c>
      <c r="FI53" s="13">
        <f>((FF53*'[1]prices source'!$C$58)+(FG53*'[1]prices source'!$C$60)+(FH53*'[1]prices source'!$C$61))/1000</f>
        <v>0</v>
      </c>
      <c r="FJ53" s="14">
        <f>((FF53*'[1]prices source'!$G$58)+(FG53*'[1]prices source'!$G$60)+(FH53*'[1]prices source'!$G$61))</f>
        <v>0</v>
      </c>
      <c r="FK53" s="14">
        <f>[1]HeatFuel!CP53</f>
        <v>0</v>
      </c>
      <c r="FL53" s="9" t="str">
        <f t="shared" si="41"/>
        <v>n/a</v>
      </c>
      <c r="FM53" s="14">
        <f t="shared" si="19"/>
        <v>0</v>
      </c>
      <c r="FN53" s="11">
        <f t="shared" si="79"/>
        <v>0</v>
      </c>
      <c r="FO53" s="11">
        <f t="shared" si="79"/>
        <v>0</v>
      </c>
      <c r="FP53" s="11">
        <f t="shared" si="79"/>
        <v>0</v>
      </c>
      <c r="FQ53" s="13">
        <f>((FN53*'[1]prices source'!$C$58)+(FO53*'[1]prices source'!$C$60)+(FP53*'[1]prices source'!$C$61))/1000</f>
        <v>0</v>
      </c>
      <c r="FR53" s="14">
        <f>((FN53*'[1]prices source'!$G$58)+(FO53*'[1]prices source'!$G$60)+(FP53*'[1]prices source'!$G$61))</f>
        <v>0</v>
      </c>
      <c r="FS53" s="14">
        <f>'[1]CAPEX Assumptions'!$D$30</f>
        <v>0</v>
      </c>
      <c r="FT53" s="9" t="str">
        <f t="shared" si="42"/>
        <v>n/a</v>
      </c>
      <c r="FU53" s="14">
        <f t="shared" si="21"/>
        <v>0</v>
      </c>
      <c r="FV53" s="15">
        <v>302.80000000000007</v>
      </c>
      <c r="FW53" s="13">
        <f>(FV53*'[1]prices source'!$C$58)/1000</f>
        <v>7.8894149188022344E-2</v>
      </c>
      <c r="FX53" s="14">
        <f>(FV53*'[1]prices source'!$G$58)</f>
        <v>37.344431875428988</v>
      </c>
      <c r="FY53" s="16">
        <v>400</v>
      </c>
      <c r="FZ53" s="9">
        <f t="shared" si="43"/>
        <v>10.711101492567694</v>
      </c>
      <c r="GA53" s="14">
        <f t="shared" si="44"/>
        <v>22.868475533703361</v>
      </c>
      <c r="GB53" s="11">
        <f>'[1]ENERGY APPORTION'!BB53*'[1]cooling opps'!$C$35</f>
        <v>1217.4736</v>
      </c>
      <c r="GC53" s="13">
        <f>(GB53*'[1]prices source'!$C$58)/1000</f>
        <v>0.31721117513500208</v>
      </c>
      <c r="GD53" s="14">
        <f>(GB53*'[1]prices source'!$G$58)</f>
        <v>150.1514528247466</v>
      </c>
      <c r="GE53" s="14">
        <v>0</v>
      </c>
      <c r="GF53" s="9">
        <f t="shared" si="45"/>
        <v>0</v>
      </c>
      <c r="GG53" s="14">
        <f t="shared" si="46"/>
        <v>467.18009034344004</v>
      </c>
      <c r="GH53" s="11">
        <v>2536.4033333333318</v>
      </c>
      <c r="GI53" s="13">
        <f>(GH53*'[1]prices source'!$C$58)/1000</f>
        <v>0.66085661486458713</v>
      </c>
      <c r="GJ53" s="14">
        <f>(GH53*'[1]prices source'!$G$58)</f>
        <v>312.81552671822192</v>
      </c>
      <c r="GK53" s="17">
        <v>78336.558121827402</v>
      </c>
      <c r="GL53" s="9">
        <f t="shared" si="47"/>
        <v>250.42413637092713</v>
      </c>
      <c r="GM53" s="14">
        <f t="shared" si="48"/>
        <v>-75529.17951783356</v>
      </c>
      <c r="GN53" s="11">
        <f>[1]HeatFuel!BE53</f>
        <v>0</v>
      </c>
      <c r="GO53" s="13">
        <f>(GN53*'[1]prices source'!$C$58)/1000</f>
        <v>0</v>
      </c>
      <c r="GP53" s="14">
        <f>(GN53*'[1]prices source'!$G$58)</f>
        <v>0</v>
      </c>
      <c r="GQ53" s="14">
        <f>[1]HeatFuel!BF53*'[1]CAPEX Assumptions'!$D$11</f>
        <v>0</v>
      </c>
      <c r="GR53" s="9" t="str">
        <f t="shared" si="49"/>
        <v>n/a</v>
      </c>
      <c r="GS53" s="14">
        <f t="shared" si="50"/>
        <v>0</v>
      </c>
      <c r="GT53" s="11">
        <v>0</v>
      </c>
      <c r="GU53" s="13">
        <f>(GT53*'[1]prices source'!$C$58)/1000</f>
        <v>0</v>
      </c>
      <c r="GV53" s="14">
        <f>(GT53*'[1]prices source'!$G$58)</f>
        <v>0</v>
      </c>
      <c r="GW53" s="14">
        <v>0</v>
      </c>
      <c r="GX53" s="9" t="str">
        <f t="shared" si="51"/>
        <v>n/a</v>
      </c>
      <c r="GY53" s="14">
        <f t="shared" si="52"/>
        <v>0</v>
      </c>
      <c r="GZ53" s="18">
        <v>21449.904233218542</v>
      </c>
      <c r="HA53" s="13">
        <f>(GZ53*'[1]prices source'!$C$58)/1000</f>
        <v>5.5887448634225079</v>
      </c>
      <c r="HB53" s="14">
        <f>(GZ53*'[1]prices source'!$G$58)</f>
        <v>2645.4243308187101</v>
      </c>
      <c r="HC53" s="19">
        <v>38779.622910006365</v>
      </c>
      <c r="HD53" s="9">
        <f t="shared" si="53"/>
        <v>14.659131413524417</v>
      </c>
      <c r="HE53" s="14">
        <f t="shared" si="54"/>
        <v>22471.539761508771</v>
      </c>
      <c r="HF53" s="18">
        <v>24849.18302094884</v>
      </c>
      <c r="HG53" s="13">
        <f>(HF53*'[1]prices source'!$C$58)/1000</f>
        <v>6.4744225642510207</v>
      </c>
      <c r="HH53" s="14">
        <f>(HF53*'[1]prices source'!$G$58)</f>
        <v>3064.6585947354374</v>
      </c>
      <c r="HI53" s="19">
        <v>65598.824395567615</v>
      </c>
      <c r="HJ53" s="9">
        <f t="shared" si="55"/>
        <v>21.404937081166317</v>
      </c>
      <c r="HK53" s="14">
        <f t="shared" si="56"/>
        <v>23486.82734420101</v>
      </c>
      <c r="HL53" s="11">
        <v>0</v>
      </c>
      <c r="HM53" s="13">
        <f>(HL53*'[1]prices source'!$C$58)/1000</f>
        <v>0</v>
      </c>
      <c r="HN53" s="14">
        <f>(HL53*'[1]prices source'!$G$58)</f>
        <v>0</v>
      </c>
      <c r="HO53" s="14">
        <v>0</v>
      </c>
      <c r="HP53" s="9" t="str">
        <f t="shared" si="57"/>
        <v>n/a</v>
      </c>
      <c r="HQ53" s="14">
        <f t="shared" si="58"/>
        <v>0</v>
      </c>
      <c r="HR53" s="11">
        <v>0</v>
      </c>
      <c r="HS53" s="13">
        <f>(HR53*'[1]prices source'!$C$58)/1000</f>
        <v>0</v>
      </c>
      <c r="HT53" s="14">
        <f>(HR53*'[1]prices source'!$G$58)</f>
        <v>0</v>
      </c>
      <c r="HU53" s="14">
        <v>0</v>
      </c>
      <c r="HV53" s="9" t="str">
        <f t="shared" si="59"/>
        <v>n/a</v>
      </c>
      <c r="HW53" s="14">
        <f t="shared" si="60"/>
        <v>0</v>
      </c>
      <c r="HX53" s="11">
        <f>[1]ICT!AC123</f>
        <v>1098.6624000000002</v>
      </c>
      <c r="HY53" s="13">
        <f>(HX53*'[1]prices source'!$C$58)/1000</f>
        <v>0.28625507031991632</v>
      </c>
      <c r="HZ53" s="14">
        <f>(HX53*'[1]prices source'!$G$58)</f>
        <v>135.49842520110735</v>
      </c>
      <c r="IA53" s="14">
        <f>'[1]CAPEX Assumptions'!$D$25*[1]ICT!H123</f>
        <v>0</v>
      </c>
      <c r="IB53" s="9">
        <f t="shared" si="61"/>
        <v>0</v>
      </c>
      <c r="IC53" s="14">
        <f t="shared" si="62"/>
        <v>421.58877144353738</v>
      </c>
      <c r="ID53" s="11">
        <f>[1]ICT!Z123</f>
        <v>675</v>
      </c>
      <c r="IE53" s="13">
        <f>(ID53*'[1]prices source'!$C$58)/1000</f>
        <v>0.17587037880421094</v>
      </c>
      <c r="IF53" s="14">
        <f>(ID53*'[1]prices source'!$G$58)</f>
        <v>83.247990475279266</v>
      </c>
      <c r="IG53" s="14">
        <f>'[1]CAPEX Assumptions'!$D$26</f>
        <v>0</v>
      </c>
      <c r="IH53" s="9">
        <f t="shared" si="63"/>
        <v>0</v>
      </c>
      <c r="II53" s="14">
        <f t="shared" si="64"/>
        <v>259.01716553182098</v>
      </c>
      <c r="IJ53" s="11">
        <f>[1]ICT!AF123</f>
        <v>1461.1438577319605</v>
      </c>
      <c r="IK53" s="13">
        <f>(IJ53*'[1]prices source'!$C$58)/1000</f>
        <v>0.38069914629150514</v>
      </c>
      <c r="IL53" s="14">
        <f>(IJ53*'[1]prices source'!$G$58)</f>
        <v>180.20339252071562</v>
      </c>
      <c r="IM53" s="14">
        <f>'[1]CAPEX Assumptions'!$D$27*[1]ICT!AG80</f>
        <v>0</v>
      </c>
      <c r="IN53" s="9">
        <f t="shared" si="65"/>
        <v>0</v>
      </c>
      <c r="IO53" s="14">
        <f t="shared" si="66"/>
        <v>560.68346735401872</v>
      </c>
      <c r="IP53" s="11">
        <f>[1]vending!G53</f>
        <v>0</v>
      </c>
      <c r="IQ53" s="13">
        <f>(IP53*'[1]prices source'!$C$58)/1000</f>
        <v>0</v>
      </c>
      <c r="IR53" s="14">
        <f>(IP53*'[1]prices source'!$G$58)</f>
        <v>0</v>
      </c>
      <c r="IS53" s="14">
        <f>'[1]CAPEX Assumptions'!$D$28*[1]vending!C10</f>
        <v>0</v>
      </c>
      <c r="IT53" s="9" t="str">
        <f t="shared" si="67"/>
        <v>n/a</v>
      </c>
      <c r="IU53" s="14">
        <f t="shared" si="68"/>
        <v>0</v>
      </c>
      <c r="IV53" s="11">
        <f>'[1]halls power'!S84</f>
        <v>0</v>
      </c>
      <c r="IW53" s="13">
        <f>(IV53*'[1]prices source'!$C$58)/1000</f>
        <v>0</v>
      </c>
      <c r="IX53" s="14">
        <f>(IV53*'[1]prices source'!$G$58)</f>
        <v>0</v>
      </c>
      <c r="IY53" s="14">
        <f>'[1]halls power'!T84</f>
        <v>0</v>
      </c>
      <c r="IZ53" s="9" t="str">
        <f t="shared" si="69"/>
        <v>n/a</v>
      </c>
      <c r="JA53" s="14">
        <f t="shared" si="70"/>
        <v>0</v>
      </c>
      <c r="JB53" s="11">
        <f>'[1]halls power'!U84</f>
        <v>0</v>
      </c>
      <c r="JC53" s="13">
        <f>(JB53*'[1]prices source'!$C$58)/1000</f>
        <v>0</v>
      </c>
      <c r="JD53" s="14">
        <f>(JB53*'[1]prices source'!$G$58)</f>
        <v>0</v>
      </c>
      <c r="JE53" s="14">
        <f>'[1]halls power'!V84</f>
        <v>0</v>
      </c>
      <c r="JF53" s="9" t="str">
        <f t="shared" si="71"/>
        <v>n/a</v>
      </c>
      <c r="JG53" s="14">
        <f t="shared" si="72"/>
        <v>0</v>
      </c>
      <c r="JH53" s="11">
        <f>'[1]renewable energy'!W216</f>
        <v>67268.093001624249</v>
      </c>
      <c r="JI53" s="13">
        <f>(JH53*'[1]prices source'!$C$58)/1000</f>
        <v>17.526614811307478</v>
      </c>
      <c r="JJ53" s="14">
        <f>(JH53*'[1]prices source'!$G$58)+'[1]renewable energy'!Z216</f>
        <v>8731.8710444948629</v>
      </c>
      <c r="JK53" s="14">
        <f>'[1]renewable energy'!Y216</f>
        <v>77849.341921030529</v>
      </c>
      <c r="JL53" s="9">
        <f t="shared" si="73"/>
        <v>8.9155395818759597</v>
      </c>
      <c r="JM53" s="14">
        <f t="shared" si="74"/>
        <v>114237.71181342129</v>
      </c>
      <c r="JN53" s="11">
        <v>0</v>
      </c>
      <c r="JO53" s="13">
        <f>(JN53*'[1]prices source'!$C$58)/1000</f>
        <v>0</v>
      </c>
      <c r="JP53" s="14">
        <v>0</v>
      </c>
      <c r="JQ53" s="14">
        <v>0</v>
      </c>
      <c r="JR53" s="9" t="str">
        <f t="shared" si="75"/>
        <v>n/a</v>
      </c>
      <c r="JS53" s="14">
        <f t="shared" si="76"/>
        <v>0</v>
      </c>
      <c r="JT53" s="11">
        <v>0</v>
      </c>
      <c r="JU53" s="13">
        <f>(JT53*'[1]prices source'!$C$58)/1000</f>
        <v>0</v>
      </c>
      <c r="JV53" s="14">
        <f>(JT53*'[1]prices source'!$G$58)</f>
        <v>0</v>
      </c>
      <c r="JW53" s="16">
        <v>0</v>
      </c>
      <c r="JX53" s="9" t="str">
        <f t="shared" si="77"/>
        <v>n/a</v>
      </c>
      <c r="JY53" s="14">
        <f t="shared" si="78"/>
        <v>0</v>
      </c>
    </row>
    <row r="54" spans="1:285" x14ac:dyDescent="0.25">
      <c r="A54" s="9">
        <f>'[1]ENERGY APPORTION'!A54</f>
        <v>52</v>
      </c>
      <c r="B54" t="s">
        <v>101</v>
      </c>
      <c r="C54" s="9" t="str">
        <f>'[1]ENERGY APPORTION'!E54</f>
        <v>off</v>
      </c>
      <c r="D54" s="10">
        <f>[1]FabricVent!M54</f>
        <v>1892</v>
      </c>
      <c r="E54" s="11">
        <f>'[1]ENERGY APPORTION'!G54</f>
        <v>524676</v>
      </c>
      <c r="F54" s="11">
        <f>'[1]ENERGY APPORTION'!H54</f>
        <v>599558.31655824988</v>
      </c>
      <c r="G54" s="11">
        <f>'[1]ENERGY APPORTION'!I54</f>
        <v>0</v>
      </c>
      <c r="H54" s="10">
        <f>((E54*'[1]prices source'!$C$58)+(F54*'[1]prices source'!$C$60)+(G54*'[1]prices source'!$C$61))/1000</f>
        <v>247.29218611061836</v>
      </c>
      <c r="I54" s="12">
        <f>(E54*'[1]prices source'!$G$58)+(F54*'[1]prices source'!$G$60)+(G54*'[1]prices source'!$G$61)</f>
        <v>76729.087428487343</v>
      </c>
      <c r="J54" s="11">
        <f>[1]FabricVent!EU54</f>
        <v>0</v>
      </c>
      <c r="K54" s="11">
        <f>[1]FabricVent!EJ54</f>
        <v>0</v>
      </c>
      <c r="L54" s="11">
        <v>0</v>
      </c>
      <c r="M54" s="13">
        <f>((J54*'[1]prices source'!$C$58)+(K54*'[1]prices source'!$C$60)+(L54*'[1]prices source'!$C$61))/1000</f>
        <v>0</v>
      </c>
      <c r="N54" s="14">
        <f>((J54*'[1]prices source'!$G$58)+(K54*'[1]prices source'!$G$60)+(L54*'[1]prices source'!$G$61))</f>
        <v>0</v>
      </c>
      <c r="O54" s="14">
        <f>[1]FabricVent!DY54</f>
        <v>0</v>
      </c>
      <c r="P54" s="9" t="str">
        <f t="shared" si="22"/>
        <v>n/a</v>
      </c>
      <c r="Q54" s="14">
        <f t="shared" si="0"/>
        <v>0</v>
      </c>
      <c r="R54" s="11">
        <f>[1]FabricVent!EV54</f>
        <v>0</v>
      </c>
      <c r="S54" s="11">
        <f>[1]FabricVent!EK54</f>
        <v>0</v>
      </c>
      <c r="T54" s="11">
        <v>0</v>
      </c>
      <c r="U54" s="13">
        <f>((R54*'[1]prices source'!$C$58)+(S54*'[1]prices source'!$C$60)+(T54*'[1]prices source'!$C$61))/1000</f>
        <v>0</v>
      </c>
      <c r="V54" s="14">
        <f>((R54*'[1]prices source'!$G$58)+(S54*'[1]prices source'!$G$60)+(T54*'[1]prices source'!$G$61))</f>
        <v>0</v>
      </c>
      <c r="W54" s="14">
        <f>[1]FabricVent!DZ54</f>
        <v>0</v>
      </c>
      <c r="X54" s="9" t="str">
        <f t="shared" si="23"/>
        <v>n/a</v>
      </c>
      <c r="Y54" s="14">
        <f t="shared" si="1"/>
        <v>0</v>
      </c>
      <c r="Z54" s="11">
        <f>[1]FabricVent!EW54</f>
        <v>0</v>
      </c>
      <c r="AA54" s="11">
        <f>[1]FabricVent!EL54</f>
        <v>0</v>
      </c>
      <c r="AB54" s="11">
        <v>0</v>
      </c>
      <c r="AC54" s="13">
        <f>((Z54*'[1]prices source'!$C$58)+(AA54*'[1]prices source'!$C$60)+(AB54*'[1]prices source'!$C$61))/1000</f>
        <v>0</v>
      </c>
      <c r="AD54" s="14">
        <f>((Z54*'[1]prices source'!$G$58)+(AA54*'[1]prices source'!$G$60)+(AB54*'[1]prices source'!$G$61))</f>
        <v>0</v>
      </c>
      <c r="AE54" s="14">
        <f>[1]FabricVent!EA54</f>
        <v>0</v>
      </c>
      <c r="AF54" s="9" t="str">
        <f t="shared" si="24"/>
        <v>n/a</v>
      </c>
      <c r="AG54" s="14">
        <f t="shared" si="2"/>
        <v>0</v>
      </c>
      <c r="AH54" s="11">
        <f>[1]FabricVent!EX54</f>
        <v>0</v>
      </c>
      <c r="AI54" s="11">
        <f>[1]FabricVent!EM54</f>
        <v>0</v>
      </c>
      <c r="AJ54" s="11">
        <v>0</v>
      </c>
      <c r="AK54" s="13">
        <f>((AH54*'[1]prices source'!$C$58)+(AI54*'[1]prices source'!$C$60)+(AJ54*'[1]prices source'!$C$61))/1000</f>
        <v>0</v>
      </c>
      <c r="AL54" s="14">
        <f>((AH54*'[1]prices source'!$G$58)+(AI54*'[1]prices source'!$G$60)+(AJ54*'[1]prices source'!$G$61))</f>
        <v>0</v>
      </c>
      <c r="AM54" s="14">
        <f>[1]FabricVent!EB54</f>
        <v>0</v>
      </c>
      <c r="AN54" s="9" t="str">
        <f t="shared" si="25"/>
        <v>n/a</v>
      </c>
      <c r="AO54" s="14">
        <f t="shared" si="3"/>
        <v>0</v>
      </c>
      <c r="AP54" s="11">
        <f>[1]FabricVent!FD54</f>
        <v>0</v>
      </c>
      <c r="AQ54" s="11">
        <f>[1]FabricVent!ES54</f>
        <v>0</v>
      </c>
      <c r="AR54" s="11">
        <v>0</v>
      </c>
      <c r="AS54" s="13">
        <f>((AP54*'[1]prices source'!$C$58)+(AQ54*'[1]prices source'!$C$60)+(AR54*'[1]prices source'!$C$61))/1000</f>
        <v>0</v>
      </c>
      <c r="AT54" s="14">
        <f>((AP54*'[1]prices source'!$G$58)+(AQ54*'[1]prices source'!$G$60)+(AR54*'[1]prices source'!$G$61))</f>
        <v>0</v>
      </c>
      <c r="AU54" s="14">
        <f>[1]FabricVent!EH54</f>
        <v>0</v>
      </c>
      <c r="AV54" s="9" t="str">
        <f t="shared" si="26"/>
        <v>n/a</v>
      </c>
      <c r="AW54" s="14">
        <f t="shared" si="4"/>
        <v>0</v>
      </c>
      <c r="AX54" s="11">
        <f>[1]FabricVent!FC54</f>
        <v>11620.86932275095</v>
      </c>
      <c r="AY54" s="11">
        <f>[1]FabricVent!ER54</f>
        <v>93572.196867363513</v>
      </c>
      <c r="AZ54" s="11">
        <v>0</v>
      </c>
      <c r="BA54" s="13">
        <f>((AX54*'[1]prices source'!$C$58)+(AY54*'[1]prices source'!$C$60)+(AZ54*'[1]prices source'!$C$61))/1000</f>
        <v>20.287194215631782</v>
      </c>
      <c r="BB54" s="14">
        <f>((AX54*'[1]prices source'!$G$58)+(AY54*'[1]prices source'!$G$60)+(AZ54*'[1]prices source'!$G$61))</f>
        <v>3309.2450323236653</v>
      </c>
      <c r="BC54" s="14">
        <f>[1]FabricVent!EG54</f>
        <v>222262.67042253519</v>
      </c>
      <c r="BD54" s="9">
        <f t="shared" si="27"/>
        <v>67.164162294282619</v>
      </c>
      <c r="BE54" s="14">
        <f t="shared" si="5"/>
        <v>-105325.44642304422</v>
      </c>
      <c r="BF54" s="11">
        <f>[1]FabricVent!EZ54</f>
        <v>0</v>
      </c>
      <c r="BG54" s="11">
        <f>[1]FabricVent!EO54</f>
        <v>0</v>
      </c>
      <c r="BH54" s="11">
        <v>0</v>
      </c>
      <c r="BI54" s="13">
        <f>((BF54*'[1]prices source'!$C$58)+(BG54*'[1]prices source'!$C$60)+(BH54*'[1]prices source'!$C$61))/1000</f>
        <v>0</v>
      </c>
      <c r="BJ54" s="14">
        <f>((BF54*'[1]prices source'!$G$58)+(BG54*'[1]prices source'!$G$60)+(BH54*'[1]prices source'!$G$61))</f>
        <v>0</v>
      </c>
      <c r="BK54" s="14">
        <f>[1]FabricVent!ED54</f>
        <v>0</v>
      </c>
      <c r="BL54" s="9" t="str">
        <f t="shared" si="28"/>
        <v>n/a</v>
      </c>
      <c r="BM54" s="14">
        <f t="shared" si="6"/>
        <v>0</v>
      </c>
      <c r="BN54" s="11">
        <f>[1]FabricVent!EY54</f>
        <v>6400.7445606264073</v>
      </c>
      <c r="BO54" s="11">
        <f>[1]FabricVent!EN54</f>
        <v>51539.322359650992</v>
      </c>
      <c r="BP54" s="11">
        <v>0</v>
      </c>
      <c r="BQ54" s="13">
        <f>((BN54*'[1]prices source'!$C$58)+(BO54*'[1]prices source'!$C$60)+(BP54*'[1]prices source'!$C$61))/1000</f>
        <v>11.17413374332112</v>
      </c>
      <c r="BR54" s="14">
        <f>((BN54*'[1]prices source'!$G$58)+(BO54*'[1]prices source'!$G$60)+(BP54*'[1]prices source'!$G$61))</f>
        <v>1822.7235460738693</v>
      </c>
      <c r="BS54" s="14">
        <f>[1]FabricVent!EC54</f>
        <v>109048.57340000001</v>
      </c>
      <c r="BT54" s="9">
        <f t="shared" si="29"/>
        <v>59.827269820971857</v>
      </c>
      <c r="BU54" s="14">
        <f t="shared" si="7"/>
        <v>-55560.663620221909</v>
      </c>
      <c r="BV54" s="11">
        <f>[1]FabricVent!FA54</f>
        <v>0</v>
      </c>
      <c r="BW54" s="11">
        <f>[1]FabricVent!EP54</f>
        <v>0</v>
      </c>
      <c r="BX54" s="11">
        <v>0</v>
      </c>
      <c r="BY54" s="13">
        <f>((BV54*'[1]prices source'!$C$58)+(BW54*'[1]prices source'!$C$60)+(BX54*'[1]prices source'!$C$61))/1000</f>
        <v>0</v>
      </c>
      <c r="BZ54" s="14">
        <f>((BV54*'[1]prices source'!$G$58)+(BW54*'[1]prices source'!$G$60)+(BX54*'[1]prices source'!$G$61))</f>
        <v>0</v>
      </c>
      <c r="CA54" s="14">
        <f>[1]FabricVent!EE54</f>
        <v>0</v>
      </c>
      <c r="CB54" s="9" t="str">
        <f t="shared" si="30"/>
        <v>n/a</v>
      </c>
      <c r="CC54" s="14">
        <f t="shared" si="8"/>
        <v>0</v>
      </c>
      <c r="CD54" s="11">
        <f>[1]FabricVent!FB54</f>
        <v>7262.6549760749949</v>
      </c>
      <c r="CE54" s="11">
        <f>[1]FabricVent!EQ54</f>
        <v>58479.496010729817</v>
      </c>
      <c r="CF54" s="11">
        <v>0</v>
      </c>
      <c r="CG54" s="13">
        <f>((CD54*'[1]prices source'!$C$58)+(CE54*'[1]prices source'!$C$60)+(CF54*'[1]prices source'!$C$61))/1000</f>
        <v>12.678818419574073</v>
      </c>
      <c r="CH54" s="14">
        <f>((CD54*'[1]prices source'!$G$58)+(CE54*'[1]prices source'!$G$60)+(CF54*'[1]prices source'!$G$61))</f>
        <v>2068.1675555893353</v>
      </c>
      <c r="CI54" s="14">
        <f>[1]FabricVent!EF54</f>
        <v>120710.67840000002</v>
      </c>
      <c r="CJ54" s="9">
        <f t="shared" si="31"/>
        <v>58.366005246418666</v>
      </c>
      <c r="CK54" s="14">
        <f t="shared" si="9"/>
        <v>-60020.202402635907</v>
      </c>
      <c r="CL54" s="11">
        <v>0</v>
      </c>
      <c r="CM54" s="11">
        <f>[1]HeatFuel!CE54</f>
        <v>16521.27154148103</v>
      </c>
      <c r="CN54" s="11">
        <v>0</v>
      </c>
      <c r="CO54" s="13">
        <f>((CL54*'[1]prices source'!$C$58)+(CM54*'[1]prices source'!$C$60)+(CN54*'[1]prices source'!$C$61))/1000</f>
        <v>3.0473485358261758</v>
      </c>
      <c r="CP54" s="14">
        <f>((CL54*'[1]prices source'!$G$58)+(CM54*'[1]prices source'!$G$60)+(CN54*'[1]prices source'!$G$61))</f>
        <v>331.23675706358085</v>
      </c>
      <c r="CQ54" s="14">
        <f>[1]HeatFuel!CF54</f>
        <v>7081.4332272555166</v>
      </c>
      <c r="CR54" s="9">
        <f t="shared" si="32"/>
        <v>21.378766324222394</v>
      </c>
      <c r="CS54" s="14">
        <f t="shared" si="10"/>
        <v>-1699.9936744343886</v>
      </c>
      <c r="CT54" s="11">
        <f>[1]HeatFuel!BA54</f>
        <v>7009.86</v>
      </c>
      <c r="CU54" s="11">
        <v>0</v>
      </c>
      <c r="CV54" s="11">
        <v>0</v>
      </c>
      <c r="CW54" s="13">
        <f>((CT54*'[1]prices source'!$C$58)+(CU54*'[1]prices source'!$C$60)+(CV54*'[1]prices source'!$C$61))/1000</f>
        <v>1.8264099756510903</v>
      </c>
      <c r="CX54" s="14">
        <f>((CT54*'[1]prices source'!$G$58)+(CU54*'[1]prices source'!$G$60)+(CV54*'[1]prices source'!$G$61))</f>
        <v>864.52853113043125</v>
      </c>
      <c r="CY54" s="14">
        <f>'[1]CAPEX Assumptions'!$D$11*[1]HeatFuel!BB54</f>
        <v>1186.854603174603</v>
      </c>
      <c r="CZ54" s="9">
        <f t="shared" si="33"/>
        <v>1.3728345108780944</v>
      </c>
      <c r="DA54" s="14">
        <f t="shared" si="11"/>
        <v>13716.360596599421</v>
      </c>
      <c r="DB54" s="11">
        <f>[1]HotWaterpiv!AQ163</f>
        <v>252.8354502213503</v>
      </c>
      <c r="DC54" s="11">
        <f>[1]HotWaterpiv!AP163</f>
        <v>19985.581333356138</v>
      </c>
      <c r="DD54" s="11">
        <v>0</v>
      </c>
      <c r="DE54" s="13">
        <f>((DB54*'[1]prices source'!$C$58)+(DC54*'[1]prices source'!$C$60)+(DD54*'[1]prices source'!$C$61))/1000</f>
        <v>3.7522164271680021</v>
      </c>
      <c r="DF54" s="14">
        <f>((DB54*'[1]prices source'!$G$58)+(DC54*'[1]prices source'!$G$60)+(DD54*'[1]prices source'!$G$61))</f>
        <v>431.87536429986278</v>
      </c>
      <c r="DG54" s="14">
        <f>[1]HotWaterpiv!AW163</f>
        <v>2101.4703170394055</v>
      </c>
      <c r="DH54" s="9">
        <f t="shared" si="34"/>
        <v>4.865918481935676</v>
      </c>
      <c r="DI54" s="14">
        <f t="shared" si="12"/>
        <v>4909.0398400659396</v>
      </c>
      <c r="DJ54" s="11">
        <f>[1]HeatFuel!CN54</f>
        <v>-7180.318976327263</v>
      </c>
      <c r="DK54" s="11">
        <f>[1]HeatFuel!CO54</f>
        <v>45855</v>
      </c>
      <c r="DL54" s="11">
        <v>0</v>
      </c>
      <c r="DM54" s="13">
        <f>((DJ54*'[1]prices source'!$C$58)+(DK54*'[1]prices source'!$C$60)+(DL54*'[1]prices source'!$C$61))/1000</f>
        <v>6.5871319080714974</v>
      </c>
      <c r="DN54" s="14">
        <f>((DJ54*'[1]prices source'!$G$58)+(DK54*'[1]prices source'!$G$60)+(DL54*'[1]prices source'!$G$61))</f>
        <v>33.800548907585039</v>
      </c>
      <c r="DO54" s="14">
        <f>[1]HeatFuel!CM54</f>
        <v>1087.6400000000001</v>
      </c>
      <c r="DP54" s="9">
        <f t="shared" si="35"/>
        <v>32.178175655482548</v>
      </c>
      <c r="DQ54" s="14">
        <f t="shared" si="13"/>
        <v>-628.44593181201731</v>
      </c>
      <c r="DR54" s="11">
        <f>[1]catering!K43</f>
        <v>8308.7999999999993</v>
      </c>
      <c r="DS54" s="11">
        <f>[1]catering!J43</f>
        <v>6333.75</v>
      </c>
      <c r="DT54" s="11">
        <v>0</v>
      </c>
      <c r="DU54" s="13">
        <f>((DR54*'[1]prices source'!$C$58)+(DS54*'[1]prices source'!$C$60)+(DT54*'[1]prices source'!$C$61))/1000</f>
        <v>3.3331073036606336</v>
      </c>
      <c r="DV54" s="14">
        <f>((DR54*'[1]prices source'!$G$58)+(DS54*'[1]prices source'!$G$60)+(DT54*'[1]prices source'!$G$61))</f>
        <v>1151.7133017439462</v>
      </c>
      <c r="DW54" s="14">
        <f>[1]catering!L43</f>
        <v>1264.9143158449776</v>
      </c>
      <c r="DX54" s="9">
        <f t="shared" si="36"/>
        <v>1.0982892304270693</v>
      </c>
      <c r="DY54" s="14">
        <f t="shared" si="14"/>
        <v>2318.8542790952442</v>
      </c>
      <c r="DZ54" s="11">
        <f>'[1]ENERGY APPORTION'!BA54*'[1]benchmarks general'!$I$192*(6-0)/24</f>
        <v>0</v>
      </c>
      <c r="EA54" s="11">
        <v>0</v>
      </c>
      <c r="EB54" s="11">
        <v>0</v>
      </c>
      <c r="EC54" s="13">
        <f>((DZ54*'[1]prices source'!$C$58)+(EA54*'[1]prices source'!$C$60)+(EB54*'[1]prices source'!$C$61))/1000</f>
        <v>0</v>
      </c>
      <c r="ED54" s="14">
        <f>((DZ54*'[1]prices source'!$G$58)+(EA54*'[1]prices source'!$G$60)+(EB54*'[1]prices source'!$G$61))</f>
        <v>0</v>
      </c>
      <c r="EE54" s="14">
        <f>IF(DZ54&gt;0,'[1]benchmarks general'!$I$197,0)</f>
        <v>0</v>
      </c>
      <c r="EF54" s="9" t="str">
        <f t="shared" si="37"/>
        <v>n/a</v>
      </c>
      <c r="EG54" s="14">
        <f t="shared" si="15"/>
        <v>0</v>
      </c>
      <c r="EH54" s="11">
        <f>[1]FabricVent!GG54</f>
        <v>74539.523748948675</v>
      </c>
      <c r="EI54" s="11">
        <f>[1]FabricVent!GD54</f>
        <v>27856.205301128881</v>
      </c>
      <c r="EJ54" s="11">
        <v>0</v>
      </c>
      <c r="EK54" s="13">
        <f>((EH54*'[1]prices source'!$C$58)+(EI54*'[1]prices source'!$C$60)+(EJ54*'[1]prices source'!$C$61))/1000</f>
        <v>24.559253775368155</v>
      </c>
      <c r="EL54" s="14">
        <f>((EH54*'[1]prices source'!$G$58)+(EI54*'[1]prices source'!$G$60)+(EJ54*'[1]prices source'!$G$61))</f>
        <v>9751.4780873147065</v>
      </c>
      <c r="EM54" s="14">
        <v>23813.39747084237</v>
      </c>
      <c r="EN54" s="9">
        <f t="shared" si="38"/>
        <v>2.4420295320993679</v>
      </c>
      <c r="EO54" s="14">
        <f t="shared" si="16"/>
        <v>132858.41584474684</v>
      </c>
      <c r="EP54" s="11">
        <f>[1]FabricVent!GK54</f>
        <v>0</v>
      </c>
      <c r="EQ54" s="11">
        <f>[1]FabricVent!GH54</f>
        <v>0</v>
      </c>
      <c r="ER54" s="11">
        <v>0</v>
      </c>
      <c r="ES54" s="13">
        <f>((EP54*'[1]prices source'!$C$58)+(EQ54*'[1]prices source'!$C$60)+(ER54*'[1]prices source'!$C$61))/1000</f>
        <v>0</v>
      </c>
      <c r="ET54" s="14">
        <f>((EP54*'[1]prices source'!$G$58)+(EQ54*'[1]prices source'!$G$60)+(ER54*'[1]prices source'!$G$61))</f>
        <v>0</v>
      </c>
      <c r="EU54" s="14">
        <v>0</v>
      </c>
      <c r="EV54" s="9" t="str">
        <f t="shared" si="39"/>
        <v>n/a</v>
      </c>
      <c r="EW54" s="14">
        <f t="shared" si="17"/>
        <v>0</v>
      </c>
      <c r="EX54" s="11">
        <f>[1]FabricVent!GR54</f>
        <v>0</v>
      </c>
      <c r="EY54" s="11">
        <f>[1]FabricVent!GO54</f>
        <v>0</v>
      </c>
      <c r="EZ54" s="11">
        <v>0</v>
      </c>
      <c r="FA54" s="13">
        <f>((EX54*'[1]prices source'!$C$58)+(EY54*'[1]prices source'!$C$60)+(EZ54*'[1]prices source'!$C$61))/1000</f>
        <v>0</v>
      </c>
      <c r="FB54" s="14">
        <f>((EX54*'[1]prices source'!$G$58)+(EY54*'[1]prices source'!$G$60)+(EZ54*'[1]prices source'!$G$61))</f>
        <v>0</v>
      </c>
      <c r="FC54" s="14"/>
      <c r="FD54" s="9" t="str">
        <f t="shared" si="40"/>
        <v>n/a</v>
      </c>
      <c r="FE54" s="14">
        <f t="shared" si="18"/>
        <v>0</v>
      </c>
      <c r="FF54" s="11">
        <v>0</v>
      </c>
      <c r="FG54" s="11">
        <f>[1]HeatFuel!CR54</f>
        <v>0</v>
      </c>
      <c r="FH54" s="11">
        <f>[1]HeatFuel!CQ54</f>
        <v>0</v>
      </c>
      <c r="FI54" s="13">
        <f>((FF54*'[1]prices source'!$C$58)+(FG54*'[1]prices source'!$C$60)+(FH54*'[1]prices source'!$C$61))/1000</f>
        <v>0</v>
      </c>
      <c r="FJ54" s="14">
        <f>((FF54*'[1]prices source'!$G$58)+(FG54*'[1]prices source'!$G$60)+(FH54*'[1]prices source'!$G$61))</f>
        <v>0</v>
      </c>
      <c r="FK54" s="14">
        <f>[1]HeatFuel!CP54</f>
        <v>0</v>
      </c>
      <c r="FL54" s="9" t="str">
        <f t="shared" si="41"/>
        <v>n/a</v>
      </c>
      <c r="FM54" s="14">
        <f t="shared" si="19"/>
        <v>0</v>
      </c>
      <c r="FN54" s="11">
        <f t="shared" si="79"/>
        <v>0</v>
      </c>
      <c r="FO54" s="11">
        <f t="shared" si="79"/>
        <v>0</v>
      </c>
      <c r="FP54" s="11">
        <f t="shared" si="79"/>
        <v>0</v>
      </c>
      <c r="FQ54" s="13">
        <f>((FN54*'[1]prices source'!$C$58)+(FO54*'[1]prices source'!$C$60)+(FP54*'[1]prices source'!$C$61))/1000</f>
        <v>0</v>
      </c>
      <c r="FR54" s="14">
        <f>((FN54*'[1]prices source'!$G$58)+(FO54*'[1]prices source'!$G$60)+(FP54*'[1]prices source'!$G$61))</f>
        <v>0</v>
      </c>
      <c r="FS54" s="14">
        <f>'[1]CAPEX Assumptions'!$D$30</f>
        <v>0</v>
      </c>
      <c r="FT54" s="9" t="str">
        <f t="shared" si="42"/>
        <v>n/a</v>
      </c>
      <c r="FU54" s="14">
        <f t="shared" si="21"/>
        <v>0</v>
      </c>
      <c r="FV54" s="15">
        <v>0</v>
      </c>
      <c r="FW54" s="13">
        <f>(FV54*'[1]prices source'!$C$58)/1000</f>
        <v>0</v>
      </c>
      <c r="FX54" s="14">
        <f>(FV54*'[1]prices source'!$G$58)</f>
        <v>0</v>
      </c>
      <c r="FY54" s="16">
        <v>0</v>
      </c>
      <c r="FZ54" s="9" t="str">
        <f t="shared" si="43"/>
        <v>n/a</v>
      </c>
      <c r="GA54" s="14">
        <f t="shared" si="44"/>
        <v>0</v>
      </c>
      <c r="GB54" s="11">
        <f>'[1]ENERGY APPORTION'!BB54*'[1]cooling opps'!$C$35</f>
        <v>2943.3600000000006</v>
      </c>
      <c r="GC54" s="13">
        <f>(GB54*'[1]prices source'!$C$58)/1000</f>
        <v>0.76688864912172205</v>
      </c>
      <c r="GD54" s="14">
        <f>(GB54*'[1]prices source'!$G$58)</f>
        <v>363.00563740047113</v>
      </c>
      <c r="GE54" s="14">
        <v>0</v>
      </c>
      <c r="GF54" s="9">
        <f t="shared" si="45"/>
        <v>0</v>
      </c>
      <c r="GG54" s="14">
        <f t="shared" si="46"/>
        <v>1129.4529842070233</v>
      </c>
      <c r="GH54" s="11">
        <v>6132.0000000000036</v>
      </c>
      <c r="GI54" s="13">
        <f>(GH54*'[1]prices source'!$C$58)/1000</f>
        <v>1.5976846856702551</v>
      </c>
      <c r="GJ54" s="14">
        <f>(GH54*'[1]prices source'!$G$58)</f>
        <v>756.26174458431512</v>
      </c>
      <c r="GK54" s="17">
        <v>30682.233502538071</v>
      </c>
      <c r="GL54" s="9">
        <f t="shared" si="47"/>
        <v>40.57091836557565</v>
      </c>
      <c r="GM54" s="14">
        <f t="shared" si="48"/>
        <v>-23895.124617506532</v>
      </c>
      <c r="GN54" s="11">
        <f>[1]HeatFuel!BE54</f>
        <v>0</v>
      </c>
      <c r="GO54" s="13">
        <f>(GN54*'[1]prices source'!$C$58)/1000</f>
        <v>0</v>
      </c>
      <c r="GP54" s="14">
        <f>(GN54*'[1]prices source'!$G$58)</f>
        <v>0</v>
      </c>
      <c r="GQ54" s="14">
        <f>[1]HeatFuel!BF54*'[1]CAPEX Assumptions'!$D$11</f>
        <v>0</v>
      </c>
      <c r="GR54" s="9" t="str">
        <f t="shared" si="49"/>
        <v>n/a</v>
      </c>
      <c r="GS54" s="14">
        <f t="shared" si="50"/>
        <v>0</v>
      </c>
      <c r="GT54" s="11">
        <v>0</v>
      </c>
      <c r="GU54" s="13">
        <f>(GT54*'[1]prices source'!$C$58)/1000</f>
        <v>0</v>
      </c>
      <c r="GV54" s="14">
        <f>(GT54*'[1]prices source'!$G$58)</f>
        <v>0</v>
      </c>
      <c r="GW54" s="14">
        <v>0</v>
      </c>
      <c r="GX54" s="9" t="str">
        <f t="shared" si="51"/>
        <v>n/a</v>
      </c>
      <c r="GY54" s="14">
        <f t="shared" si="52"/>
        <v>0</v>
      </c>
      <c r="GZ54" s="18">
        <v>0</v>
      </c>
      <c r="HA54" s="13">
        <f>(GZ54*'[1]prices source'!$C$58)/1000</f>
        <v>0</v>
      </c>
      <c r="HB54" s="14">
        <f>(GZ54*'[1]prices source'!$G$58)</f>
        <v>0</v>
      </c>
      <c r="HC54" s="19"/>
      <c r="HD54" s="9" t="str">
        <f t="shared" si="53"/>
        <v>n/a</v>
      </c>
      <c r="HE54" s="14">
        <f t="shared" si="54"/>
        <v>0</v>
      </c>
      <c r="HF54" s="18">
        <v>11339</v>
      </c>
      <c r="HG54" s="13">
        <f>(HF54*'[1]prices source'!$C$58)/1000</f>
        <v>2.9543618152014042</v>
      </c>
      <c r="HH54" s="14">
        <f>(HF54*'[1]prices source'!$G$58)</f>
        <v>1398.4429096284318</v>
      </c>
      <c r="HI54" s="19">
        <v>60219.292681165585</v>
      </c>
      <c r="HJ54" s="9">
        <f t="shared" si="55"/>
        <v>43.061673999381163</v>
      </c>
      <c r="HK54" s="14">
        <f t="shared" si="56"/>
        <v>-19568.370506957814</v>
      </c>
      <c r="HL54" s="11">
        <v>0</v>
      </c>
      <c r="HM54" s="13">
        <f>(HL54*'[1]prices source'!$C$58)/1000</f>
        <v>0</v>
      </c>
      <c r="HN54" s="14">
        <f>(HL54*'[1]prices source'!$G$58)</f>
        <v>0</v>
      </c>
      <c r="HO54" s="14">
        <v>0</v>
      </c>
      <c r="HP54" s="9" t="str">
        <f t="shared" si="57"/>
        <v>n/a</v>
      </c>
      <c r="HQ54" s="14">
        <f t="shared" si="58"/>
        <v>0</v>
      </c>
      <c r="HR54" s="11">
        <v>0</v>
      </c>
      <c r="HS54" s="13">
        <f>(HR54*'[1]prices source'!$C$58)/1000</f>
        <v>0</v>
      </c>
      <c r="HT54" s="14">
        <f>(HR54*'[1]prices source'!$G$58)</f>
        <v>0</v>
      </c>
      <c r="HU54" s="14">
        <v>0</v>
      </c>
      <c r="HV54" s="9" t="str">
        <f t="shared" si="59"/>
        <v>n/a</v>
      </c>
      <c r="HW54" s="14">
        <f t="shared" si="60"/>
        <v>0</v>
      </c>
      <c r="HX54" s="11">
        <f>[1]ICT!AC124</f>
        <v>6915.1104000000014</v>
      </c>
      <c r="HY54" s="13">
        <f>(HX54*'[1]prices source'!$C$58)/1000</f>
        <v>1.8017230896606502</v>
      </c>
      <c r="HZ54" s="14">
        <f>(HX54*'[1]prices source'!$G$58)</f>
        <v>852.84302920696985</v>
      </c>
      <c r="IA54" s="14">
        <f>'[1]CAPEX Assumptions'!$D$25*[1]ICT!H124</f>
        <v>0</v>
      </c>
      <c r="IB54" s="9">
        <f t="shared" si="61"/>
        <v>0</v>
      </c>
      <c r="IC54" s="14">
        <f t="shared" si="62"/>
        <v>2653.5293261446177</v>
      </c>
      <c r="ID54" s="11">
        <f>[1]ICT!Z124</f>
        <v>675</v>
      </c>
      <c r="IE54" s="13">
        <f>(ID54*'[1]prices source'!$C$58)/1000</f>
        <v>0.17587037880421094</v>
      </c>
      <c r="IF54" s="14">
        <f>(ID54*'[1]prices source'!$G$58)</f>
        <v>83.247990475279266</v>
      </c>
      <c r="IG54" s="14">
        <f>'[1]CAPEX Assumptions'!$D$26</f>
        <v>0</v>
      </c>
      <c r="IH54" s="9">
        <f t="shared" si="63"/>
        <v>0</v>
      </c>
      <c r="II54" s="14">
        <f t="shared" si="64"/>
        <v>259.01716553182098</v>
      </c>
      <c r="IJ54" s="11">
        <f>[1]ICT!AF124</f>
        <v>9423.4074000000001</v>
      </c>
      <c r="IK54" s="13">
        <f>(IJ54*'[1]prices source'!$C$58)/1000</f>
        <v>2.4552566356509695</v>
      </c>
      <c r="IL54" s="14">
        <f>(IJ54*'[1]prices source'!$G$58)</f>
        <v>1162.1921918220387</v>
      </c>
      <c r="IM54" s="14">
        <f>'[1]CAPEX Assumptions'!$D$27*[1]ICT!AG81</f>
        <v>0</v>
      </c>
      <c r="IN54" s="9">
        <f t="shared" si="65"/>
        <v>0</v>
      </c>
      <c r="IO54" s="14">
        <f t="shared" si="66"/>
        <v>3616.0359620734616</v>
      </c>
      <c r="IP54" s="11">
        <f>[1]vending!G54</f>
        <v>0</v>
      </c>
      <c r="IQ54" s="13">
        <f>(IP54*'[1]prices source'!$C$58)/1000</f>
        <v>0</v>
      </c>
      <c r="IR54" s="14">
        <f>(IP54*'[1]prices source'!$G$58)</f>
        <v>0</v>
      </c>
      <c r="IS54" s="14">
        <f>'[1]CAPEX Assumptions'!$D$28*[1]vending!C11</f>
        <v>0</v>
      </c>
      <c r="IT54" s="9" t="str">
        <f t="shared" si="67"/>
        <v>n/a</v>
      </c>
      <c r="IU54" s="14">
        <f t="shared" si="68"/>
        <v>0</v>
      </c>
      <c r="IV54" s="11">
        <f>'[1]halls power'!S85</f>
        <v>0</v>
      </c>
      <c r="IW54" s="13">
        <f>(IV54*'[1]prices source'!$C$58)/1000</f>
        <v>0</v>
      </c>
      <c r="IX54" s="14">
        <f>(IV54*'[1]prices source'!$G$58)</f>
        <v>0</v>
      </c>
      <c r="IY54" s="14">
        <f>'[1]halls power'!T85</f>
        <v>0</v>
      </c>
      <c r="IZ54" s="9" t="str">
        <f t="shared" si="69"/>
        <v>n/a</v>
      </c>
      <c r="JA54" s="14">
        <f t="shared" si="70"/>
        <v>0</v>
      </c>
      <c r="JB54" s="11">
        <f>'[1]halls power'!U85</f>
        <v>0</v>
      </c>
      <c r="JC54" s="13">
        <f>(JB54*'[1]prices source'!$C$58)/1000</f>
        <v>0</v>
      </c>
      <c r="JD54" s="14">
        <f>(JB54*'[1]prices source'!$G$58)</f>
        <v>0</v>
      </c>
      <c r="JE54" s="14">
        <f>'[1]halls power'!V85</f>
        <v>0</v>
      </c>
      <c r="JF54" s="9" t="str">
        <f t="shared" si="71"/>
        <v>n/a</v>
      </c>
      <c r="JG54" s="14">
        <f t="shared" si="72"/>
        <v>0</v>
      </c>
      <c r="JH54" s="11">
        <f>'[1]renewable energy'!W217</f>
        <v>34614.515252044432</v>
      </c>
      <c r="JI54" s="13">
        <f>(JH54*'[1]prices source'!$C$58)/1000</f>
        <v>9.0187672733350972</v>
      </c>
      <c r="JJ54" s="14">
        <f>(JH54*'[1]prices source'!$G$58)+'[1]renewable energy'!Z217</f>
        <v>4493.2072541621565</v>
      </c>
      <c r="JK54" s="14">
        <f>'[1]renewable energy'!Y217</f>
        <v>40059.367124054887</v>
      </c>
      <c r="JL54" s="9">
        <f t="shared" si="73"/>
        <v>8.9155395818759562</v>
      </c>
      <c r="JM54" s="14">
        <f t="shared" si="74"/>
        <v>58783.932195444402</v>
      </c>
      <c r="JN54" s="11">
        <v>0</v>
      </c>
      <c r="JO54" s="13">
        <f>(JN54*'[1]prices source'!$C$58)/1000</f>
        <v>0</v>
      </c>
      <c r="JP54" s="14">
        <v>0</v>
      </c>
      <c r="JQ54" s="14">
        <v>0</v>
      </c>
      <c r="JR54" s="9" t="str">
        <f t="shared" si="75"/>
        <v>n/a</v>
      </c>
      <c r="JS54" s="14">
        <f t="shared" si="76"/>
        <v>0</v>
      </c>
      <c r="JT54" s="11">
        <v>0</v>
      </c>
      <c r="JU54" s="13">
        <f>(JT54*'[1]prices source'!$C$58)/1000</f>
        <v>0</v>
      </c>
      <c r="JV54" s="14">
        <f>(JT54*'[1]prices source'!$G$58)</f>
        <v>0</v>
      </c>
      <c r="JW54" s="16">
        <v>0</v>
      </c>
      <c r="JX54" s="9" t="str">
        <f t="shared" si="77"/>
        <v>n/a</v>
      </c>
      <c r="JY54" s="14">
        <f t="shared" si="78"/>
        <v>0</v>
      </c>
    </row>
    <row r="55" spans="1:285" x14ac:dyDescent="0.25">
      <c r="A55" s="9">
        <f>'[1]ENERGY APPORTION'!A55</f>
        <v>53</v>
      </c>
      <c r="B55" t="s">
        <v>102</v>
      </c>
      <c r="C55" s="9" t="str">
        <f>'[1]ENERGY APPORTION'!E55</f>
        <v>uni</v>
      </c>
      <c r="D55" s="10">
        <f>[1]FabricVent!M55</f>
        <v>3933.2199999999971</v>
      </c>
      <c r="E55" s="11">
        <f>'[1]ENERGY APPORTION'!G55</f>
        <v>367678.51500000001</v>
      </c>
      <c r="F55" s="11">
        <f>'[1]ENERGY APPORTION'!H55</f>
        <v>346610.26067719382</v>
      </c>
      <c r="G55" s="11">
        <f>'[1]ENERGY APPORTION'!I55</f>
        <v>0</v>
      </c>
      <c r="H55" s="10">
        <f>((E55*'[1]prices source'!$C$58)+(F55*'[1]prices source'!$C$60)+(G55*'[1]prices source'!$C$61))/1000</f>
        <v>159.73042511704878</v>
      </c>
      <c r="I55" s="12">
        <f>(E55*'[1]prices source'!$G$58)+(F55*'[1]prices source'!$G$60)+(G55*'[1]prices source'!$G$61)</f>
        <v>52295.148786463367</v>
      </c>
      <c r="J55" s="11">
        <f>[1]FabricVent!EU55</f>
        <v>0</v>
      </c>
      <c r="K55" s="11">
        <f>[1]FabricVent!EJ55</f>
        <v>0</v>
      </c>
      <c r="L55" s="11">
        <v>0</v>
      </c>
      <c r="M55" s="13">
        <f>((J55*'[1]prices source'!$C$58)+(K55*'[1]prices source'!$C$60)+(L55*'[1]prices source'!$C$61))/1000</f>
        <v>0</v>
      </c>
      <c r="N55" s="14">
        <f>((J55*'[1]prices source'!$G$58)+(K55*'[1]prices source'!$G$60)+(L55*'[1]prices source'!$G$61))</f>
        <v>0</v>
      </c>
      <c r="O55" s="14">
        <f>[1]FabricVent!DY55</f>
        <v>0</v>
      </c>
      <c r="P55" s="9" t="str">
        <f t="shared" si="22"/>
        <v>n/a</v>
      </c>
      <c r="Q55" s="14">
        <f t="shared" si="0"/>
        <v>0</v>
      </c>
      <c r="R55" s="11">
        <f>[1]FabricVent!EV55</f>
        <v>0</v>
      </c>
      <c r="S55" s="11">
        <f>[1]FabricVent!EK55</f>
        <v>0</v>
      </c>
      <c r="T55" s="11">
        <v>0</v>
      </c>
      <c r="U55" s="13">
        <f>((R55*'[1]prices source'!$C$58)+(S55*'[1]prices source'!$C$60)+(T55*'[1]prices source'!$C$61))/1000</f>
        <v>0</v>
      </c>
      <c r="V55" s="14">
        <f>((R55*'[1]prices source'!$G$58)+(S55*'[1]prices source'!$G$60)+(T55*'[1]prices source'!$G$61))</f>
        <v>0</v>
      </c>
      <c r="W55" s="14">
        <f>[1]FabricVent!DZ55</f>
        <v>0</v>
      </c>
      <c r="X55" s="9" t="str">
        <f t="shared" si="23"/>
        <v>n/a</v>
      </c>
      <c r="Y55" s="14">
        <f t="shared" si="1"/>
        <v>0</v>
      </c>
      <c r="Z55" s="11">
        <f>[1]FabricVent!EW55</f>
        <v>0</v>
      </c>
      <c r="AA55" s="11">
        <f>[1]FabricVent!EL55</f>
        <v>0</v>
      </c>
      <c r="AB55" s="11">
        <v>0</v>
      </c>
      <c r="AC55" s="13">
        <f>((Z55*'[1]prices source'!$C$58)+(AA55*'[1]prices source'!$C$60)+(AB55*'[1]prices source'!$C$61))/1000</f>
        <v>0</v>
      </c>
      <c r="AD55" s="14">
        <f>((Z55*'[1]prices source'!$G$58)+(AA55*'[1]prices source'!$G$60)+(AB55*'[1]prices source'!$G$61))</f>
        <v>0</v>
      </c>
      <c r="AE55" s="14">
        <f>[1]FabricVent!EA55</f>
        <v>0</v>
      </c>
      <c r="AF55" s="9" t="str">
        <f t="shared" si="24"/>
        <v>n/a</v>
      </c>
      <c r="AG55" s="14">
        <f t="shared" si="2"/>
        <v>0</v>
      </c>
      <c r="AH55" s="11">
        <f>[1]FabricVent!EX55</f>
        <v>0</v>
      </c>
      <c r="AI55" s="11">
        <f>[1]FabricVent!EM55</f>
        <v>0</v>
      </c>
      <c r="AJ55" s="11">
        <v>0</v>
      </c>
      <c r="AK55" s="13">
        <f>((AH55*'[1]prices source'!$C$58)+(AI55*'[1]prices source'!$C$60)+(AJ55*'[1]prices source'!$C$61))/1000</f>
        <v>0</v>
      </c>
      <c r="AL55" s="14">
        <f>((AH55*'[1]prices source'!$G$58)+(AI55*'[1]prices source'!$G$60)+(AJ55*'[1]prices source'!$G$61))</f>
        <v>0</v>
      </c>
      <c r="AM55" s="14">
        <f>[1]FabricVent!EB55</f>
        <v>0</v>
      </c>
      <c r="AN55" s="9" t="str">
        <f t="shared" si="25"/>
        <v>n/a</v>
      </c>
      <c r="AO55" s="14">
        <f t="shared" si="3"/>
        <v>0</v>
      </c>
      <c r="AP55" s="11">
        <f>[1]FabricVent!FD55</f>
        <v>23937.425207780827</v>
      </c>
      <c r="AQ55" s="11">
        <f>[1]FabricVent!ES55</f>
        <v>79337.118442047693</v>
      </c>
      <c r="AR55" s="11">
        <v>0</v>
      </c>
      <c r="AS55" s="13">
        <f>((AP55*'[1]prices source'!$C$58)+(AQ55*'[1]prices source'!$C$60)+(AR55*'[1]prices source'!$C$61))/1000</f>
        <v>20.87059673943552</v>
      </c>
      <c r="AT55" s="14">
        <f>((AP55*'[1]prices source'!$G$58)+(AQ55*'[1]prices source'!$G$60)+(AR55*'[1]prices source'!$G$61))</f>
        <v>4542.8496330967955</v>
      </c>
      <c r="AU55" s="14">
        <f>[1]FabricVent!EH55</f>
        <v>31308.199999999997</v>
      </c>
      <c r="AV55" s="9">
        <f t="shared" si="26"/>
        <v>6.8917535310667208</v>
      </c>
      <c r="AW55" s="14">
        <f t="shared" si="4"/>
        <v>112356.18956686505</v>
      </c>
      <c r="AX55" s="11">
        <f>[1]FabricVent!FC55</f>
        <v>0</v>
      </c>
      <c r="AY55" s="11">
        <f>[1]FabricVent!ER55</f>
        <v>0</v>
      </c>
      <c r="AZ55" s="11">
        <v>0</v>
      </c>
      <c r="BA55" s="13">
        <f>((AX55*'[1]prices source'!$C$58)+(AY55*'[1]prices source'!$C$60)+(AZ55*'[1]prices source'!$C$61))/1000</f>
        <v>0</v>
      </c>
      <c r="BB55" s="14">
        <f>((AX55*'[1]prices source'!$G$58)+(AY55*'[1]prices source'!$G$60)+(AZ55*'[1]prices source'!$G$61))</f>
        <v>0</v>
      </c>
      <c r="BC55" s="14">
        <f>[1]FabricVent!EG55</f>
        <v>0</v>
      </c>
      <c r="BD55" s="9" t="str">
        <f t="shared" si="27"/>
        <v>n/a</v>
      </c>
      <c r="BE55" s="14">
        <f t="shared" si="5"/>
        <v>0</v>
      </c>
      <c r="BF55" s="11">
        <f>[1]FabricVent!EZ55</f>
        <v>0</v>
      </c>
      <c r="BG55" s="11">
        <f>[1]FabricVent!EO55</f>
        <v>0</v>
      </c>
      <c r="BH55" s="11">
        <v>0</v>
      </c>
      <c r="BI55" s="13">
        <f>((BF55*'[1]prices source'!$C$58)+(BG55*'[1]prices source'!$C$60)+(BH55*'[1]prices source'!$C$61))/1000</f>
        <v>0</v>
      </c>
      <c r="BJ55" s="14">
        <f>((BF55*'[1]prices source'!$G$58)+(BG55*'[1]prices source'!$G$60)+(BH55*'[1]prices source'!$G$61))</f>
        <v>0</v>
      </c>
      <c r="BK55" s="14">
        <f>[1]FabricVent!ED55</f>
        <v>0</v>
      </c>
      <c r="BL55" s="9" t="str">
        <f t="shared" si="28"/>
        <v>n/a</v>
      </c>
      <c r="BM55" s="14">
        <f t="shared" si="6"/>
        <v>0</v>
      </c>
      <c r="BN55" s="11">
        <f>[1]FabricVent!EY55</f>
        <v>0</v>
      </c>
      <c r="BO55" s="11">
        <f>[1]FabricVent!EN55</f>
        <v>0</v>
      </c>
      <c r="BP55" s="11">
        <v>0</v>
      </c>
      <c r="BQ55" s="13">
        <f>((BN55*'[1]prices source'!$C$58)+(BO55*'[1]prices source'!$C$60)+(BP55*'[1]prices source'!$C$61))/1000</f>
        <v>0</v>
      </c>
      <c r="BR55" s="14">
        <f>((BN55*'[1]prices source'!$G$58)+(BO55*'[1]prices source'!$G$60)+(BP55*'[1]prices source'!$G$61))</f>
        <v>0</v>
      </c>
      <c r="BS55" s="14">
        <f>[1]FabricVent!EC55</f>
        <v>0</v>
      </c>
      <c r="BT55" s="9" t="str">
        <f t="shared" si="29"/>
        <v>n/a</v>
      </c>
      <c r="BU55" s="14">
        <f t="shared" si="7"/>
        <v>0</v>
      </c>
      <c r="BV55" s="11">
        <f>[1]FabricVent!FA55</f>
        <v>5936.2785361062643</v>
      </c>
      <c r="BW55" s="11">
        <f>[1]FabricVent!EP55</f>
        <v>19674.932839934721</v>
      </c>
      <c r="BX55" s="11">
        <v>0</v>
      </c>
      <c r="BY55" s="13">
        <f>((BV55*'[1]prices source'!$C$58)+(BW55*'[1]prices source'!$C$60)+(BX55*'[1]prices source'!$C$61))/1000</f>
        <v>5.1757310731886479</v>
      </c>
      <c r="BZ55" s="14">
        <f>((BV55*'[1]prices source'!$G$58)+(BW55*'[1]prices source'!$G$60)+(BX55*'[1]prices source'!$G$61))</f>
        <v>1126.5881996759176</v>
      </c>
      <c r="CA55" s="14">
        <f>[1]FabricVent!EE55</f>
        <v>188510.95120000004</v>
      </c>
      <c r="CB55" s="9">
        <f t="shared" si="30"/>
        <v>167.32906598367393</v>
      </c>
      <c r="CC55" s="14">
        <f t="shared" si="8"/>
        <v>-155570.20761731247</v>
      </c>
      <c r="CD55" s="11">
        <f>[1]FabricVent!FB55</f>
        <v>7812.5116485543567</v>
      </c>
      <c r="CE55" s="11">
        <f>[1]FabricVent!EQ55</f>
        <v>25893.434929240513</v>
      </c>
      <c r="CF55" s="11">
        <v>0</v>
      </c>
      <c r="CG55" s="13">
        <f>((CD55*'[1]prices source'!$C$58)+(CE55*'[1]prices source'!$C$60)+(CF55*'[1]prices source'!$C$61))/1000</f>
        <v>6.8115838994296203</v>
      </c>
      <c r="CH55" s="14">
        <f>((CD55*'[1]prices source'!$G$58)+(CE55*'[1]prices source'!$G$60)+(CF55*'[1]prices source'!$G$61))</f>
        <v>1482.6601177082021</v>
      </c>
      <c r="CI55" s="14">
        <f>[1]FabricVent!EF55</f>
        <v>208671.09120000002</v>
      </c>
      <c r="CJ55" s="9">
        <f t="shared" si="31"/>
        <v>140.74101589955086</v>
      </c>
      <c r="CK55" s="14">
        <f t="shared" si="9"/>
        <v>-165319.02451604852</v>
      </c>
      <c r="CL55" s="11">
        <v>0</v>
      </c>
      <c r="CM55" s="11">
        <f>[1]HeatFuel!CE55</f>
        <v>0</v>
      </c>
      <c r="CN55" s="11">
        <v>0</v>
      </c>
      <c r="CO55" s="13">
        <f>((CL55*'[1]prices source'!$C$58)+(CM55*'[1]prices source'!$C$60)+(CN55*'[1]prices source'!$C$61))/1000</f>
        <v>0</v>
      </c>
      <c r="CP55" s="14">
        <f>((CL55*'[1]prices source'!$G$58)+(CM55*'[1]prices source'!$G$60)+(CN55*'[1]prices source'!$G$61))</f>
        <v>0</v>
      </c>
      <c r="CQ55" s="14">
        <v>0</v>
      </c>
      <c r="CR55" s="9" t="str">
        <f t="shared" si="32"/>
        <v>n/a</v>
      </c>
      <c r="CS55" s="14">
        <f t="shared" si="10"/>
        <v>0</v>
      </c>
      <c r="CT55" s="11">
        <f>[1]HeatFuel!BA55</f>
        <v>14572.580099999988</v>
      </c>
      <c r="CU55" s="11">
        <v>0</v>
      </c>
      <c r="CV55" s="11">
        <v>0</v>
      </c>
      <c r="CW55" s="13">
        <f>((CT55*'[1]prices source'!$C$58)+(CU55*'[1]prices source'!$C$60)+(CV55*'[1]prices source'!$C$61))/1000</f>
        <v>3.7968669368025245</v>
      </c>
      <c r="CX55" s="14">
        <f>((CT55*'[1]prices source'!$G$58)+(CU55*'[1]prices source'!$G$60)+(CV55*'[1]prices source'!$G$61))</f>
        <v>1797.2414953556195</v>
      </c>
      <c r="CY55" s="14">
        <f>'[1]CAPEX Assumptions'!$D$11*[1]HeatFuel!BB55</f>
        <v>2467.3151492063475</v>
      </c>
      <c r="CZ55" s="9">
        <f t="shared" si="33"/>
        <v>1.3728345108780948</v>
      </c>
      <c r="DA55" s="14">
        <f t="shared" si="11"/>
        <v>28514.515764142034</v>
      </c>
      <c r="DB55" s="11">
        <f>[1]HotWaterpiv!AQ164</f>
        <v>525.61175978838196</v>
      </c>
      <c r="DC55" s="11">
        <f>[1]HotWaterpiv!AP164</f>
        <v>7169.5991681074756</v>
      </c>
      <c r="DD55" s="11">
        <v>0</v>
      </c>
      <c r="DE55" s="13">
        <f>((DB55*'[1]prices source'!$C$58)+(DC55*'[1]prices source'!$C$60)+(DD55*'[1]prices source'!$C$61))/1000</f>
        <v>1.4593800321839876</v>
      </c>
      <c r="DF55" s="14">
        <f>((DB55*'[1]prices source'!$G$58)+(DC55*'[1]prices source'!$G$60)+(DD55*'[1]prices source'!$G$61))</f>
        <v>208.56795346698379</v>
      </c>
      <c r="DG55" s="14">
        <f>[1]HotWaterpiv!AW164</f>
        <v>2032.1789688906197</v>
      </c>
      <c r="DH55" s="9">
        <f t="shared" si="34"/>
        <v>9.743486164149914</v>
      </c>
      <c r="DI55" s="14">
        <f t="shared" si="12"/>
        <v>1343.9416004511017</v>
      </c>
      <c r="DJ55" s="11">
        <f>[1]HeatFuel!CN55</f>
        <v>-14926.941968324469</v>
      </c>
      <c r="DK55" s="11">
        <f>[1]HeatFuel!CO55</f>
        <v>30708</v>
      </c>
      <c r="DL55" s="11">
        <v>0</v>
      </c>
      <c r="DM55" s="13">
        <f>((DJ55*'[1]prices source'!$C$58)+(DK55*'[1]prices source'!$C$60)+(DL55*'[1]prices source'!$C$61))/1000</f>
        <v>1.7748951357663736</v>
      </c>
      <c r="DN55" s="14">
        <f>((DJ55*'[1]prices source'!$G$58)+(DK55*'[1]prices source'!$G$60)+(DL55*'[1]prices source'!$G$61))</f>
        <v>-1225.2770630425912</v>
      </c>
      <c r="DO55" s="14">
        <f>[1]HeatFuel!CM55</f>
        <v>2175.2800000000002</v>
      </c>
      <c r="DP55" s="9" t="str">
        <f t="shared" si="35"/>
        <v>n/a</v>
      </c>
      <c r="DQ55" s="14">
        <f t="shared" si="13"/>
        <v>-15998.46564263525</v>
      </c>
      <c r="DR55" s="11">
        <v>0</v>
      </c>
      <c r="DS55" s="11">
        <v>0</v>
      </c>
      <c r="DT55" s="11">
        <v>0</v>
      </c>
      <c r="DU55" s="13">
        <f>((DR55*'[1]prices source'!$C$58)+(DS55*'[1]prices source'!$C$60)+(DT55*'[1]prices source'!$C$61))/1000</f>
        <v>0</v>
      </c>
      <c r="DV55" s="14">
        <f>((DR55*'[1]prices source'!$G$58)+(DS55*'[1]prices source'!$G$60)+(DT55*'[1]prices source'!$G$61))</f>
        <v>0</v>
      </c>
      <c r="DW55" s="14"/>
      <c r="DX55" s="9" t="str">
        <f t="shared" si="36"/>
        <v>n/a</v>
      </c>
      <c r="DY55" s="14">
        <f t="shared" si="14"/>
        <v>0</v>
      </c>
      <c r="DZ55" s="11">
        <f>'[1]ENERGY APPORTION'!BA55*'[1]benchmarks general'!$I$192*(6-0)/24</f>
        <v>0</v>
      </c>
      <c r="EA55" s="11">
        <v>0</v>
      </c>
      <c r="EB55" s="11">
        <v>0</v>
      </c>
      <c r="EC55" s="13">
        <f>((DZ55*'[1]prices source'!$C$58)+(EA55*'[1]prices source'!$C$60)+(EB55*'[1]prices source'!$C$61))/1000</f>
        <v>0</v>
      </c>
      <c r="ED55" s="14">
        <f>((DZ55*'[1]prices source'!$G$58)+(EA55*'[1]prices source'!$G$60)+(EB55*'[1]prices source'!$G$61))</f>
        <v>0</v>
      </c>
      <c r="EE55" s="14">
        <f>IF(DZ55&gt;0,'[1]benchmarks general'!$I$197,0)</f>
        <v>0</v>
      </c>
      <c r="EF55" s="9" t="str">
        <f t="shared" si="37"/>
        <v>n/a</v>
      </c>
      <c r="EG55" s="14">
        <f t="shared" si="15"/>
        <v>0</v>
      </c>
      <c r="EH55" s="11">
        <f>[1]FabricVent!GG55</f>
        <v>0</v>
      </c>
      <c r="EI55" s="11">
        <f>[1]FabricVent!GD55</f>
        <v>0</v>
      </c>
      <c r="EJ55" s="11">
        <v>0</v>
      </c>
      <c r="EK55" s="13">
        <f>((EH55*'[1]prices source'!$C$58)+(EI55*'[1]prices source'!$C$60)+(EJ55*'[1]prices source'!$C$61))/1000</f>
        <v>0</v>
      </c>
      <c r="EL55" s="14">
        <f>((EH55*'[1]prices source'!$G$58)+(EI55*'[1]prices source'!$G$60)+(EJ55*'[1]prices source'!$G$61))</f>
        <v>0</v>
      </c>
      <c r="EM55" s="14">
        <v>0</v>
      </c>
      <c r="EN55" s="9" t="str">
        <f t="shared" si="38"/>
        <v>n/a</v>
      </c>
      <c r="EO55" s="14">
        <f t="shared" si="16"/>
        <v>0</v>
      </c>
      <c r="EP55" s="11">
        <f>[1]FabricVent!GK55</f>
        <v>27989.675454941658</v>
      </c>
      <c r="EQ55" s="11">
        <f>[1]FabricVent!GH55</f>
        <v>3258.6359099008978</v>
      </c>
      <c r="ER55" s="11">
        <v>0</v>
      </c>
      <c r="ES55" s="13">
        <f>((EP55*'[1]prices source'!$C$58)+(EQ55*'[1]prices source'!$C$60)+(ER55*'[1]prices source'!$C$61))/1000</f>
        <v>7.8937292081997601</v>
      </c>
      <c r="ET55" s="14">
        <f>((EP55*'[1]prices source'!$G$58)+(EQ55*'[1]prices source'!$G$60)+(ER55*'[1]prices source'!$G$61))</f>
        <v>3517.309388668099</v>
      </c>
      <c r="EU55" s="14">
        <v>20000</v>
      </c>
      <c r="EV55" s="9">
        <f t="shared" si="39"/>
        <v>5.6861645621607968</v>
      </c>
      <c r="EW55" s="14">
        <f t="shared" si="17"/>
        <v>7290.8552403131835</v>
      </c>
      <c r="EX55" s="11">
        <f>[1]FabricVent!GR55</f>
        <v>0</v>
      </c>
      <c r="EY55" s="11">
        <f>[1]FabricVent!GO55</f>
        <v>0</v>
      </c>
      <c r="EZ55" s="11">
        <v>0</v>
      </c>
      <c r="FA55" s="13">
        <f>((EX55*'[1]prices source'!$C$58)+(EY55*'[1]prices source'!$C$60)+(EZ55*'[1]prices source'!$C$61))/1000</f>
        <v>0</v>
      </c>
      <c r="FB55" s="14">
        <f>((EX55*'[1]prices source'!$G$58)+(EY55*'[1]prices source'!$G$60)+(EZ55*'[1]prices source'!$G$61))</f>
        <v>0</v>
      </c>
      <c r="FC55" s="14"/>
      <c r="FD55" s="9" t="str">
        <f t="shared" si="40"/>
        <v>n/a</v>
      </c>
      <c r="FE55" s="14">
        <f t="shared" si="18"/>
        <v>0</v>
      </c>
      <c r="FF55" s="11">
        <v>0</v>
      </c>
      <c r="FG55" s="11">
        <f>[1]HeatFuel!CR55</f>
        <v>0</v>
      </c>
      <c r="FH55" s="11">
        <f>[1]HeatFuel!CQ55</f>
        <v>0</v>
      </c>
      <c r="FI55" s="13">
        <f>((FF55*'[1]prices source'!$C$58)+(FG55*'[1]prices source'!$C$60)+(FH55*'[1]prices source'!$C$61))/1000</f>
        <v>0</v>
      </c>
      <c r="FJ55" s="14">
        <f>((FF55*'[1]prices source'!$G$58)+(FG55*'[1]prices source'!$G$60)+(FH55*'[1]prices source'!$G$61))</f>
        <v>0</v>
      </c>
      <c r="FK55" s="14">
        <f>[1]HeatFuel!CP55</f>
        <v>0</v>
      </c>
      <c r="FL55" s="9" t="str">
        <f t="shared" si="41"/>
        <v>n/a</v>
      </c>
      <c r="FM55" s="14">
        <f t="shared" si="19"/>
        <v>0</v>
      </c>
      <c r="FN55" s="11">
        <f t="shared" si="79"/>
        <v>0</v>
      </c>
      <c r="FO55" s="11">
        <f t="shared" si="79"/>
        <v>0</v>
      </c>
      <c r="FP55" s="11">
        <f t="shared" si="79"/>
        <v>0</v>
      </c>
      <c r="FQ55" s="13">
        <f>((FN55*'[1]prices source'!$C$58)+(FO55*'[1]prices source'!$C$60)+(FP55*'[1]prices source'!$C$61))/1000</f>
        <v>0</v>
      </c>
      <c r="FR55" s="14">
        <f>((FN55*'[1]prices source'!$G$58)+(FO55*'[1]prices source'!$G$60)+(FP55*'[1]prices source'!$G$61))</f>
        <v>0</v>
      </c>
      <c r="FS55" s="14">
        <f>'[1]CAPEX Assumptions'!$D$30</f>
        <v>0</v>
      </c>
      <c r="FT55" s="9" t="str">
        <f t="shared" si="42"/>
        <v>n/a</v>
      </c>
      <c r="FU55" s="14">
        <f t="shared" si="21"/>
        <v>0</v>
      </c>
      <c r="FV55" s="15">
        <v>1211.2000000000003</v>
      </c>
      <c r="FW55" s="13">
        <f>(FV55*'[1]prices source'!$C$58)/1000</f>
        <v>0.31557659675208938</v>
      </c>
      <c r="FX55" s="14">
        <f>(FV55*'[1]prices source'!$G$58)</f>
        <v>149.37772750171595</v>
      </c>
      <c r="FY55" s="16">
        <v>1200</v>
      </c>
      <c r="FZ55" s="9">
        <f t="shared" si="43"/>
        <v>8.0333261194257712</v>
      </c>
      <c r="GA55" s="14">
        <f t="shared" si="44"/>
        <v>491.47390213481344</v>
      </c>
      <c r="GB55" s="11">
        <f>'[1]ENERGY APPORTION'!BB55*'[1]cooling opps'!$C$35</f>
        <v>5561.0239999999994</v>
      </c>
      <c r="GC55" s="13">
        <f>(GB55*'[1]prices source'!$C$58)/1000</f>
        <v>1.4489176258063825</v>
      </c>
      <c r="GD55" s="14">
        <f>(GB55*'[1]prices source'!$G$58)</f>
        <v>685.84307108859161</v>
      </c>
      <c r="GE55" s="14">
        <v>0</v>
      </c>
      <c r="GF55" s="9">
        <f t="shared" si="45"/>
        <v>0</v>
      </c>
      <c r="GG55" s="14">
        <f t="shared" si="46"/>
        <v>2133.9269243473018</v>
      </c>
      <c r="GH55" s="11">
        <v>11585.466666666667</v>
      </c>
      <c r="GI55" s="13">
        <f>(GH55*'[1]prices source'!$C$58)/1000</f>
        <v>3.0185783870966305</v>
      </c>
      <c r="GJ55" s="14">
        <f>(GH55*'[1]prices source'!$G$58)</f>
        <v>1428.8397314345661</v>
      </c>
      <c r="GK55" s="17">
        <v>137453.76167512685</v>
      </c>
      <c r="GL55" s="9">
        <f t="shared" si="47"/>
        <v>96.199565739344479</v>
      </c>
      <c r="GM55" s="14">
        <f t="shared" si="48"/>
        <v>-124630.56797803455</v>
      </c>
      <c r="GN55" s="11">
        <f>[1]HeatFuel!BE55</f>
        <v>0</v>
      </c>
      <c r="GO55" s="13">
        <f>(GN55*'[1]prices source'!$C$58)/1000</f>
        <v>0</v>
      </c>
      <c r="GP55" s="14">
        <f>(GN55*'[1]prices source'!$G$58)</f>
        <v>0</v>
      </c>
      <c r="GQ55" s="14">
        <f>[1]HeatFuel!BF55*'[1]CAPEX Assumptions'!$D$11</f>
        <v>0</v>
      </c>
      <c r="GR55" s="9" t="str">
        <f t="shared" si="49"/>
        <v>n/a</v>
      </c>
      <c r="GS55" s="14">
        <f t="shared" si="50"/>
        <v>0</v>
      </c>
      <c r="GT55" s="11">
        <v>0</v>
      </c>
      <c r="GU55" s="13">
        <f>(GT55*'[1]prices source'!$C$58)/1000</f>
        <v>0</v>
      </c>
      <c r="GV55" s="14">
        <f>(GT55*'[1]prices source'!$G$58)</f>
        <v>0</v>
      </c>
      <c r="GW55" s="14">
        <v>0</v>
      </c>
      <c r="GX55" s="9" t="str">
        <f t="shared" si="51"/>
        <v>n/a</v>
      </c>
      <c r="GY55" s="14">
        <f t="shared" si="52"/>
        <v>0</v>
      </c>
      <c r="GZ55" s="18">
        <v>40044.863721751142</v>
      </c>
      <c r="HA55" s="13">
        <f>(GZ55*'[1]prices source'!$C$58)/1000</f>
        <v>10.433637558381301</v>
      </c>
      <c r="HB55" s="14">
        <f>(GZ55*'[1]prices source'!$G$58)</f>
        <v>4938.7473091736229</v>
      </c>
      <c r="HC55" s="19">
        <v>83592.523606616349</v>
      </c>
      <c r="HD55" s="9">
        <f t="shared" si="53"/>
        <v>16.925855560851421</v>
      </c>
      <c r="HE55" s="14">
        <f t="shared" si="54"/>
        <v>30757.379092767151</v>
      </c>
      <c r="HF55" s="18">
        <v>43548.592900356693</v>
      </c>
      <c r="HG55" s="13">
        <f>(HF55*'[1]prices source'!$C$58)/1000</f>
        <v>11.346529673742374</v>
      </c>
      <c r="HH55" s="14">
        <f>(HF55*'[1]prices source'!$G$58)</f>
        <v>5370.8634770084564</v>
      </c>
      <c r="HI55" s="19">
        <v>139180.12915402424</v>
      </c>
      <c r="HJ55" s="9">
        <f t="shared" si="55"/>
        <v>25.913920498971027</v>
      </c>
      <c r="HK55" s="14">
        <f t="shared" si="56"/>
        <v>16943.908308596525</v>
      </c>
      <c r="HL55" s="11">
        <v>0</v>
      </c>
      <c r="HM55" s="13">
        <f>(HL55*'[1]prices source'!$C$58)/1000</f>
        <v>0</v>
      </c>
      <c r="HN55" s="14">
        <f>(HL55*'[1]prices source'!$G$58)</f>
        <v>0</v>
      </c>
      <c r="HO55" s="14">
        <v>0</v>
      </c>
      <c r="HP55" s="9" t="str">
        <f t="shared" si="57"/>
        <v>n/a</v>
      </c>
      <c r="HQ55" s="14">
        <f t="shared" si="58"/>
        <v>0</v>
      </c>
      <c r="HR55" s="11">
        <v>0</v>
      </c>
      <c r="HS55" s="13">
        <f>(HR55*'[1]prices source'!$C$58)/1000</f>
        <v>0</v>
      </c>
      <c r="HT55" s="14">
        <f>(HR55*'[1]prices source'!$G$58)</f>
        <v>0</v>
      </c>
      <c r="HU55" s="14">
        <v>0</v>
      </c>
      <c r="HV55" s="9" t="str">
        <f t="shared" si="59"/>
        <v>n/a</v>
      </c>
      <c r="HW55" s="14">
        <f t="shared" si="60"/>
        <v>0</v>
      </c>
      <c r="HX55" s="11">
        <f>[1]ICT!AC125</f>
        <v>6236.524800000002</v>
      </c>
      <c r="HY55" s="13">
        <f>(HX55*'[1]prices source'!$C$58)/1000</f>
        <v>1.6249184874042315</v>
      </c>
      <c r="HZ55" s="14">
        <f>(HX55*'[1]prices source'!$G$58)</f>
        <v>769.15282540628607</v>
      </c>
      <c r="IA55" s="14">
        <f>'[1]CAPEX Assumptions'!$D$25*[1]ICT!H125</f>
        <v>0</v>
      </c>
      <c r="IB55" s="9">
        <f t="shared" si="61"/>
        <v>0</v>
      </c>
      <c r="IC55" s="14">
        <f t="shared" si="62"/>
        <v>2393.1362614294922</v>
      </c>
      <c r="ID55" s="11">
        <f>[1]ICT!Z125</f>
        <v>1575</v>
      </c>
      <c r="IE55" s="13">
        <f>(ID55*'[1]prices source'!$C$58)/1000</f>
        <v>0.41036421720982547</v>
      </c>
      <c r="IF55" s="14">
        <f>(ID55*'[1]prices source'!$G$58)</f>
        <v>194.24531110898494</v>
      </c>
      <c r="IG55" s="14">
        <f>'[1]CAPEX Assumptions'!$D$26</f>
        <v>0</v>
      </c>
      <c r="IH55" s="9">
        <f t="shared" si="63"/>
        <v>0</v>
      </c>
      <c r="II55" s="14">
        <f t="shared" si="64"/>
        <v>604.37338624091558</v>
      </c>
      <c r="IJ55" s="11">
        <f>[1]ICT!AF125</f>
        <v>8215.0511288659836</v>
      </c>
      <c r="IK55" s="13">
        <f>(IJ55*'[1]prices source'!$C$58)/1000</f>
        <v>2.1404209687846243</v>
      </c>
      <c r="IL55" s="14">
        <f>(IJ55*'[1]prices source'!$G$58)</f>
        <v>1013.1651824144705</v>
      </c>
      <c r="IM55" s="14">
        <f>'[1]CAPEX Assumptions'!$D$27*[1]ICT!AG82</f>
        <v>0</v>
      </c>
      <c r="IN55" s="9">
        <f t="shared" si="65"/>
        <v>0</v>
      </c>
      <c r="IO55" s="14">
        <f t="shared" si="66"/>
        <v>3152.3544564412637</v>
      </c>
      <c r="IP55" s="11">
        <f>[1]vending!G55</f>
        <v>245.27999999999975</v>
      </c>
      <c r="IQ55" s="13">
        <f>(IP55*'[1]prices source'!$C$58)/1000</f>
        <v>6.3907387426810083E-2</v>
      </c>
      <c r="IR55" s="14">
        <f>(IP55*'[1]prices source'!$G$58)</f>
        <v>30.250469783372559</v>
      </c>
      <c r="IS55" s="14">
        <f>'[1]CAPEX Assumptions'!$D$28*[1]vending!C12</f>
        <v>0</v>
      </c>
      <c r="IT55" s="9">
        <f t="shared" si="67"/>
        <v>0</v>
      </c>
      <c r="IU55" s="14">
        <f t="shared" si="68"/>
        <v>94.121082017251823</v>
      </c>
      <c r="IV55" s="11">
        <f>'[1]halls power'!S86</f>
        <v>0</v>
      </c>
      <c r="IW55" s="13">
        <f>(IV55*'[1]prices source'!$C$58)/1000</f>
        <v>0</v>
      </c>
      <c r="IX55" s="14">
        <f>(IV55*'[1]prices source'!$G$58)</f>
        <v>0</v>
      </c>
      <c r="IY55" s="14">
        <f>'[1]halls power'!T86</f>
        <v>0</v>
      </c>
      <c r="IZ55" s="9" t="str">
        <f t="shared" si="69"/>
        <v>n/a</v>
      </c>
      <c r="JA55" s="14">
        <f t="shared" si="70"/>
        <v>0</v>
      </c>
      <c r="JB55" s="11">
        <f>'[1]halls power'!U86</f>
        <v>0</v>
      </c>
      <c r="JC55" s="13">
        <f>(JB55*'[1]prices source'!$C$58)/1000</f>
        <v>0</v>
      </c>
      <c r="JD55" s="14">
        <f>(JB55*'[1]prices source'!$G$58)</f>
        <v>0</v>
      </c>
      <c r="JE55" s="14">
        <f>'[1]halls power'!V86</f>
        <v>0</v>
      </c>
      <c r="JF55" s="9" t="str">
        <f t="shared" si="71"/>
        <v>n/a</v>
      </c>
      <c r="JG55" s="14">
        <f t="shared" si="72"/>
        <v>0</v>
      </c>
      <c r="JH55" s="11">
        <f>'[1]renewable energy'!W218</f>
        <v>129955.6579725567</v>
      </c>
      <c r="JI55" s="13">
        <f>(JH55*'[1]prices source'!$C$58)/1000</f>
        <v>33.85977895612448</v>
      </c>
      <c r="JJ55" s="14">
        <f>(JH55*'[1]prices source'!$G$58)+'[1]renewable energy'!Z218</f>
        <v>16869.157371407069</v>
      </c>
      <c r="JK55" s="14">
        <f>'[1]renewable energy'!Y218</f>
        <v>154015.76309157099</v>
      </c>
      <c r="JL55" s="9">
        <f t="shared" si="73"/>
        <v>9.130021120831147</v>
      </c>
      <c r="JM55" s="14">
        <f t="shared" si="74"/>
        <v>217078.44134005747</v>
      </c>
      <c r="JN55" s="11">
        <v>0</v>
      </c>
      <c r="JO55" s="13">
        <f>(JN55*'[1]prices source'!$C$58)/1000</f>
        <v>0</v>
      </c>
      <c r="JP55" s="14">
        <v>0</v>
      </c>
      <c r="JQ55" s="14">
        <v>0</v>
      </c>
      <c r="JR55" s="9" t="str">
        <f t="shared" si="75"/>
        <v>n/a</v>
      </c>
      <c r="JS55" s="14">
        <f t="shared" si="76"/>
        <v>0</v>
      </c>
      <c r="JT55" s="11">
        <v>0</v>
      </c>
      <c r="JU55" s="13">
        <f>(JT55*'[1]prices source'!$C$58)/1000</f>
        <v>0</v>
      </c>
      <c r="JV55" s="14">
        <f>(JT55*'[1]prices source'!$G$58)</f>
        <v>0</v>
      </c>
      <c r="JW55" s="16">
        <v>0</v>
      </c>
      <c r="JX55" s="9" t="str">
        <f t="shared" si="77"/>
        <v>n/a</v>
      </c>
      <c r="JY55" s="14">
        <f t="shared" si="78"/>
        <v>0</v>
      </c>
    </row>
    <row r="56" spans="1:285" x14ac:dyDescent="0.25">
      <c r="A56" s="9">
        <f>'[1]ENERGY APPORTION'!A56</f>
        <v>54</v>
      </c>
      <c r="B56" t="s">
        <v>103</v>
      </c>
      <c r="C56" s="9" t="str">
        <f>'[1]ENERGY APPORTION'!E56</f>
        <v>ws</v>
      </c>
      <c r="D56" s="10">
        <f>[1]FabricVent!M56</f>
        <v>1600.0700000000004</v>
      </c>
      <c r="E56" s="11">
        <f>'[1]ENERGY APPORTION'!G56</f>
        <v>85105</v>
      </c>
      <c r="F56" s="11">
        <f>'[1]ENERGY APPORTION'!H56</f>
        <v>0</v>
      </c>
      <c r="G56" s="11">
        <f>'[1]ENERGY APPORTION'!I56</f>
        <v>216532.06430700255</v>
      </c>
      <c r="H56" s="10">
        <f>((E56*'[1]prices source'!$C$58)+(F56*'[1]prices source'!$C$60)+(G56*'[1]prices source'!$C$61))/1000</f>
        <v>80.85635265618501</v>
      </c>
      <c r="I56" s="12">
        <f>(E56*'[1]prices source'!$G$58)+(F56*'[1]prices source'!$G$60)+(G56*'[1]prices source'!$G$61)</f>
        <v>20557.148514522662</v>
      </c>
      <c r="J56" s="11">
        <f>[1]FabricVent!EU56</f>
        <v>0</v>
      </c>
      <c r="K56" s="11">
        <f>[1]FabricVent!EJ56</f>
        <v>0</v>
      </c>
      <c r="L56" s="11">
        <f>[1]FabricVent!DN56</f>
        <v>0</v>
      </c>
      <c r="M56" s="13">
        <f>((J56*'[1]prices source'!$C$58)+(K56*'[1]prices source'!$C$60)+(L56*'[1]prices source'!$C$61))/1000</f>
        <v>0</v>
      </c>
      <c r="N56" s="14">
        <f>((J56*'[1]prices source'!$G$58)+(K56*'[1]prices source'!$G$60)+(L56*'[1]prices source'!$G$61))</f>
        <v>0</v>
      </c>
      <c r="O56" s="14">
        <f>[1]FabricVent!DY56</f>
        <v>0</v>
      </c>
      <c r="P56" s="9" t="str">
        <f t="shared" si="22"/>
        <v>n/a</v>
      </c>
      <c r="Q56" s="14">
        <f t="shared" si="0"/>
        <v>0</v>
      </c>
      <c r="R56" s="11">
        <f>[1]FabricVent!EV56</f>
        <v>0</v>
      </c>
      <c r="S56" s="11">
        <v>0</v>
      </c>
      <c r="T56" s="11">
        <f>[1]FabricVent!EK56</f>
        <v>80882.272116847351</v>
      </c>
      <c r="U56" s="13">
        <f>((R56*'[1]prices source'!$C$58)+(S56*'[1]prices source'!$C$60)+(T56*'[1]prices source'!$C$61))/1000</f>
        <v>21.919904566386798</v>
      </c>
      <c r="V56" s="14">
        <f>((R56*'[1]prices source'!$G$58)+(S56*'[1]prices source'!$G$60)+(T56*'[1]prices source'!$G$61))</f>
        <v>3758.1784044984329</v>
      </c>
      <c r="W56" s="14">
        <f>[1]FabricVent!DZ56</f>
        <v>86020.232961240312</v>
      </c>
      <c r="X56" s="9">
        <f t="shared" si="23"/>
        <v>22.888810403007088</v>
      </c>
      <c r="Y56" s="14">
        <f t="shared" si="1"/>
        <v>57861.98453590789</v>
      </c>
      <c r="Z56" s="11">
        <f>[1]FabricVent!EW56</f>
        <v>0</v>
      </c>
      <c r="AA56" s="11">
        <v>0</v>
      </c>
      <c r="AB56" s="11">
        <f>[1]FabricVent!EL56</f>
        <v>0</v>
      </c>
      <c r="AC56" s="13">
        <f>((Z56*'[1]prices source'!$C$58)+(AA56*'[1]prices source'!$C$60)+(AB56*'[1]prices source'!$C$61))/1000</f>
        <v>0</v>
      </c>
      <c r="AD56" s="14">
        <f>((Z56*'[1]prices source'!$G$58)+(AA56*'[1]prices source'!$G$60)+(AB56*'[1]prices source'!$G$61))</f>
        <v>0</v>
      </c>
      <c r="AE56" s="14">
        <f>[1]FabricVent!EA56</f>
        <v>0</v>
      </c>
      <c r="AF56" s="9" t="str">
        <f t="shared" si="24"/>
        <v>n/a</v>
      </c>
      <c r="AG56" s="14">
        <f t="shared" si="2"/>
        <v>0</v>
      </c>
      <c r="AH56" s="11">
        <f>[1]FabricVent!EX56</f>
        <v>0</v>
      </c>
      <c r="AI56" s="11">
        <v>0</v>
      </c>
      <c r="AJ56" s="11">
        <f>[1]FabricVent!EM56</f>
        <v>0</v>
      </c>
      <c r="AK56" s="13">
        <f>((AH56*'[1]prices source'!$C$58)+(AI56*'[1]prices source'!$C$60)+(AJ56*'[1]prices source'!$C$61))/1000</f>
        <v>0</v>
      </c>
      <c r="AL56" s="14">
        <f>((AH56*'[1]prices source'!$G$58)+(AI56*'[1]prices source'!$G$60)+(AJ56*'[1]prices source'!$G$61))</f>
        <v>0</v>
      </c>
      <c r="AM56" s="14">
        <f>[1]FabricVent!EB56</f>
        <v>0</v>
      </c>
      <c r="AN56" s="9" t="str">
        <f t="shared" si="25"/>
        <v>n/a</v>
      </c>
      <c r="AO56" s="14">
        <f t="shared" si="3"/>
        <v>0</v>
      </c>
      <c r="AP56" s="11">
        <f>[1]FabricVent!FD56</f>
        <v>0</v>
      </c>
      <c r="AQ56" s="11">
        <v>0</v>
      </c>
      <c r="AR56" s="11">
        <f>[1]FabricVent!ES56</f>
        <v>21633.739737897053</v>
      </c>
      <c r="AS56" s="13">
        <f>((AP56*'[1]prices source'!$C$58)+(AQ56*'[1]prices source'!$C$60)+(AR56*'[1]prices source'!$C$61))/1000</f>
        <v>5.8629598063674795</v>
      </c>
      <c r="AT56" s="14">
        <f>((AP56*'[1]prices source'!$G$58)+(AQ56*'[1]prices source'!$G$60)+(AR56*'[1]prices source'!$G$61))</f>
        <v>1005.2073385629977</v>
      </c>
      <c r="AU56" s="14">
        <f>[1]FabricVent!EH56</f>
        <v>5701.5199999999995</v>
      </c>
      <c r="AV56" s="9">
        <f t="shared" si="26"/>
        <v>5.6719840586825141</v>
      </c>
      <c r="AW56" s="14">
        <f t="shared" si="4"/>
        <v>28833.004695741049</v>
      </c>
      <c r="AX56" s="11">
        <f>[1]FabricVent!FC56</f>
        <v>0</v>
      </c>
      <c r="AY56" s="11">
        <v>0</v>
      </c>
      <c r="AZ56" s="11">
        <f>[1]FabricVent!ER56</f>
        <v>0</v>
      </c>
      <c r="BA56" s="13">
        <f>((AX56*'[1]prices source'!$C$58)+(AY56*'[1]prices source'!$C$60)+(AZ56*'[1]prices source'!$C$61))/1000</f>
        <v>0</v>
      </c>
      <c r="BB56" s="14">
        <f>((AX56*'[1]prices source'!$G$58)+(AY56*'[1]prices source'!$G$60)+(AZ56*'[1]prices source'!$G$61))</f>
        <v>0</v>
      </c>
      <c r="BC56" s="14">
        <f>[1]FabricVent!EG56</f>
        <v>0</v>
      </c>
      <c r="BD56" s="9" t="str">
        <f t="shared" si="27"/>
        <v>n/a</v>
      </c>
      <c r="BE56" s="14">
        <f t="shared" si="5"/>
        <v>0</v>
      </c>
      <c r="BF56" s="11">
        <v>0</v>
      </c>
      <c r="BG56" s="11">
        <f>[1]FabricVent!EZ56</f>
        <v>0</v>
      </c>
      <c r="BH56" s="11">
        <v>0</v>
      </c>
      <c r="BI56" s="13">
        <f>((BF56*'[1]prices source'!$C$58)+(BG56*'[1]prices source'!$C$60)+(BH56*'[1]prices source'!$C$61))/1000</f>
        <v>0</v>
      </c>
      <c r="BJ56" s="14">
        <f>((BF56*'[1]prices source'!$G$58)+(BG56*'[1]prices source'!$G$60)+(BH56*'[1]prices source'!$G$61))</f>
        <v>0</v>
      </c>
      <c r="BK56" s="14">
        <f>[1]FabricVent!ED56</f>
        <v>0</v>
      </c>
      <c r="BL56" s="9" t="str">
        <f t="shared" si="28"/>
        <v>n/a</v>
      </c>
      <c r="BM56" s="14">
        <f t="shared" si="6"/>
        <v>0</v>
      </c>
      <c r="BN56" s="11">
        <f>[1]FabricVent!EY56</f>
        <v>0</v>
      </c>
      <c r="BO56" s="11">
        <v>0</v>
      </c>
      <c r="BP56" s="11">
        <f>[1]FabricVent!EN56</f>
        <v>10537.724840072437</v>
      </c>
      <c r="BQ56" s="13">
        <f>((BN56*'[1]prices source'!$C$58)+(BO56*'[1]prices source'!$C$60)+(BP56*'[1]prices source'!$C$61))/1000</f>
        <v>2.8558288089080306</v>
      </c>
      <c r="BR56" s="14">
        <f>((BN56*'[1]prices source'!$G$58)+(BO56*'[1]prices source'!$G$60)+(BP56*'[1]prices source'!$G$61))</f>
        <v>489.63325200971832</v>
      </c>
      <c r="BS56" s="14">
        <f>[1]FabricVent!EC56</f>
        <v>12996.038000000002</v>
      </c>
      <c r="BT56" s="9">
        <f t="shared" si="29"/>
        <v>26.542392590080983</v>
      </c>
      <c r="BU56" s="14">
        <f t="shared" si="7"/>
        <v>2542.9508950445852</v>
      </c>
      <c r="BV56" s="11">
        <f>[1]FabricVent!FA56</f>
        <v>0</v>
      </c>
      <c r="BW56" s="11">
        <v>0</v>
      </c>
      <c r="BX56" s="11">
        <f>[1]FabricVent!EP56</f>
        <v>0</v>
      </c>
      <c r="BY56" s="13">
        <f>((BV56*'[1]prices source'!$C$58)+(BW56*'[1]prices source'!$C$60)+(BX56*'[1]prices source'!$C$61))/1000</f>
        <v>0</v>
      </c>
      <c r="BZ56" s="14">
        <f>((BV56*'[1]prices source'!$G$58)+(BW56*'[1]prices source'!$G$60)+(BX56*'[1]prices source'!$G$61))</f>
        <v>0</v>
      </c>
      <c r="CA56" s="14">
        <f>[1]FabricVent!EE56</f>
        <v>0</v>
      </c>
      <c r="CB56" s="9" t="str">
        <f t="shared" si="30"/>
        <v>n/a</v>
      </c>
      <c r="CC56" s="14">
        <f t="shared" si="8"/>
        <v>0</v>
      </c>
      <c r="CD56" s="11">
        <f>[1]FabricVent!FB56</f>
        <v>0</v>
      </c>
      <c r="CE56" s="11">
        <v>0</v>
      </c>
      <c r="CF56" s="11">
        <f>[1]FabricVent!EQ56</f>
        <v>11956.712070192565</v>
      </c>
      <c r="CG56" s="13">
        <f>((CD56*'[1]prices source'!$C$58)+(CE56*'[1]prices source'!$C$60)+(CF56*'[1]prices source'!$C$61))/1000</f>
        <v>3.240388538142887</v>
      </c>
      <c r="CH56" s="14">
        <f>((CD56*'[1]prices source'!$G$58)+(CE56*'[1]prices source'!$G$60)+(CF56*'[1]prices source'!$G$61))</f>
        <v>555.56620647460306</v>
      </c>
      <c r="CI56" s="14">
        <f>[1]FabricVent!EF56</f>
        <v>14385.888000000003</v>
      </c>
      <c r="CJ56" s="9">
        <f t="shared" si="31"/>
        <v>25.894101967229055</v>
      </c>
      <c r="CK56" s="14">
        <f t="shared" si="9"/>
        <v>3245.5475232956233</v>
      </c>
      <c r="CL56" s="11">
        <v>0</v>
      </c>
      <c r="CM56" s="11">
        <f>[1]HeatFuel!CE56</f>
        <v>0</v>
      </c>
      <c r="CN56" s="11">
        <v>0</v>
      </c>
      <c r="CO56" s="13">
        <f>((CL56*'[1]prices source'!$C$58)+(CM56*'[1]prices source'!$C$60)+(CN56*'[1]prices source'!$C$61))/1000</f>
        <v>0</v>
      </c>
      <c r="CP56" s="14">
        <f>((CL56*'[1]prices source'!$G$58)+(CM56*'[1]prices source'!$G$60)+(CN56*'[1]prices source'!$G$61))</f>
        <v>0</v>
      </c>
      <c r="CQ56" s="14">
        <v>0</v>
      </c>
      <c r="CR56" s="9" t="str">
        <f t="shared" si="32"/>
        <v>n/a</v>
      </c>
      <c r="CS56" s="14">
        <f t="shared" si="10"/>
        <v>0</v>
      </c>
      <c r="CT56" s="11">
        <f>[1]HeatFuel!BA56</f>
        <v>5016.2194500000014</v>
      </c>
      <c r="CU56" s="11">
        <v>0</v>
      </c>
      <c r="CV56" s="11">
        <v>0</v>
      </c>
      <c r="CW56" s="13">
        <f>((CT56*'[1]prices source'!$C$58)+(CU56*'[1]prices source'!$C$60)+(CV56*'[1]prices source'!$C$61))/1000</f>
        <v>1.3069695034615567</v>
      </c>
      <c r="CX56" s="14">
        <f>((CT56*'[1]prices source'!$G$58)+(CU56*'[1]prices source'!$G$60)+(CV56*'[1]prices source'!$G$61))</f>
        <v>618.65213184520098</v>
      </c>
      <c r="CY56" s="14">
        <f>'[1]CAPEX Assumptions'!$D$11*[1]HeatFuel!BB56</f>
        <v>669.15096719576741</v>
      </c>
      <c r="CZ56" s="9">
        <f t="shared" si="33"/>
        <v>1.081627190388802</v>
      </c>
      <c r="DA56" s="14">
        <f t="shared" si="11"/>
        <v>9995.5125143348378</v>
      </c>
      <c r="DB56" s="11">
        <f>[1]HotWaterpiv!AQ165</f>
        <v>0</v>
      </c>
      <c r="DC56" s="11">
        <f>[1]HotWaterpiv!AP165</f>
        <v>0</v>
      </c>
      <c r="DD56" s="11">
        <v>0</v>
      </c>
      <c r="DE56" s="13">
        <f>((DB56*'[1]prices source'!$C$58)+(DC56*'[1]prices source'!$C$60)+(DD56*'[1]prices source'!$C$61))/1000</f>
        <v>0</v>
      </c>
      <c r="DF56" s="14">
        <f>((DB56*'[1]prices source'!$G$58)+(DC56*'[1]prices source'!$G$60)+(DD56*'[1]prices source'!$G$61))</f>
        <v>0</v>
      </c>
      <c r="DG56" s="14">
        <f>[1]HotWaterpiv!AW165</f>
        <v>0</v>
      </c>
      <c r="DH56" s="9" t="str">
        <f t="shared" si="34"/>
        <v>n/a</v>
      </c>
      <c r="DI56" s="14">
        <f t="shared" si="12"/>
        <v>0</v>
      </c>
      <c r="DJ56" s="11">
        <f>[1]HeatFuel!CN56</f>
        <v>0</v>
      </c>
      <c r="DK56" s="11">
        <f>[1]HeatFuel!CO56</f>
        <v>0</v>
      </c>
      <c r="DL56" s="11">
        <v>0</v>
      </c>
      <c r="DM56" s="13">
        <f>((DJ56*'[1]prices source'!$C$58)+(DK56*'[1]prices source'!$C$60)+(DL56*'[1]prices source'!$C$61))/1000</f>
        <v>0</v>
      </c>
      <c r="DN56" s="14">
        <f>((DJ56*'[1]prices source'!$G$58)+(DK56*'[1]prices source'!$G$60)+(DL56*'[1]prices source'!$G$61))</f>
        <v>0</v>
      </c>
      <c r="DO56" s="14">
        <f>[1]HeatFuel!CM56</f>
        <v>0</v>
      </c>
      <c r="DP56" s="9" t="str">
        <f t="shared" si="35"/>
        <v>n/a</v>
      </c>
      <c r="DQ56" s="14">
        <f t="shared" si="13"/>
        <v>0</v>
      </c>
      <c r="DR56" s="11">
        <v>0</v>
      </c>
      <c r="DS56" s="11">
        <v>0</v>
      </c>
      <c r="DT56" s="11">
        <v>0</v>
      </c>
      <c r="DU56" s="13">
        <f>((DR56*'[1]prices source'!$C$58)+(DS56*'[1]prices source'!$C$60)+(DT56*'[1]prices source'!$C$61))/1000</f>
        <v>0</v>
      </c>
      <c r="DV56" s="14">
        <f>((DR56*'[1]prices source'!$G$58)+(DS56*'[1]prices source'!$G$60)+(DT56*'[1]prices source'!$G$61))</f>
        <v>0</v>
      </c>
      <c r="DW56" s="14"/>
      <c r="DX56" s="9" t="str">
        <f t="shared" si="36"/>
        <v>n/a</v>
      </c>
      <c r="DY56" s="14">
        <f t="shared" si="14"/>
        <v>0</v>
      </c>
      <c r="DZ56" s="11">
        <f>'[1]ENERGY APPORTION'!BA56*'[1]benchmarks general'!$I$192*(6-0)/24</f>
        <v>0</v>
      </c>
      <c r="EA56" s="11">
        <v>0</v>
      </c>
      <c r="EB56" s="11">
        <v>0</v>
      </c>
      <c r="EC56" s="13">
        <f>((DZ56*'[1]prices source'!$C$58)+(EA56*'[1]prices source'!$C$60)+(EB56*'[1]prices source'!$C$61))/1000</f>
        <v>0</v>
      </c>
      <c r="ED56" s="14">
        <f>((DZ56*'[1]prices source'!$G$58)+(EA56*'[1]prices source'!$G$60)+(EB56*'[1]prices source'!$G$61))</f>
        <v>0</v>
      </c>
      <c r="EE56" s="14">
        <f>IF(DZ56&gt;0,'[1]benchmarks general'!$I$197,0)</f>
        <v>0</v>
      </c>
      <c r="EF56" s="9" t="str">
        <f t="shared" si="37"/>
        <v>n/a</v>
      </c>
      <c r="EG56" s="14">
        <f t="shared" si="15"/>
        <v>0</v>
      </c>
      <c r="EH56" s="11">
        <f>[1]FabricVent!GG56</f>
        <v>0</v>
      </c>
      <c r="EI56" s="11">
        <v>0</v>
      </c>
      <c r="EJ56" s="11">
        <f>[1]FabricVent!GD56</f>
        <v>0</v>
      </c>
      <c r="EK56" s="13">
        <f>((EH56*'[1]prices source'!$C$58)+(EI56*'[1]prices source'!$C$60)+(EJ56*'[1]prices source'!$C$61))/1000</f>
        <v>0</v>
      </c>
      <c r="EL56" s="14">
        <f>((EH56*'[1]prices source'!$G$58)+(EI56*'[1]prices source'!$G$60)+(EJ56*'[1]prices source'!$G$61))</f>
        <v>0</v>
      </c>
      <c r="EM56" s="14">
        <v>0</v>
      </c>
      <c r="EN56" s="9" t="str">
        <f t="shared" si="38"/>
        <v>n/a</v>
      </c>
      <c r="EO56" s="14">
        <f t="shared" si="16"/>
        <v>0</v>
      </c>
      <c r="EP56" s="11">
        <f>[1]FabricVent!GK56</f>
        <v>0</v>
      </c>
      <c r="EQ56" s="11">
        <v>0</v>
      </c>
      <c r="ER56" s="11">
        <f>[1]FabricVent!GH56</f>
        <v>0</v>
      </c>
      <c r="ES56" s="13">
        <f>((EP56*'[1]prices source'!$C$58)+(EQ56*'[1]prices source'!$C$60)+(ER56*'[1]prices source'!$C$61))/1000</f>
        <v>0</v>
      </c>
      <c r="ET56" s="14">
        <f>((EP56*'[1]prices source'!$G$58)+(EQ56*'[1]prices source'!$G$60)+(ER56*'[1]prices source'!$G$61))</f>
        <v>0</v>
      </c>
      <c r="EU56" s="14">
        <v>0</v>
      </c>
      <c r="EV56" s="9" t="str">
        <f t="shared" si="39"/>
        <v>n/a</v>
      </c>
      <c r="EW56" s="14">
        <f t="shared" si="17"/>
        <v>0</v>
      </c>
      <c r="EX56" s="11">
        <f>[1]FabricVent!GR56</f>
        <v>0</v>
      </c>
      <c r="EY56" s="11">
        <v>0</v>
      </c>
      <c r="EZ56" s="11">
        <f>[1]FabricVent!GO56</f>
        <v>0</v>
      </c>
      <c r="FA56" s="13">
        <f>((EX56*'[1]prices source'!$C$58)+(EY56*'[1]prices source'!$C$60)+(EZ56*'[1]prices source'!$C$61))/1000</f>
        <v>0</v>
      </c>
      <c r="FB56" s="14">
        <f>((EX56*'[1]prices source'!$G$58)+(EY56*'[1]prices source'!$G$60)+(EZ56*'[1]prices source'!$G$61))</f>
        <v>0</v>
      </c>
      <c r="FC56" s="14"/>
      <c r="FD56" s="9" t="str">
        <f t="shared" si="40"/>
        <v>n/a</v>
      </c>
      <c r="FE56" s="14">
        <f t="shared" si="18"/>
        <v>0</v>
      </c>
      <c r="FF56" s="11">
        <v>0</v>
      </c>
      <c r="FG56" s="11">
        <f>[1]HeatFuel!CR56</f>
        <v>-176359.88351777068</v>
      </c>
      <c r="FH56" s="11">
        <f>[1]HeatFuel!CQ56</f>
        <v>216532.06430700255</v>
      </c>
      <c r="FI56" s="13">
        <f>((FF56*'[1]prices source'!$C$58)+(FG56*'[1]prices source'!$C$60)+(FH56*'[1]prices source'!$C$61))/1000</f>
        <v>26.152774232987955</v>
      </c>
      <c r="FJ56" s="14">
        <f>((FF56*'[1]prices source'!$G$58)+(FG56*'[1]prices source'!$G$60)+(FH56*'[1]prices source'!$G$61))</f>
        <v>6525.2601974658792</v>
      </c>
      <c r="FK56" s="14">
        <v>110000</v>
      </c>
      <c r="FL56" s="9">
        <f t="shared" si="41"/>
        <v>16.857565318654895</v>
      </c>
      <c r="FM56" s="14">
        <f t="shared" si="19"/>
        <v>6903.8301448982384</v>
      </c>
      <c r="FN56" s="11">
        <f t="shared" si="79"/>
        <v>0</v>
      </c>
      <c r="FO56" s="11">
        <f t="shared" si="79"/>
        <v>0</v>
      </c>
      <c r="FP56" s="11">
        <f t="shared" si="79"/>
        <v>0</v>
      </c>
      <c r="FQ56" s="13">
        <f>((FN56*'[1]prices source'!$C$58)+(FO56*'[1]prices source'!$C$60)+(FP56*'[1]prices source'!$C$61))/1000</f>
        <v>0</v>
      </c>
      <c r="FR56" s="14">
        <f>((FN56*'[1]prices source'!$G$58)+(FO56*'[1]prices source'!$G$60)+(FP56*'[1]prices source'!$G$61))</f>
        <v>0</v>
      </c>
      <c r="FS56" s="14">
        <f>'[1]CAPEX Assumptions'!$D$30</f>
        <v>0</v>
      </c>
      <c r="FT56" s="9" t="str">
        <f t="shared" si="42"/>
        <v>n/a</v>
      </c>
      <c r="FU56" s="14">
        <f t="shared" si="21"/>
        <v>0</v>
      </c>
      <c r="FV56" s="15">
        <v>605.60000000000014</v>
      </c>
      <c r="FW56" s="13">
        <f>(FV56*'[1]prices source'!$C$58)/1000</f>
        <v>0.15778829837604469</v>
      </c>
      <c r="FX56" s="14">
        <f>(FV56*'[1]prices source'!$G$58)</f>
        <v>74.688863750857976</v>
      </c>
      <c r="FY56" s="16">
        <v>800</v>
      </c>
      <c r="FZ56" s="9">
        <f t="shared" si="43"/>
        <v>10.711101492567694</v>
      </c>
      <c r="GA56" s="14">
        <f t="shared" si="44"/>
        <v>45.736951067406721</v>
      </c>
      <c r="GB56" s="11">
        <f>'[1]ENERGY APPORTION'!BB56*'[1]cooling opps'!$C$35</f>
        <v>0</v>
      </c>
      <c r="GC56" s="13">
        <f>(GB56*'[1]prices source'!$C$58)/1000</f>
        <v>0</v>
      </c>
      <c r="GD56" s="14">
        <f>(GB56*'[1]prices source'!$G$58)</f>
        <v>0</v>
      </c>
      <c r="GE56" s="14">
        <v>0</v>
      </c>
      <c r="GF56" s="9" t="str">
        <f t="shared" si="45"/>
        <v>n/a</v>
      </c>
      <c r="GG56" s="14">
        <f t="shared" si="46"/>
        <v>0</v>
      </c>
      <c r="GH56" s="11">
        <v>0</v>
      </c>
      <c r="GI56" s="13">
        <f>(GH56*'[1]prices source'!$C$58)/1000</f>
        <v>0</v>
      </c>
      <c r="GJ56" s="14">
        <f>(GH56*'[1]prices source'!$G$58)</f>
        <v>0</v>
      </c>
      <c r="GK56" s="17">
        <v>0</v>
      </c>
      <c r="GL56" s="9" t="str">
        <f t="shared" si="47"/>
        <v>n/a</v>
      </c>
      <c r="GM56" s="14">
        <f t="shared" si="48"/>
        <v>0</v>
      </c>
      <c r="GN56" s="11">
        <f>[1]HeatFuel!BE56</f>
        <v>0</v>
      </c>
      <c r="GO56" s="13">
        <f>(GN56*'[1]prices source'!$C$58)/1000</f>
        <v>0</v>
      </c>
      <c r="GP56" s="14">
        <f>(GN56*'[1]prices source'!$G$58)</f>
        <v>0</v>
      </c>
      <c r="GQ56" s="14">
        <f>[1]HeatFuel!BF56*'[1]CAPEX Assumptions'!$D$11</f>
        <v>0</v>
      </c>
      <c r="GR56" s="9" t="str">
        <f t="shared" si="49"/>
        <v>n/a</v>
      </c>
      <c r="GS56" s="14">
        <f t="shared" si="50"/>
        <v>0</v>
      </c>
      <c r="GT56" s="11">
        <v>0</v>
      </c>
      <c r="GU56" s="13">
        <f>(GT56*'[1]prices source'!$C$58)/1000</f>
        <v>0</v>
      </c>
      <c r="GV56" s="14">
        <f>(GT56*'[1]prices source'!$G$58)</f>
        <v>0</v>
      </c>
      <c r="GW56" s="14">
        <v>0</v>
      </c>
      <c r="GX56" s="9" t="str">
        <f t="shared" si="51"/>
        <v>n/a</v>
      </c>
      <c r="GY56" s="14">
        <f t="shared" si="52"/>
        <v>0</v>
      </c>
      <c r="GZ56" s="18">
        <v>13500.00455481336</v>
      </c>
      <c r="HA56" s="13">
        <f>(GZ56*'[1]prices source'!$C$58)/1000</f>
        <v>3.5174087628349606</v>
      </c>
      <c r="HB56" s="14">
        <f>(GZ56*'[1]prices source'!$G$58)</f>
        <v>1664.9603712523397</v>
      </c>
      <c r="HC56" s="19">
        <v>35029.515574322919</v>
      </c>
      <c r="HD56" s="9">
        <f t="shared" si="53"/>
        <v>21.0392488488928</v>
      </c>
      <c r="HE56" s="14">
        <f t="shared" si="54"/>
        <v>3520.3523440847566</v>
      </c>
      <c r="HF56" s="18">
        <v>14659.695650253621</v>
      </c>
      <c r="HG56" s="13">
        <f>(HF56*'[1]prices source'!$C$58)/1000</f>
        <v>3.819564780984515</v>
      </c>
      <c r="HH56" s="14">
        <f>(HF56*'[1]prices source'!$G$58)</f>
        <v>1807.9854872041574</v>
      </c>
      <c r="HI56" s="19">
        <v>57643.063763399914</v>
      </c>
      <c r="HJ56" s="9">
        <f t="shared" si="55"/>
        <v>31.882481453177103</v>
      </c>
      <c r="HK56" s="14">
        <f t="shared" si="56"/>
        <v>-5087.2698683446069</v>
      </c>
      <c r="HL56" s="11">
        <v>0</v>
      </c>
      <c r="HM56" s="13">
        <f>(HL56*'[1]prices source'!$C$58)/1000</f>
        <v>0</v>
      </c>
      <c r="HN56" s="14">
        <f>(HL56*'[1]prices source'!$G$58)</f>
        <v>0</v>
      </c>
      <c r="HO56" s="14">
        <v>0</v>
      </c>
      <c r="HP56" s="9" t="str">
        <f t="shared" si="57"/>
        <v>n/a</v>
      </c>
      <c r="HQ56" s="14">
        <f t="shared" si="58"/>
        <v>0</v>
      </c>
      <c r="HR56" s="11">
        <v>0</v>
      </c>
      <c r="HS56" s="13">
        <f>(HR56*'[1]prices source'!$C$58)/1000</f>
        <v>0</v>
      </c>
      <c r="HT56" s="14">
        <f>(HR56*'[1]prices source'!$G$58)</f>
        <v>0</v>
      </c>
      <c r="HU56" s="14">
        <v>0</v>
      </c>
      <c r="HV56" s="9" t="str">
        <f t="shared" si="59"/>
        <v>n/a</v>
      </c>
      <c r="HW56" s="14">
        <f t="shared" si="60"/>
        <v>0</v>
      </c>
      <c r="HX56" s="11">
        <f>[1]ICT!AC126</f>
        <v>2423.5200000000004</v>
      </c>
      <c r="HY56" s="13">
        <f>(HX56*'[1]prices source'!$C$58)/1000</f>
        <v>0.63144500805863901</v>
      </c>
      <c r="HZ56" s="14">
        <f>(HX56*'[1]prices source'!$G$58)</f>
        <v>298.89358500244271</v>
      </c>
      <c r="IA56" s="14">
        <f>'[1]CAPEX Assumptions'!$D$25*[1]ICT!H126</f>
        <v>0</v>
      </c>
      <c r="IB56" s="9">
        <f t="shared" si="61"/>
        <v>0</v>
      </c>
      <c r="IC56" s="14">
        <f t="shared" si="62"/>
        <v>929.97523112545014</v>
      </c>
      <c r="ID56" s="11">
        <f>[1]ICT!Z126</f>
        <v>0</v>
      </c>
      <c r="IE56" s="13">
        <f>(ID56*'[1]prices source'!$C$58)/1000</f>
        <v>0</v>
      </c>
      <c r="IF56" s="14">
        <f>(ID56*'[1]prices source'!$G$58)</f>
        <v>0</v>
      </c>
      <c r="IG56" s="14">
        <f>'[1]CAPEX Assumptions'!$D$26</f>
        <v>0</v>
      </c>
      <c r="IH56" s="9" t="str">
        <f t="shared" si="63"/>
        <v>n/a</v>
      </c>
      <c r="II56" s="14">
        <f t="shared" si="64"/>
        <v>0</v>
      </c>
      <c r="IJ56" s="11">
        <f>[1]ICT!AF126</f>
        <v>0</v>
      </c>
      <c r="IK56" s="13">
        <f>(IJ56*'[1]prices source'!$C$58)/1000</f>
        <v>0</v>
      </c>
      <c r="IL56" s="14">
        <f>(IJ56*'[1]prices source'!$G$58)</f>
        <v>0</v>
      </c>
      <c r="IM56" s="14">
        <f>'[1]CAPEX Assumptions'!$D$27*[1]ICT!AG83</f>
        <v>0</v>
      </c>
      <c r="IN56" s="9" t="str">
        <f t="shared" si="65"/>
        <v>n/a</v>
      </c>
      <c r="IO56" s="14">
        <f t="shared" si="66"/>
        <v>0</v>
      </c>
      <c r="IP56" s="11">
        <f>[1]vending!G56</f>
        <v>0</v>
      </c>
      <c r="IQ56" s="13">
        <f>(IP56*'[1]prices source'!$C$58)/1000</f>
        <v>0</v>
      </c>
      <c r="IR56" s="14">
        <f>(IP56*'[1]prices source'!$G$58)</f>
        <v>0</v>
      </c>
      <c r="IS56" s="14">
        <f>'[1]CAPEX Assumptions'!$D$28*[1]vending!C13</f>
        <v>0</v>
      </c>
      <c r="IT56" s="9" t="str">
        <f t="shared" si="67"/>
        <v>n/a</v>
      </c>
      <c r="IU56" s="14">
        <f t="shared" si="68"/>
        <v>0</v>
      </c>
      <c r="IV56" s="11">
        <f>'[1]halls power'!S87</f>
        <v>0</v>
      </c>
      <c r="IW56" s="13">
        <f>(IV56*'[1]prices source'!$C$58)/1000</f>
        <v>0</v>
      </c>
      <c r="IX56" s="14">
        <f>(IV56*'[1]prices source'!$G$58)</f>
        <v>0</v>
      </c>
      <c r="IY56" s="14">
        <f>'[1]halls power'!T87</f>
        <v>0</v>
      </c>
      <c r="IZ56" s="9" t="str">
        <f t="shared" si="69"/>
        <v>n/a</v>
      </c>
      <c r="JA56" s="14">
        <f t="shared" si="70"/>
        <v>0</v>
      </c>
      <c r="JB56" s="11">
        <f>'[1]halls power'!U87</f>
        <v>0</v>
      </c>
      <c r="JC56" s="13">
        <f>(JB56*'[1]prices source'!$C$58)/1000</f>
        <v>0</v>
      </c>
      <c r="JD56" s="14">
        <f>(JB56*'[1]prices source'!$G$58)</f>
        <v>0</v>
      </c>
      <c r="JE56" s="14">
        <f>'[1]halls power'!V87</f>
        <v>0</v>
      </c>
      <c r="JF56" s="9" t="str">
        <f t="shared" si="71"/>
        <v>n/a</v>
      </c>
      <c r="JG56" s="14">
        <f t="shared" si="72"/>
        <v>0</v>
      </c>
      <c r="JH56" s="11">
        <f>'[1]renewable energy'!W219</f>
        <v>10354.531139736768</v>
      </c>
      <c r="JI56" s="13">
        <f>(JH56*'[1]prices source'!$C$58)/1000</f>
        <v>2.6978597242748195</v>
      </c>
      <c r="JJ56" s="14">
        <f>(JH56*'[1]prices source'!$G$58)+'[1]renewable energy'!Z219</f>
        <v>1344.0908847557898</v>
      </c>
      <c r="JK56" s="14">
        <f>'[1]renewable energy'!Y219</f>
        <v>11521.464575749091</v>
      </c>
      <c r="JL56" s="9">
        <f t="shared" si="73"/>
        <v>8.5719386288691677</v>
      </c>
      <c r="JM56" s="14">
        <f t="shared" si="74"/>
        <v>18046.363062617969</v>
      </c>
      <c r="JN56" s="11">
        <v>0</v>
      </c>
      <c r="JO56" s="13">
        <f>(JN56*'[1]prices source'!$C$58)/1000</f>
        <v>0</v>
      </c>
      <c r="JP56" s="14">
        <v>0</v>
      </c>
      <c r="JQ56" s="14">
        <v>0</v>
      </c>
      <c r="JR56" s="9" t="str">
        <f t="shared" si="75"/>
        <v>n/a</v>
      </c>
      <c r="JS56" s="14">
        <f t="shared" si="76"/>
        <v>0</v>
      </c>
      <c r="JT56" s="11">
        <v>0</v>
      </c>
      <c r="JU56" s="13">
        <f>(JT56*'[1]prices source'!$C$58)/1000</f>
        <v>0</v>
      </c>
      <c r="JV56" s="14">
        <f>(JT56*'[1]prices source'!$G$58)</f>
        <v>0</v>
      </c>
      <c r="JW56" s="16">
        <v>0</v>
      </c>
      <c r="JX56" s="9" t="str">
        <f t="shared" si="77"/>
        <v>n/a</v>
      </c>
      <c r="JY56" s="14">
        <f t="shared" si="78"/>
        <v>0</v>
      </c>
    </row>
    <row r="57" spans="1:285" x14ac:dyDescent="0.25">
      <c r="A57" s="9">
        <f>'[1]ENERGY APPORTION'!A57</f>
        <v>55</v>
      </c>
      <c r="B57" t="s">
        <v>104</v>
      </c>
      <c r="C57" s="9" t="str">
        <f>'[1]ENERGY APPORTION'!E57</f>
        <v>uni</v>
      </c>
      <c r="D57" s="10">
        <f>[1]FabricVent!M57</f>
        <v>5534.48</v>
      </c>
      <c r="E57" s="11">
        <f>'[1]ENERGY APPORTION'!G57</f>
        <v>315213</v>
      </c>
      <c r="F57" s="11">
        <f>'[1]ENERGY APPORTION'!H57</f>
        <v>627633.54395321116</v>
      </c>
      <c r="G57" s="11">
        <f>'[1]ENERGY APPORTION'!I57</f>
        <v>0</v>
      </c>
      <c r="H57" s="10">
        <f>((E57*'[1]prices source'!$C$58)+(F57*'[1]prices source'!$C$60)+(G57*'[1]prices source'!$C$61))/1000</f>
        <v>197.89534749922424</v>
      </c>
      <c r="I57" s="12">
        <f>(E57*'[1]prices source'!$G$58)+(F57*'[1]prices source'!$G$60)+(G57*'[1]prices source'!$G$61)</f>
        <v>51458.824280806723</v>
      </c>
      <c r="J57" s="11">
        <f>[1]FabricVent!EU57</f>
        <v>0</v>
      </c>
      <c r="K57" s="11">
        <f>[1]FabricVent!EJ57</f>
        <v>0</v>
      </c>
      <c r="L57" s="11">
        <v>0</v>
      </c>
      <c r="M57" s="13">
        <f>((J57*'[1]prices source'!$C$58)+(K57*'[1]prices source'!$C$60)+(L57*'[1]prices source'!$C$61))/1000</f>
        <v>0</v>
      </c>
      <c r="N57" s="14">
        <f>((J57*'[1]prices source'!$G$58)+(K57*'[1]prices source'!$G$60)+(L57*'[1]prices source'!$G$61))</f>
        <v>0</v>
      </c>
      <c r="O57" s="14">
        <f>[1]FabricVent!DY57</f>
        <v>0</v>
      </c>
      <c r="P57" s="9" t="str">
        <f t="shared" si="22"/>
        <v>n/a</v>
      </c>
      <c r="Q57" s="14">
        <f t="shared" si="0"/>
        <v>0</v>
      </c>
      <c r="R57" s="11">
        <f>[1]FabricVent!EV57</f>
        <v>0</v>
      </c>
      <c r="S57" s="11">
        <f>[1]FabricVent!EK57</f>
        <v>0</v>
      </c>
      <c r="T57" s="11">
        <v>0</v>
      </c>
      <c r="U57" s="13">
        <f>((R57*'[1]prices source'!$C$58)+(S57*'[1]prices source'!$C$60)+(T57*'[1]prices source'!$C$61))/1000</f>
        <v>0</v>
      </c>
      <c r="V57" s="14">
        <f>((R57*'[1]prices source'!$G$58)+(S57*'[1]prices source'!$G$60)+(T57*'[1]prices source'!$G$61))</f>
        <v>0</v>
      </c>
      <c r="W57" s="14">
        <f>[1]FabricVent!DZ57</f>
        <v>0</v>
      </c>
      <c r="X57" s="9" t="str">
        <f t="shared" si="23"/>
        <v>n/a</v>
      </c>
      <c r="Y57" s="14">
        <f t="shared" si="1"/>
        <v>0</v>
      </c>
      <c r="Z57" s="11">
        <f>[1]FabricVent!EW57</f>
        <v>0</v>
      </c>
      <c r="AA57" s="11">
        <f>[1]FabricVent!EL57</f>
        <v>97852.13675420596</v>
      </c>
      <c r="AB57" s="11">
        <v>0</v>
      </c>
      <c r="AC57" s="13">
        <f>((Z57*'[1]prices source'!$C$58)+(AA57*'[1]prices source'!$C$60)+(AB57*'[1]prices source'!$C$61))/1000</f>
        <v>18.048826624313289</v>
      </c>
      <c r="AD57" s="14">
        <f>((Z57*'[1]prices source'!$G$58)+(AA57*'[1]prices source'!$G$60)+(AB57*'[1]prices source'!$G$61))</f>
        <v>1961.8480556309321</v>
      </c>
      <c r="AE57" s="14">
        <f>[1]FabricVent!EA57</f>
        <v>168715.33226356591</v>
      </c>
      <c r="AF57" s="9">
        <f t="shared" si="24"/>
        <v>85.998164730095226</v>
      </c>
      <c r="AG57" s="14">
        <f t="shared" si="2"/>
        <v>-98861.757797414437</v>
      </c>
      <c r="AH57" s="11">
        <f>[1]FabricVent!EX57</f>
        <v>0</v>
      </c>
      <c r="AI57" s="11">
        <f>[1]FabricVent!EM57</f>
        <v>0</v>
      </c>
      <c r="AJ57" s="11">
        <v>0</v>
      </c>
      <c r="AK57" s="13">
        <f>((AH57*'[1]prices source'!$C$58)+(AI57*'[1]prices source'!$C$60)+(AJ57*'[1]prices source'!$C$61))/1000</f>
        <v>0</v>
      </c>
      <c r="AL57" s="14">
        <f>((AH57*'[1]prices source'!$G$58)+(AI57*'[1]prices source'!$G$60)+(AJ57*'[1]prices source'!$G$61))</f>
        <v>0</v>
      </c>
      <c r="AM57" s="14">
        <f>[1]FabricVent!EB57</f>
        <v>0</v>
      </c>
      <c r="AN57" s="9" t="str">
        <f t="shared" si="25"/>
        <v>n/a</v>
      </c>
      <c r="AO57" s="14">
        <f t="shared" si="3"/>
        <v>0</v>
      </c>
      <c r="AP57" s="11">
        <f>[1]FabricVent!FD57</f>
        <v>0</v>
      </c>
      <c r="AQ57" s="11">
        <f>[1]FabricVent!ES57</f>
        <v>43202.544747167667</v>
      </c>
      <c r="AR57" s="11">
        <v>0</v>
      </c>
      <c r="AS57" s="13">
        <f>((AP57*'[1]prices source'!$C$58)+(AQ57*'[1]prices source'!$C$60)+(AR57*'[1]prices source'!$C$61))/1000</f>
        <v>7.9687093786150767</v>
      </c>
      <c r="AT57" s="14">
        <f>((AP57*'[1]prices source'!$G$58)+(AQ57*'[1]prices source'!$G$60)+(AR57*'[1]prices source'!$G$61))</f>
        <v>866.17248454613991</v>
      </c>
      <c r="AU57" s="14">
        <f>[1]FabricVent!EH57</f>
        <v>18458.879999999997</v>
      </c>
      <c r="AV57" s="9">
        <f t="shared" si="26"/>
        <v>21.310859360387262</v>
      </c>
      <c r="AW57" s="14">
        <f t="shared" si="4"/>
        <v>9237.9378627972692</v>
      </c>
      <c r="AX57" s="11">
        <f>[1]FabricVent!FC57</f>
        <v>0</v>
      </c>
      <c r="AY57" s="11">
        <f>[1]FabricVent!ER57</f>
        <v>0</v>
      </c>
      <c r="AZ57" s="11">
        <v>0</v>
      </c>
      <c r="BA57" s="13">
        <f>((AX57*'[1]prices source'!$C$58)+(AY57*'[1]prices source'!$C$60)+(AZ57*'[1]prices source'!$C$61))/1000</f>
        <v>0</v>
      </c>
      <c r="BB57" s="14">
        <f>((AX57*'[1]prices source'!$G$58)+(AY57*'[1]prices source'!$G$60)+(AZ57*'[1]prices source'!$G$61))</f>
        <v>0</v>
      </c>
      <c r="BC57" s="14">
        <f>[1]FabricVent!EG57</f>
        <v>0</v>
      </c>
      <c r="BD57" s="9" t="str">
        <f t="shared" si="27"/>
        <v>n/a</v>
      </c>
      <c r="BE57" s="14">
        <f t="shared" si="5"/>
        <v>0</v>
      </c>
      <c r="BF57" s="11">
        <f>[1]FabricVent!EZ57</f>
        <v>0</v>
      </c>
      <c r="BG57" s="11">
        <f>[1]FabricVent!EO57</f>
        <v>0</v>
      </c>
      <c r="BH57" s="11">
        <v>0</v>
      </c>
      <c r="BI57" s="13">
        <f>((BF57*'[1]prices source'!$C$58)+(BG57*'[1]prices source'!$C$60)+(BH57*'[1]prices source'!$C$61))/1000</f>
        <v>0</v>
      </c>
      <c r="BJ57" s="14">
        <f>((BF57*'[1]prices source'!$G$58)+(BG57*'[1]prices source'!$G$60)+(BH57*'[1]prices source'!$G$61))</f>
        <v>0</v>
      </c>
      <c r="BK57" s="14">
        <f>[1]FabricVent!ED57</f>
        <v>0</v>
      </c>
      <c r="BL57" s="9" t="str">
        <f t="shared" si="28"/>
        <v>n/a</v>
      </c>
      <c r="BM57" s="14">
        <f t="shared" si="6"/>
        <v>0</v>
      </c>
      <c r="BN57" s="11">
        <f>[1]FabricVent!EY57</f>
        <v>0</v>
      </c>
      <c r="BO57" s="11">
        <f>[1]FabricVent!EN57</f>
        <v>85105.779551841508</v>
      </c>
      <c r="BP57" s="11">
        <v>0</v>
      </c>
      <c r="BQ57" s="13">
        <f>((BN57*'[1]prices source'!$C$58)+(BO57*'[1]prices source'!$C$60)+(BP57*'[1]prices source'!$C$61))/1000</f>
        <v>15.697761038337166</v>
      </c>
      <c r="BR57" s="14">
        <f>((BN57*'[1]prices source'!$G$58)+(BO57*'[1]prices source'!$G$60)+(BP57*'[1]prices source'!$G$61))</f>
        <v>1706.2949637587592</v>
      </c>
      <c r="BS57" s="14">
        <f>[1]FabricVent!EC57</f>
        <v>170161.04300000003</v>
      </c>
      <c r="BT57" s="9">
        <f t="shared" si="29"/>
        <v>99.72545580580983</v>
      </c>
      <c r="BU57" s="14">
        <f t="shared" si="7"/>
        <v>-119729.51236788885</v>
      </c>
      <c r="BV57" s="11">
        <f>[1]FabricVent!FA57</f>
        <v>0</v>
      </c>
      <c r="BW57" s="11">
        <f>[1]FabricVent!EP57</f>
        <v>0</v>
      </c>
      <c r="BX57" s="11">
        <v>0</v>
      </c>
      <c r="BY57" s="13">
        <f>((BV57*'[1]prices source'!$C$58)+(BW57*'[1]prices source'!$C$60)+(BX57*'[1]prices source'!$C$61))/1000</f>
        <v>0</v>
      </c>
      <c r="BZ57" s="14">
        <f>((BV57*'[1]prices source'!$G$58)+(BW57*'[1]prices source'!$G$60)+(BX57*'[1]prices source'!$G$61))</f>
        <v>0</v>
      </c>
      <c r="CA57" s="14">
        <f>[1]FabricVent!EE57</f>
        <v>0</v>
      </c>
      <c r="CB57" s="9" t="str">
        <f t="shared" si="30"/>
        <v>n/a</v>
      </c>
      <c r="CC57" s="14">
        <f t="shared" si="8"/>
        <v>0</v>
      </c>
      <c r="CD57" s="11">
        <f>[1]FabricVent!FB57</f>
        <v>0</v>
      </c>
      <c r="CE57" s="11">
        <f>[1]FabricVent!EQ57</f>
        <v>96565.939712243999</v>
      </c>
      <c r="CF57" s="11">
        <v>0</v>
      </c>
      <c r="CG57" s="13">
        <f>((CD57*'[1]prices source'!$C$58)+(CE57*'[1]prices source'!$C$60)+(CF57*'[1]prices source'!$C$61))/1000</f>
        <v>17.811587579923405</v>
      </c>
      <c r="CH57" s="14">
        <f>((CD57*'[1]prices source'!$G$58)+(CE57*'[1]prices source'!$G$60)+(CF57*'[1]prices source'!$G$61))</f>
        <v>1936.0609522560753</v>
      </c>
      <c r="CI57" s="14">
        <f>[1]FabricVent!EF57</f>
        <v>188358.76800000004</v>
      </c>
      <c r="CJ57" s="9">
        <f t="shared" si="31"/>
        <v>97.289689036136579</v>
      </c>
      <c r="CK57" s="14">
        <f t="shared" si="9"/>
        <v>-131136.23655429331</v>
      </c>
      <c r="CL57" s="11">
        <v>0</v>
      </c>
      <c r="CM57" s="11">
        <f>[1]HeatFuel!CE57</f>
        <v>24876.087549524957</v>
      </c>
      <c r="CN57" s="11">
        <v>0</v>
      </c>
      <c r="CO57" s="13">
        <f>((CL57*'[1]prices source'!$C$58)+(CM57*'[1]prices source'!$C$60)+(CN57*'[1]prices source'!$C$61))/1000</f>
        <v>4.5883943485098779</v>
      </c>
      <c r="CP57" s="14">
        <f>((CL57*'[1]prices source'!$G$58)+(CM57*'[1]prices source'!$G$60)+(CN57*'[1]prices source'!$G$61))</f>
        <v>498.74336534243014</v>
      </c>
      <c r="CQ57" s="14">
        <f>[1]HeatFuel!CF57</f>
        <v>18661.1630625</v>
      </c>
      <c r="CR57" s="9">
        <f t="shared" si="32"/>
        <v>37.416363523327291</v>
      </c>
      <c r="CS57" s="14">
        <f t="shared" si="10"/>
        <v>-10558.326599680489</v>
      </c>
      <c r="CT57" s="11">
        <f>[1]HeatFuel!BA57</f>
        <v>20505.248399999997</v>
      </c>
      <c r="CU57" s="11">
        <v>0</v>
      </c>
      <c r="CV57" s="11">
        <v>0</v>
      </c>
      <c r="CW57" s="13">
        <f>((CT57*'[1]prices source'!$C$58)+(CU57*'[1]prices source'!$C$60)+(CV57*'[1]prices source'!$C$61))/1000</f>
        <v>5.3426160053073177</v>
      </c>
      <c r="CX57" s="14">
        <f>((CT57*'[1]prices source'!$G$58)+(CU57*'[1]prices source'!$G$60)+(CV57*'[1]prices source'!$G$61))</f>
        <v>2528.9195903650889</v>
      </c>
      <c r="CY57" s="14">
        <f>'[1]CAPEX Assumptions'!$D$11*[1]HeatFuel!BB57</f>
        <v>3471.7880888888885</v>
      </c>
      <c r="CZ57" s="9">
        <f t="shared" si="33"/>
        <v>1.3728345108780948</v>
      </c>
      <c r="DA57" s="14">
        <f t="shared" si="11"/>
        <v>40123.109616631897</v>
      </c>
      <c r="DB57" s="11">
        <f>[1]HotWaterpiv!AQ166</f>
        <v>0</v>
      </c>
      <c r="DC57" s="11">
        <f>[1]HotWaterpiv!AP166</f>
        <v>25710.001316655715</v>
      </c>
      <c r="DD57" s="11">
        <v>0</v>
      </c>
      <c r="DE57" s="13">
        <f>((DB57*'[1]prices source'!$C$58)+(DC57*'[1]prices source'!$C$60)+(DD57*'[1]prices source'!$C$61))/1000</f>
        <v>4.7422097428571472</v>
      </c>
      <c r="DF57" s="14">
        <f>((DB57*'[1]prices source'!$G$58)+(DC57*'[1]prices source'!$G$60)+(DD57*'[1]prices source'!$G$61))</f>
        <v>515.46259250370133</v>
      </c>
      <c r="DG57" s="14">
        <f>[1]HotWaterpiv!AW166</f>
        <v>4983.9038645374394</v>
      </c>
      <c r="DH57" s="9">
        <f t="shared" si="34"/>
        <v>9.6687983512628062</v>
      </c>
      <c r="DI57" s="14">
        <f t="shared" si="12"/>
        <v>3390.5616020674088</v>
      </c>
      <c r="DJ57" s="11">
        <f>[1]HeatFuel!CN57</f>
        <v>-21743.469614505691</v>
      </c>
      <c r="DK57" s="11">
        <f>[1]HeatFuel!CO57</f>
        <v>157368</v>
      </c>
      <c r="DL57" s="11">
        <v>0</v>
      </c>
      <c r="DM57" s="13">
        <f>((DJ57*'[1]prices source'!$C$58)+(DK57*'[1]prices source'!$C$60)+(DL57*'[1]prices source'!$C$61))/1000</f>
        <v>23.361294655376348</v>
      </c>
      <c r="DN57" s="14">
        <f>((DJ57*'[1]prices source'!$G$58)+(DK57*'[1]prices source'!$G$60)+(DL57*'[1]prices source'!$G$61))</f>
        <v>473.45817035181335</v>
      </c>
      <c r="DO57" s="14">
        <f>[1]HeatFuel!CM57</f>
        <v>2447.19</v>
      </c>
      <c r="DP57" s="9">
        <f t="shared" si="35"/>
        <v>5.1687565095382393</v>
      </c>
      <c r="DQ57" s="14">
        <f t="shared" si="13"/>
        <v>3176.3801057163942</v>
      </c>
      <c r="DR57" s="11">
        <v>0</v>
      </c>
      <c r="DS57" s="11">
        <v>0</v>
      </c>
      <c r="DT57" s="11">
        <v>0</v>
      </c>
      <c r="DU57" s="13">
        <f>((DR57*'[1]prices source'!$C$58)+(DS57*'[1]prices source'!$C$60)+(DT57*'[1]prices source'!$C$61))/1000</f>
        <v>0</v>
      </c>
      <c r="DV57" s="14">
        <f>((DR57*'[1]prices source'!$G$58)+(DS57*'[1]prices source'!$G$60)+(DT57*'[1]prices source'!$G$61))</f>
        <v>0</v>
      </c>
      <c r="DW57" s="14"/>
      <c r="DX57" s="9" t="str">
        <f t="shared" si="36"/>
        <v>n/a</v>
      </c>
      <c r="DY57" s="14">
        <f t="shared" si="14"/>
        <v>0</v>
      </c>
      <c r="DZ57" s="11">
        <f>'[1]ENERGY APPORTION'!BA57*'[1]benchmarks general'!$I$192*(6-0)/24</f>
        <v>0</v>
      </c>
      <c r="EA57" s="11">
        <v>0</v>
      </c>
      <c r="EB57" s="11">
        <v>0</v>
      </c>
      <c r="EC57" s="13">
        <f>((DZ57*'[1]prices source'!$C$58)+(EA57*'[1]prices source'!$C$60)+(EB57*'[1]prices source'!$C$61))/1000</f>
        <v>0</v>
      </c>
      <c r="ED57" s="14">
        <f>((DZ57*'[1]prices source'!$G$58)+(EA57*'[1]prices source'!$G$60)+(EB57*'[1]prices source'!$G$61))</f>
        <v>0</v>
      </c>
      <c r="EE57" s="14">
        <f>IF(DZ57&gt;0,'[1]benchmarks general'!$I$197,0)</f>
        <v>0</v>
      </c>
      <c r="EF57" s="9" t="str">
        <f t="shared" si="37"/>
        <v>n/a</v>
      </c>
      <c r="EG57" s="14">
        <f t="shared" si="15"/>
        <v>0</v>
      </c>
      <c r="EH57" s="11">
        <f>[1]FabricVent!GG57</f>
        <v>30619.863529456674</v>
      </c>
      <c r="EI57" s="11">
        <f>[1]FabricVent!GD57</f>
        <v>13719.853419132391</v>
      </c>
      <c r="EJ57" s="11">
        <v>0</v>
      </c>
      <c r="EK57" s="13">
        <f>((EH57*'[1]prices source'!$C$58)+(EI57*'[1]prices source'!$C$60)+(EJ57*'[1]prices source'!$C$61))/1000</f>
        <v>10.50859288591273</v>
      </c>
      <c r="EL57" s="14">
        <f>((EH57*'[1]prices source'!$G$58)+(EI57*'[1]prices source'!$G$60)+(EJ57*'[1]prices source'!$G$61))</f>
        <v>4051.4295003484672</v>
      </c>
      <c r="EM57" s="14">
        <v>4157.9359943639756</v>
      </c>
      <c r="EN57" s="9">
        <f t="shared" si="38"/>
        <v>1.026288620845148</v>
      </c>
      <c r="EO57" s="14">
        <f t="shared" si="16"/>
        <v>60942.446126333423</v>
      </c>
      <c r="EP57" s="11">
        <f>[1]FabricVent!GK57</f>
        <v>1880.1841004373962</v>
      </c>
      <c r="EQ57" s="11">
        <f>[1]FabricVent!GH57</f>
        <v>424.96469613594996</v>
      </c>
      <c r="ER57" s="11">
        <v>0</v>
      </c>
      <c r="ES57" s="13">
        <f>((EP57*'[1]prices source'!$C$58)+(EQ57*'[1]prices source'!$C$60)+(ER57*'[1]prices source'!$C$61))/1000</f>
        <v>0.56826427889202324</v>
      </c>
      <c r="ET57" s="14">
        <f>((EP57*'[1]prices source'!$G$58)+(EQ57*'[1]prices source'!$G$60)+(ER57*'[1]prices source'!$G$61))</f>
        <v>240.40393802024477</v>
      </c>
      <c r="EU57" s="14">
        <v>1000</v>
      </c>
      <c r="EV57" s="9">
        <f t="shared" si="39"/>
        <v>4.159665637073668</v>
      </c>
      <c r="EW57" s="14">
        <f t="shared" si="17"/>
        <v>865.3779974299448</v>
      </c>
      <c r="EX57" s="11">
        <f>[1]FabricVent!GR57</f>
        <v>0</v>
      </c>
      <c r="EY57" s="11">
        <f>[1]FabricVent!GO57</f>
        <v>0</v>
      </c>
      <c r="EZ57" s="11">
        <v>0</v>
      </c>
      <c r="FA57" s="13">
        <f>((EX57*'[1]prices source'!$C$58)+(EY57*'[1]prices source'!$C$60)+(EZ57*'[1]prices source'!$C$61))/1000</f>
        <v>0</v>
      </c>
      <c r="FB57" s="14">
        <f>((EX57*'[1]prices source'!$G$58)+(EY57*'[1]prices source'!$G$60)+(EZ57*'[1]prices source'!$G$61))</f>
        <v>0</v>
      </c>
      <c r="FC57" s="14"/>
      <c r="FD57" s="9" t="str">
        <f t="shared" si="40"/>
        <v>n/a</v>
      </c>
      <c r="FE57" s="14">
        <f t="shared" si="18"/>
        <v>0</v>
      </c>
      <c r="FF57" s="11">
        <v>0</v>
      </c>
      <c r="FG57" s="11">
        <f>[1]HeatFuel!CR57</f>
        <v>0</v>
      </c>
      <c r="FH57" s="11">
        <f>[1]HeatFuel!CQ57</f>
        <v>0</v>
      </c>
      <c r="FI57" s="13">
        <f>((FF57*'[1]prices source'!$C$58)+(FG57*'[1]prices source'!$C$60)+(FH57*'[1]prices source'!$C$61))/1000</f>
        <v>0</v>
      </c>
      <c r="FJ57" s="14">
        <f>((FF57*'[1]prices source'!$G$58)+(FG57*'[1]prices source'!$G$60)+(FH57*'[1]prices source'!$G$61))</f>
        <v>0</v>
      </c>
      <c r="FK57" s="14">
        <f>[1]HeatFuel!CP57</f>
        <v>0</v>
      </c>
      <c r="FL57" s="9" t="str">
        <f t="shared" si="41"/>
        <v>n/a</v>
      </c>
      <c r="FM57" s="14">
        <f t="shared" si="19"/>
        <v>0</v>
      </c>
      <c r="FN57" s="11">
        <f t="shared" si="79"/>
        <v>0</v>
      </c>
      <c r="FO57" s="11">
        <f t="shared" si="79"/>
        <v>0</v>
      </c>
      <c r="FP57" s="11">
        <f t="shared" si="79"/>
        <v>0</v>
      </c>
      <c r="FQ57" s="13">
        <f>((FN57*'[1]prices source'!$C$58)+(FO57*'[1]prices source'!$C$60)+(FP57*'[1]prices source'!$C$61))/1000</f>
        <v>0</v>
      </c>
      <c r="FR57" s="14">
        <f>((FN57*'[1]prices source'!$G$58)+(FO57*'[1]prices source'!$G$60)+(FP57*'[1]prices source'!$G$61))</f>
        <v>0</v>
      </c>
      <c r="FS57" s="14">
        <f>'[1]CAPEX Assumptions'!$D$30</f>
        <v>0</v>
      </c>
      <c r="FT57" s="9" t="str">
        <f t="shared" si="42"/>
        <v>n/a</v>
      </c>
      <c r="FU57" s="14">
        <f t="shared" si="21"/>
        <v>0</v>
      </c>
      <c r="FV57" s="15">
        <v>605.60000000000014</v>
      </c>
      <c r="FW57" s="13">
        <f>(FV57*'[1]prices source'!$C$58)/1000</f>
        <v>0.15778829837604469</v>
      </c>
      <c r="FX57" s="14">
        <f>(FV57*'[1]prices source'!$G$58)</f>
        <v>74.688863750857976</v>
      </c>
      <c r="FY57" s="16">
        <v>800</v>
      </c>
      <c r="FZ57" s="9">
        <f t="shared" si="43"/>
        <v>10.711101492567694</v>
      </c>
      <c r="GA57" s="14">
        <f t="shared" si="44"/>
        <v>45.736951067406721</v>
      </c>
      <c r="GB57" s="11">
        <f>'[1]ENERGY APPORTION'!BB57*'[1]cooling opps'!$C$35</f>
        <v>4998.3807999999999</v>
      </c>
      <c r="GC57" s="13">
        <f>(GB57*'[1]prices source'!$C$58)/1000</f>
        <v>1.3023216662276962</v>
      </c>
      <c r="GD57" s="14">
        <f>(GB57*'[1]prices source'!$G$58)</f>
        <v>616.45208478550921</v>
      </c>
      <c r="GE57" s="14">
        <v>0</v>
      </c>
      <c r="GF57" s="9">
        <f t="shared" si="45"/>
        <v>0</v>
      </c>
      <c r="GG57" s="14">
        <f t="shared" si="46"/>
        <v>1918.0243363921118</v>
      </c>
      <c r="GH57" s="11">
        <v>10413.293333333328</v>
      </c>
      <c r="GI57" s="13">
        <f>(GH57*'[1]prices source'!$C$58)/1000</f>
        <v>2.7131701379743656</v>
      </c>
      <c r="GJ57" s="14">
        <f>(GH57*'[1]prices source'!$G$58)</f>
        <v>1284.2751766364768</v>
      </c>
      <c r="GK57" s="17">
        <v>108901.1180203046</v>
      </c>
      <c r="GL57" s="9">
        <f t="shared" si="47"/>
        <v>84.795782088942318</v>
      </c>
      <c r="GM57" s="14">
        <f t="shared" si="48"/>
        <v>-97375.326157110496</v>
      </c>
      <c r="GN57" s="11">
        <f>[1]HeatFuel!BE57</f>
        <v>0</v>
      </c>
      <c r="GO57" s="13">
        <f>(GN57*'[1]prices source'!$C$58)/1000</f>
        <v>0</v>
      </c>
      <c r="GP57" s="14">
        <f>(GN57*'[1]prices source'!$G$58)</f>
        <v>0</v>
      </c>
      <c r="GQ57" s="14">
        <f>[1]HeatFuel!BF57*'[1]CAPEX Assumptions'!$D$11</f>
        <v>0</v>
      </c>
      <c r="GR57" s="9" t="str">
        <f t="shared" si="49"/>
        <v>n/a</v>
      </c>
      <c r="GS57" s="14">
        <f t="shared" si="50"/>
        <v>0</v>
      </c>
      <c r="GT57" s="11">
        <v>0</v>
      </c>
      <c r="GU57" s="13">
        <f>(GT57*'[1]prices source'!$C$58)/1000</f>
        <v>0</v>
      </c>
      <c r="GV57" s="14">
        <f>(GT57*'[1]prices source'!$G$58)</f>
        <v>0</v>
      </c>
      <c r="GW57" s="14">
        <v>0</v>
      </c>
      <c r="GX57" s="9" t="str">
        <f t="shared" si="51"/>
        <v>n/a</v>
      </c>
      <c r="GY57" s="14">
        <f t="shared" si="52"/>
        <v>0</v>
      </c>
      <c r="GZ57" s="18">
        <v>42099.239736589836</v>
      </c>
      <c r="HA57" s="13">
        <f>(GZ57*'[1]prices source'!$C$58)/1000</f>
        <v>10.968902577545695</v>
      </c>
      <c r="HB57" s="14">
        <f>(GZ57*'[1]prices source'!$G$58)</f>
        <v>5192.1142349750053</v>
      </c>
      <c r="HC57" s="19">
        <v>116943.03396462579</v>
      </c>
      <c r="HD57" s="9">
        <f t="shared" si="53"/>
        <v>22.523201276442784</v>
      </c>
      <c r="HE57" s="14">
        <f t="shared" si="54"/>
        <v>3273.231498208741</v>
      </c>
      <c r="HF57" s="18">
        <v>48770.926987973413</v>
      </c>
      <c r="HG57" s="13">
        <f>(HF57*'[1]prices source'!$C$58)/1000</f>
        <v>12.70720208001096</v>
      </c>
      <c r="HH57" s="14">
        <f>(HF57*'[1]prices source'!$G$58)</f>
        <v>6014.9358005412605</v>
      </c>
      <c r="HI57" s="19">
        <v>195161.00579178514</v>
      </c>
      <c r="HJ57" s="9">
        <f t="shared" si="55"/>
        <v>32.446066302856195</v>
      </c>
      <c r="HK57" s="14">
        <f t="shared" si="56"/>
        <v>-20314.62098253594</v>
      </c>
      <c r="HL57" s="11">
        <v>0</v>
      </c>
      <c r="HM57" s="13">
        <f>(HL57*'[1]prices source'!$C$58)/1000</f>
        <v>0</v>
      </c>
      <c r="HN57" s="14">
        <f>(HL57*'[1]prices source'!$G$58)</f>
        <v>0</v>
      </c>
      <c r="HO57" s="14">
        <v>0</v>
      </c>
      <c r="HP57" s="9" t="str">
        <f t="shared" si="57"/>
        <v>n/a</v>
      </c>
      <c r="HQ57" s="14">
        <f t="shared" si="58"/>
        <v>0</v>
      </c>
      <c r="HR57" s="11">
        <v>0</v>
      </c>
      <c r="HS57" s="13">
        <f>(HR57*'[1]prices source'!$C$58)/1000</f>
        <v>0</v>
      </c>
      <c r="HT57" s="14">
        <f>(HR57*'[1]prices source'!$G$58)</f>
        <v>0</v>
      </c>
      <c r="HU57" s="14">
        <v>0</v>
      </c>
      <c r="HV57" s="9" t="str">
        <f t="shared" si="59"/>
        <v>n/a</v>
      </c>
      <c r="HW57" s="14">
        <f t="shared" si="60"/>
        <v>0</v>
      </c>
      <c r="HX57" s="11">
        <f>[1]ICT!AC127</f>
        <v>5816.4480000000012</v>
      </c>
      <c r="HY57" s="13">
        <f>(HX57*'[1]prices source'!$C$58)/1000</f>
        <v>1.5154680193407337</v>
      </c>
      <c r="HZ57" s="14">
        <f>(HX57*'[1]prices source'!$G$58)</f>
        <v>717.34460400586249</v>
      </c>
      <c r="IA57" s="14">
        <f>'[1]CAPEX Assumptions'!$D$25*[1]ICT!H127</f>
        <v>0</v>
      </c>
      <c r="IB57" s="9">
        <f t="shared" si="61"/>
        <v>0</v>
      </c>
      <c r="IC57" s="14">
        <f t="shared" si="62"/>
        <v>2231.9405547010801</v>
      </c>
      <c r="ID57" s="11">
        <f>[1]ICT!Z127</f>
        <v>1800</v>
      </c>
      <c r="IE57" s="13">
        <f>(ID57*'[1]prices source'!$C$58)/1000</f>
        <v>0.46898767681122916</v>
      </c>
      <c r="IF57" s="14">
        <f>(ID57*'[1]prices source'!$G$58)</f>
        <v>221.99464126741137</v>
      </c>
      <c r="IG57" s="14">
        <f>'[1]CAPEX Assumptions'!$D$26</f>
        <v>0</v>
      </c>
      <c r="IH57" s="9">
        <f t="shared" si="63"/>
        <v>0</v>
      </c>
      <c r="II57" s="14">
        <f t="shared" si="64"/>
        <v>690.7124414181892</v>
      </c>
      <c r="IJ57" s="11">
        <f>[1]ICT!AF127</f>
        <v>11498.220346391761</v>
      </c>
      <c r="IK57" s="13">
        <f>(IJ57*'[1]prices source'!$C$58)/1000</f>
        <v>2.9958464709543771</v>
      </c>
      <c r="IL57" s="14">
        <f>(IJ57*'[1]prices source'!$G$58)</f>
        <v>1418.0796116727163</v>
      </c>
      <c r="IM57" s="14">
        <f>'[1]CAPEX Assumptions'!$D$27*[1]ICT!AG84</f>
        <v>0</v>
      </c>
      <c r="IN57" s="9">
        <f t="shared" si="65"/>
        <v>0</v>
      </c>
      <c r="IO57" s="14">
        <f t="shared" si="66"/>
        <v>4412.2021374558608</v>
      </c>
      <c r="IP57" s="11">
        <f>[1]vending!G57</f>
        <v>122.63999999999987</v>
      </c>
      <c r="IQ57" s="13">
        <f>(IP57*'[1]prices source'!$C$58)/1000</f>
        <v>3.1953693713405042E-2</v>
      </c>
      <c r="IR57" s="14">
        <f>(IP57*'[1]prices source'!$G$58)</f>
        <v>15.125234891686279</v>
      </c>
      <c r="IS57" s="14">
        <f>'[1]CAPEX Assumptions'!$D$28*[1]vending!C14</f>
        <v>0</v>
      </c>
      <c r="IT57" s="9">
        <f t="shared" si="67"/>
        <v>0</v>
      </c>
      <c r="IU57" s="14">
        <f t="shared" si="68"/>
        <v>47.060541008625911</v>
      </c>
      <c r="IV57" s="11">
        <f>'[1]halls power'!S88</f>
        <v>0</v>
      </c>
      <c r="IW57" s="13">
        <f>(IV57*'[1]prices source'!$C$58)/1000</f>
        <v>0</v>
      </c>
      <c r="IX57" s="14">
        <f>(IV57*'[1]prices source'!$G$58)</f>
        <v>0</v>
      </c>
      <c r="IY57" s="14">
        <f>'[1]halls power'!T88</f>
        <v>0</v>
      </c>
      <c r="IZ57" s="9" t="str">
        <f t="shared" si="69"/>
        <v>n/a</v>
      </c>
      <c r="JA57" s="14">
        <f t="shared" si="70"/>
        <v>0</v>
      </c>
      <c r="JB57" s="11">
        <f>'[1]halls power'!U88</f>
        <v>0</v>
      </c>
      <c r="JC57" s="13">
        <f>(JB57*'[1]prices source'!$C$58)/1000</f>
        <v>0</v>
      </c>
      <c r="JD57" s="14">
        <f>(JB57*'[1]prices source'!$G$58)</f>
        <v>0</v>
      </c>
      <c r="JE57" s="14">
        <f>'[1]halls power'!V88</f>
        <v>0</v>
      </c>
      <c r="JF57" s="9" t="str">
        <f t="shared" si="71"/>
        <v>n/a</v>
      </c>
      <c r="JG57" s="14">
        <f t="shared" si="72"/>
        <v>0</v>
      </c>
      <c r="JH57" s="11">
        <f>'[1]renewable energy'!W220</f>
        <v>47609.942638623324</v>
      </c>
      <c r="JI57" s="13">
        <f>(JH57*'[1]prices source'!$C$58)/1000</f>
        <v>12.404709106224352</v>
      </c>
      <c r="JJ57" s="14">
        <f>(JH57*'[1]prices source'!$G$58)+'[1]renewable energy'!Z220</f>
        <v>6180.1050246246523</v>
      </c>
      <c r="JK57" s="14">
        <f>'[1]renewable energy'!Y220</f>
        <v>50000</v>
      </c>
      <c r="JL57" s="9">
        <f t="shared" si="73"/>
        <v>8.090477394926916</v>
      </c>
      <c r="JM57" s="14">
        <f t="shared" si="74"/>
        <v>85952.324524772645</v>
      </c>
      <c r="JN57" s="11">
        <v>0</v>
      </c>
      <c r="JO57" s="13">
        <f>(JN57*'[1]prices source'!$C$58)/1000</f>
        <v>0</v>
      </c>
      <c r="JP57" s="14">
        <v>0</v>
      </c>
      <c r="JQ57" s="14">
        <v>0</v>
      </c>
      <c r="JR57" s="9" t="str">
        <f t="shared" si="75"/>
        <v>n/a</v>
      </c>
      <c r="JS57" s="14">
        <f t="shared" si="76"/>
        <v>0</v>
      </c>
      <c r="JT57" s="11">
        <v>5073.7920000000004</v>
      </c>
      <c r="JU57" s="13">
        <f>(JT57*'[1]prices source'!$C$58)/1000</f>
        <v>1.3219699570574446</v>
      </c>
      <c r="JV57" s="14">
        <f>(JT57*'[1]prices source'!$G$58)</f>
        <v>625.75257494747871</v>
      </c>
      <c r="JW57" s="16">
        <v>4000</v>
      </c>
      <c r="JX57" s="9">
        <f t="shared" si="77"/>
        <v>6.3923029007682981</v>
      </c>
      <c r="JY57" s="14">
        <f t="shared" si="78"/>
        <v>99.834441388648884</v>
      </c>
    </row>
    <row r="58" spans="1:285" x14ac:dyDescent="0.25">
      <c r="A58" s="9">
        <f>'[1]ENERGY APPORTION'!A58</f>
        <v>56</v>
      </c>
      <c r="B58" t="s">
        <v>105</v>
      </c>
      <c r="C58" s="9" t="str">
        <f>'[1]ENERGY APPORTION'!E58</f>
        <v>uni</v>
      </c>
      <c r="D58" s="10">
        <f>[1]FabricVent!M58</f>
        <v>1560.4</v>
      </c>
      <c r="E58" s="11">
        <f>'[1]ENERGY APPORTION'!G58</f>
        <v>188696.25</v>
      </c>
      <c r="F58" s="11">
        <f>'[1]ENERGY APPORTION'!H58</f>
        <v>108892.87703821226</v>
      </c>
      <c r="G58" s="11">
        <f>'[1]ENERGY APPORTION'!I58</f>
        <v>0</v>
      </c>
      <c r="H58" s="10">
        <f>((E58*'[1]prices source'!$C$58)+(F58*'[1]prices source'!$C$60)+(G58*'[1]prices source'!$C$61))/1000</f>
        <v>69.249855564415412</v>
      </c>
      <c r="I58" s="12">
        <f>(E58*'[1]prices source'!$G$58)+(F58*'[1]prices source'!$G$60)+(G58*'[1]prices source'!$G$61)</f>
        <v>25455.180787102719</v>
      </c>
      <c r="J58" s="11">
        <f>[1]FabricVent!EU58</f>
        <v>0</v>
      </c>
      <c r="K58" s="11">
        <f>[1]FabricVent!EJ58</f>
        <v>0</v>
      </c>
      <c r="L58" s="11">
        <v>0</v>
      </c>
      <c r="M58" s="13">
        <f>((J58*'[1]prices source'!$C$58)+(K58*'[1]prices source'!$C$60)+(L58*'[1]prices source'!$C$61))/1000</f>
        <v>0</v>
      </c>
      <c r="N58" s="14">
        <f>((J58*'[1]prices source'!$G$58)+(K58*'[1]prices source'!$G$60)+(L58*'[1]prices source'!$G$61))</f>
        <v>0</v>
      </c>
      <c r="O58" s="14">
        <f>[1]FabricVent!DY58</f>
        <v>0</v>
      </c>
      <c r="P58" s="9" t="str">
        <f t="shared" si="22"/>
        <v>n/a</v>
      </c>
      <c r="Q58" s="14">
        <f t="shared" si="0"/>
        <v>0</v>
      </c>
      <c r="R58" s="11">
        <f>[1]FabricVent!EV58</f>
        <v>0</v>
      </c>
      <c r="S58" s="11">
        <f>[1]FabricVent!EK58</f>
        <v>0</v>
      </c>
      <c r="T58" s="11">
        <v>0</v>
      </c>
      <c r="U58" s="13">
        <f>((R58*'[1]prices source'!$C$58)+(S58*'[1]prices source'!$C$60)+(T58*'[1]prices source'!$C$61))/1000</f>
        <v>0</v>
      </c>
      <c r="V58" s="14">
        <f>((R58*'[1]prices source'!$G$58)+(S58*'[1]prices source'!$G$60)+(T58*'[1]prices source'!$G$61))</f>
        <v>0</v>
      </c>
      <c r="W58" s="14">
        <f>[1]FabricVent!DZ58</f>
        <v>0</v>
      </c>
      <c r="X58" s="9" t="str">
        <f t="shared" si="23"/>
        <v>n/a</v>
      </c>
      <c r="Y58" s="14">
        <f t="shared" si="1"/>
        <v>0</v>
      </c>
      <c r="Z58" s="11">
        <f>[1]FabricVent!EW58</f>
        <v>0</v>
      </c>
      <c r="AA58" s="11">
        <f>[1]FabricVent!EL58</f>
        <v>0</v>
      </c>
      <c r="AB58" s="11">
        <v>0</v>
      </c>
      <c r="AC58" s="13">
        <f>((Z58*'[1]prices source'!$C$58)+(AA58*'[1]prices source'!$C$60)+(AB58*'[1]prices source'!$C$61))/1000</f>
        <v>0</v>
      </c>
      <c r="AD58" s="14">
        <f>((Z58*'[1]prices source'!$G$58)+(AA58*'[1]prices source'!$G$60)+(AB58*'[1]prices source'!$G$61))</f>
        <v>0</v>
      </c>
      <c r="AE58" s="14">
        <f>[1]FabricVent!EA58</f>
        <v>0</v>
      </c>
      <c r="AF58" s="9" t="str">
        <f t="shared" si="24"/>
        <v>n/a</v>
      </c>
      <c r="AG58" s="14">
        <f t="shared" si="2"/>
        <v>0</v>
      </c>
      <c r="AH58" s="11">
        <f>[1]FabricVent!EX58</f>
        <v>0</v>
      </c>
      <c r="AI58" s="11">
        <f>[1]FabricVent!EM58</f>
        <v>0</v>
      </c>
      <c r="AJ58" s="11">
        <v>0</v>
      </c>
      <c r="AK58" s="13">
        <f>((AH58*'[1]prices source'!$C$58)+(AI58*'[1]prices source'!$C$60)+(AJ58*'[1]prices source'!$C$61))/1000</f>
        <v>0</v>
      </c>
      <c r="AL58" s="14">
        <f>((AH58*'[1]prices source'!$G$58)+(AI58*'[1]prices source'!$G$60)+(AJ58*'[1]prices source'!$G$61))</f>
        <v>0</v>
      </c>
      <c r="AM58" s="14">
        <f>[1]FabricVent!EB58</f>
        <v>0</v>
      </c>
      <c r="AN58" s="9" t="str">
        <f t="shared" si="25"/>
        <v>n/a</v>
      </c>
      <c r="AO58" s="14">
        <f t="shared" si="3"/>
        <v>0</v>
      </c>
      <c r="AP58" s="11">
        <f>[1]FabricVent!FD58</f>
        <v>0</v>
      </c>
      <c r="AQ58" s="11">
        <f>[1]FabricVent!ES58</f>
        <v>0</v>
      </c>
      <c r="AR58" s="11">
        <v>0</v>
      </c>
      <c r="AS58" s="13">
        <f>((AP58*'[1]prices source'!$C$58)+(AQ58*'[1]prices source'!$C$60)+(AR58*'[1]prices source'!$C$61))/1000</f>
        <v>0</v>
      </c>
      <c r="AT58" s="14">
        <f>((AP58*'[1]prices source'!$G$58)+(AQ58*'[1]prices source'!$G$60)+(AR58*'[1]prices source'!$G$61))</f>
        <v>0</v>
      </c>
      <c r="AU58" s="14">
        <f>[1]FabricVent!EH58</f>
        <v>0</v>
      </c>
      <c r="AV58" s="9" t="str">
        <f t="shared" si="26"/>
        <v>n/a</v>
      </c>
      <c r="AW58" s="14">
        <f t="shared" si="4"/>
        <v>0</v>
      </c>
      <c r="AX58" s="11">
        <f>[1]FabricVent!FC58</f>
        <v>0</v>
      </c>
      <c r="AY58" s="11">
        <f>[1]FabricVent!ER58</f>
        <v>0</v>
      </c>
      <c r="AZ58" s="11">
        <v>0</v>
      </c>
      <c r="BA58" s="13">
        <f>((AX58*'[1]prices source'!$C$58)+(AY58*'[1]prices source'!$C$60)+(AZ58*'[1]prices source'!$C$61))/1000</f>
        <v>0</v>
      </c>
      <c r="BB58" s="14">
        <f>((AX58*'[1]prices source'!$G$58)+(AY58*'[1]prices source'!$G$60)+(AZ58*'[1]prices source'!$G$61))</f>
        <v>0</v>
      </c>
      <c r="BC58" s="14">
        <f>[1]FabricVent!EG58</f>
        <v>0</v>
      </c>
      <c r="BD58" s="9" t="str">
        <f t="shared" si="27"/>
        <v>n/a</v>
      </c>
      <c r="BE58" s="14">
        <f t="shared" si="5"/>
        <v>0</v>
      </c>
      <c r="BF58" s="11">
        <f>[1]FabricVent!EZ58</f>
        <v>0</v>
      </c>
      <c r="BG58" s="11">
        <f>[1]FabricVent!EO58</f>
        <v>0</v>
      </c>
      <c r="BH58" s="11">
        <v>0</v>
      </c>
      <c r="BI58" s="13">
        <f>((BF58*'[1]prices source'!$C$58)+(BG58*'[1]prices source'!$C$60)+(BH58*'[1]prices source'!$C$61))/1000</f>
        <v>0</v>
      </c>
      <c r="BJ58" s="14">
        <f>((BF58*'[1]prices source'!$G$58)+(BG58*'[1]prices source'!$G$60)+(BH58*'[1]prices source'!$G$61))</f>
        <v>0</v>
      </c>
      <c r="BK58" s="14">
        <f>[1]FabricVent!ED58</f>
        <v>0</v>
      </c>
      <c r="BL58" s="9" t="str">
        <f t="shared" si="28"/>
        <v>n/a</v>
      </c>
      <c r="BM58" s="14">
        <f t="shared" si="6"/>
        <v>0</v>
      </c>
      <c r="BN58" s="11">
        <f>[1]FabricVent!EY58</f>
        <v>0</v>
      </c>
      <c r="BO58" s="11">
        <f>[1]FabricVent!EN58</f>
        <v>0</v>
      </c>
      <c r="BP58" s="11">
        <v>0</v>
      </c>
      <c r="BQ58" s="13">
        <f>((BN58*'[1]prices source'!$C$58)+(BO58*'[1]prices source'!$C$60)+(BP58*'[1]prices source'!$C$61))/1000</f>
        <v>0</v>
      </c>
      <c r="BR58" s="14">
        <f>((BN58*'[1]prices source'!$G$58)+(BO58*'[1]prices source'!$G$60)+(BP58*'[1]prices source'!$G$61))</f>
        <v>0</v>
      </c>
      <c r="BS58" s="14">
        <f>[1]FabricVent!EC58</f>
        <v>0</v>
      </c>
      <c r="BT58" s="9" t="str">
        <f t="shared" si="29"/>
        <v>n/a</v>
      </c>
      <c r="BU58" s="14">
        <f t="shared" si="7"/>
        <v>0</v>
      </c>
      <c r="BV58" s="11">
        <f>[1]FabricVent!FA58</f>
        <v>440.13264468352759</v>
      </c>
      <c r="BW58" s="11">
        <f>[1]FabricVent!EP58</f>
        <v>4529.9461894610185</v>
      </c>
      <c r="BX58" s="11">
        <v>0</v>
      </c>
      <c r="BY58" s="13">
        <f>((BV58*'[1]prices source'!$C$58)+(BW58*'[1]prices source'!$C$60)+(BX58*'[1]prices source'!$C$61))/1000</f>
        <v>0.95022456715659032</v>
      </c>
      <c r="BZ58" s="14">
        <f>((BV58*'[1]prices source'!$G$58)+(BW58*'[1]prices source'!$G$60)+(BX58*'[1]prices source'!$G$61))</f>
        <v>145.10309615587605</v>
      </c>
      <c r="CA58" s="14">
        <f>[1]FabricVent!EE58</f>
        <v>54396.813600000001</v>
      </c>
      <c r="CB58" s="9">
        <f t="shared" si="30"/>
        <v>374.88389318422662</v>
      </c>
      <c r="CC58" s="14">
        <f t="shared" si="8"/>
        <v>-50134.583058034383</v>
      </c>
      <c r="CD58" s="11">
        <f>[1]FabricVent!FB58</f>
        <v>807.91471763825598</v>
      </c>
      <c r="CE58" s="11">
        <f>[1]FabricVent!EQ58</f>
        <v>8315.2436902435111</v>
      </c>
      <c r="CF58" s="11">
        <v>0</v>
      </c>
      <c r="CG58" s="13">
        <f>((CD58*'[1]prices source'!$C$58)+(CE58*'[1]prices source'!$C$60)+(CF58*'[1]prices source'!$C$61))/1000</f>
        <v>1.7442478356025075</v>
      </c>
      <c r="CH58" s="14">
        <f>((CD58*'[1]prices source'!$G$58)+(CE58*'[1]prices source'!$G$60)+(CF58*'[1]prices source'!$G$61))</f>
        <v>266.35362856010124</v>
      </c>
      <c r="CI58" s="14">
        <f>[1]FabricVent!EF58</f>
        <v>60214.2336</v>
      </c>
      <c r="CJ58" s="9">
        <f t="shared" si="31"/>
        <v>226.06875650809084</v>
      </c>
      <c r="CK58" s="14">
        <f t="shared" si="9"/>
        <v>-52390.413153104208</v>
      </c>
      <c r="CL58" s="11">
        <v>0</v>
      </c>
      <c r="CM58" s="11">
        <f>[1]HeatFuel!CE58</f>
        <v>0</v>
      </c>
      <c r="CN58" s="11">
        <v>0</v>
      </c>
      <c r="CO58" s="13">
        <f>((CL58*'[1]prices source'!$C$58)+(CM58*'[1]prices source'!$C$60)+(CN58*'[1]prices source'!$C$61))/1000</f>
        <v>0</v>
      </c>
      <c r="CP58" s="14">
        <f>((CL58*'[1]prices source'!$G$58)+(CM58*'[1]prices source'!$G$60)+(CN58*'[1]prices source'!$G$61))</f>
        <v>0</v>
      </c>
      <c r="CQ58" s="14">
        <v>0</v>
      </c>
      <c r="CR58" s="9" t="str">
        <f t="shared" si="32"/>
        <v>n/a</v>
      </c>
      <c r="CS58" s="14">
        <f t="shared" si="10"/>
        <v>0</v>
      </c>
      <c r="CT58" s="11">
        <f>[1]HeatFuel!BA58</f>
        <v>5781.2820000000002</v>
      </c>
      <c r="CU58" s="11">
        <v>0</v>
      </c>
      <c r="CV58" s="11">
        <v>0</v>
      </c>
      <c r="CW58" s="13">
        <f>((CT58*'[1]prices source'!$C$58)+(CU58*'[1]prices source'!$C$60)+(CV58*'[1]prices source'!$C$61))/1000</f>
        <v>1.5063055634280982</v>
      </c>
      <c r="CX58" s="14">
        <f>((CT58*'[1]prices source'!$G$58)+(CU58*'[1]prices source'!$G$60)+(CV58*'[1]prices source'!$G$61))</f>
        <v>713.00756869763472</v>
      </c>
      <c r="CY58" s="14">
        <f>'[1]CAPEX Assumptions'!$D$11*[1]HeatFuel!BB58</f>
        <v>978.84139682539683</v>
      </c>
      <c r="CZ58" s="9">
        <f t="shared" si="33"/>
        <v>1.3728345108780946</v>
      </c>
      <c r="DA58" s="14">
        <f t="shared" si="11"/>
        <v>11312.372661170051</v>
      </c>
      <c r="DB58" s="11">
        <f>[1]HotWaterpiv!AQ167</f>
        <v>208.52242945316863</v>
      </c>
      <c r="DC58" s="11">
        <f>[1]HotWaterpiv!AP167</f>
        <v>10724.365956788783</v>
      </c>
      <c r="DD58" s="11">
        <v>0</v>
      </c>
      <c r="DE58" s="13">
        <f>((DB58*'[1]prices source'!$C$58)+(DC58*'[1]prices source'!$C$60)+(DD58*'[1]prices source'!$C$61))/1000</f>
        <v>2.0324395505920663</v>
      </c>
      <c r="DF58" s="14">
        <f>((DB58*'[1]prices source'!$G$58)+(DC58*'[1]prices source'!$G$60)+(DD58*'[1]prices source'!$G$61))</f>
        <v>240.73111657231215</v>
      </c>
      <c r="DG58" s="14">
        <f>[1]HotWaterpiv!AW167</f>
        <v>1828.7385094135248</v>
      </c>
      <c r="DH58" s="9">
        <f t="shared" si="34"/>
        <v>7.5966021154735026</v>
      </c>
      <c r="DI58" s="14">
        <f t="shared" si="12"/>
        <v>2077.3894158265284</v>
      </c>
      <c r="DJ58" s="11">
        <f>[1]HeatFuel!CN58</f>
        <v>-5921.8656081718082</v>
      </c>
      <c r="DK58" s="11">
        <f>[1]HeatFuel!CO58</f>
        <v>27466.700567874766</v>
      </c>
      <c r="DL58" s="11">
        <v>0</v>
      </c>
      <c r="DM58" s="13">
        <f>((DJ58*'[1]prices source'!$C$58)+(DK58*'[1]prices source'!$C$60)+(DL58*'[1]prices source'!$C$61))/1000</f>
        <v>3.5232984786529378</v>
      </c>
      <c r="DN58" s="14">
        <f>((DJ58*'[1]prices source'!$G$58)+(DK58*'[1]prices source'!$G$60)+(DL58*'[1]prices source'!$G$61))</f>
        <v>-179.66294970204774</v>
      </c>
      <c r="DO58" s="14">
        <f>[1]HeatFuel!CM58</f>
        <v>2719.1000000000004</v>
      </c>
      <c r="DP58" s="9" t="str">
        <f t="shared" si="35"/>
        <v>n/a</v>
      </c>
      <c r="DQ58" s="14">
        <f t="shared" si="13"/>
        <v>-4707.7120565617679</v>
      </c>
      <c r="DR58" s="11">
        <f>[1]catering!K46</f>
        <v>399.91201235861286</v>
      </c>
      <c r="DS58" s="11">
        <f>[1]catering!J46</f>
        <v>226.01054741489423</v>
      </c>
      <c r="DT58" s="11">
        <v>0</v>
      </c>
      <c r="DU58" s="13">
        <f>((DR58*'[1]prices source'!$C$58)+(DS58*'[1]prices source'!$C$60)+(DT58*'[1]prices source'!$C$61))/1000</f>
        <v>0.1458842041401047</v>
      </c>
      <c r="DV58" s="14">
        <f>((DR58*'[1]prices source'!$G$58)+(DS58*'[1]prices source'!$G$60)+(DT58*'[1]prices source'!$G$61))</f>
        <v>53.852600825924277</v>
      </c>
      <c r="DW58" s="14">
        <f>[1]catering!L46</f>
        <v>191.10993936198258</v>
      </c>
      <c r="DX58" s="9">
        <f t="shared" si="36"/>
        <v>3.5487596964858854</v>
      </c>
      <c r="DY58" s="14">
        <f t="shared" si="14"/>
        <v>-23.541355937488333</v>
      </c>
      <c r="DZ58" s="11">
        <f>'[1]ENERGY APPORTION'!BA58*'[1]benchmarks general'!$I$192*(6-0)/24</f>
        <v>0</v>
      </c>
      <c r="EA58" s="11">
        <v>0</v>
      </c>
      <c r="EB58" s="11">
        <v>0</v>
      </c>
      <c r="EC58" s="13">
        <f>((DZ58*'[1]prices source'!$C$58)+(EA58*'[1]prices source'!$C$60)+(EB58*'[1]prices source'!$C$61))/1000</f>
        <v>0</v>
      </c>
      <c r="ED58" s="14">
        <f>((DZ58*'[1]prices source'!$G$58)+(EA58*'[1]prices source'!$G$60)+(EB58*'[1]prices source'!$G$61))</f>
        <v>0</v>
      </c>
      <c r="EE58" s="14">
        <f>IF(DZ58&gt;0,'[1]benchmarks general'!$I$197,0)</f>
        <v>0</v>
      </c>
      <c r="EF58" s="9" t="str">
        <f t="shared" si="37"/>
        <v>n/a</v>
      </c>
      <c r="EG58" s="14">
        <f t="shared" si="15"/>
        <v>0</v>
      </c>
      <c r="EH58" s="11">
        <f>[1]FabricVent!GG58</f>
        <v>0</v>
      </c>
      <c r="EI58" s="11">
        <f>[1]FabricVent!GD58</f>
        <v>0</v>
      </c>
      <c r="EJ58" s="11">
        <v>0</v>
      </c>
      <c r="EK58" s="13">
        <f>((EH58*'[1]prices source'!$C$58)+(EI58*'[1]prices source'!$C$60)+(EJ58*'[1]prices source'!$C$61))/1000</f>
        <v>0</v>
      </c>
      <c r="EL58" s="14">
        <f>((EH58*'[1]prices source'!$G$58)+(EI58*'[1]prices source'!$G$60)+(EJ58*'[1]prices source'!$G$61))</f>
        <v>0</v>
      </c>
      <c r="EM58" s="14">
        <v>0</v>
      </c>
      <c r="EN58" s="9" t="str">
        <f t="shared" si="38"/>
        <v>n/a</v>
      </c>
      <c r="EO58" s="14">
        <f t="shared" si="16"/>
        <v>0</v>
      </c>
      <c r="EP58" s="11">
        <f>[1]FabricVent!GK58</f>
        <v>28100.837851671935</v>
      </c>
      <c r="EQ58" s="11">
        <f>[1]FabricVent!GH58</f>
        <v>536.16987922869816</v>
      </c>
      <c r="ER58" s="11">
        <v>0</v>
      </c>
      <c r="ES58" s="13">
        <f>((EP58*'[1]prices source'!$C$58)+(EQ58*'[1]prices source'!$C$60)+(ER58*'[1]prices source'!$C$61))/1000</f>
        <v>7.42053356783744</v>
      </c>
      <c r="ET58" s="14">
        <f>((EP58*'[1]prices source'!$G$58)+(EQ58*'[1]prices source'!$G$60)+(ER58*'[1]prices source'!$G$61))</f>
        <v>3476.4360712450343</v>
      </c>
      <c r="EU58" s="14">
        <v>20000</v>
      </c>
      <c r="EV58" s="9">
        <f t="shared" si="39"/>
        <v>5.7530182031615196</v>
      </c>
      <c r="EW58" s="14">
        <f t="shared" si="17"/>
        <v>6972.6525246630372</v>
      </c>
      <c r="EX58" s="11">
        <f>[1]FabricVent!GR58</f>
        <v>0</v>
      </c>
      <c r="EY58" s="11">
        <f>[1]FabricVent!GO58</f>
        <v>0</v>
      </c>
      <c r="EZ58" s="11">
        <v>0</v>
      </c>
      <c r="FA58" s="13">
        <f>((EX58*'[1]prices source'!$C$58)+(EY58*'[1]prices source'!$C$60)+(EZ58*'[1]prices source'!$C$61))/1000</f>
        <v>0</v>
      </c>
      <c r="FB58" s="14">
        <f>((EX58*'[1]prices source'!$G$58)+(EY58*'[1]prices source'!$G$60)+(EZ58*'[1]prices source'!$G$61))</f>
        <v>0</v>
      </c>
      <c r="FC58" s="14"/>
      <c r="FD58" s="9" t="str">
        <f t="shared" si="40"/>
        <v>n/a</v>
      </c>
      <c r="FE58" s="14">
        <f t="shared" si="18"/>
        <v>0</v>
      </c>
      <c r="FF58" s="11">
        <v>0</v>
      </c>
      <c r="FG58" s="11">
        <f>[1]HeatFuel!CR58</f>
        <v>0</v>
      </c>
      <c r="FH58" s="11">
        <f>[1]HeatFuel!CQ58</f>
        <v>0</v>
      </c>
      <c r="FI58" s="13">
        <f>((FF58*'[1]prices source'!$C$58)+(FG58*'[1]prices source'!$C$60)+(FH58*'[1]prices source'!$C$61))/1000</f>
        <v>0</v>
      </c>
      <c r="FJ58" s="14">
        <f>((FF58*'[1]prices source'!$G$58)+(FG58*'[1]prices source'!$G$60)+(FH58*'[1]prices source'!$G$61))</f>
        <v>0</v>
      </c>
      <c r="FK58" s="14">
        <f>[1]HeatFuel!CP58</f>
        <v>0</v>
      </c>
      <c r="FL58" s="9" t="str">
        <f t="shared" si="41"/>
        <v>n/a</v>
      </c>
      <c r="FM58" s="14">
        <f t="shared" si="19"/>
        <v>0</v>
      </c>
      <c r="FN58" s="11">
        <f t="shared" si="79"/>
        <v>0</v>
      </c>
      <c r="FO58" s="11">
        <f t="shared" si="79"/>
        <v>0</v>
      </c>
      <c r="FP58" s="11">
        <f t="shared" si="79"/>
        <v>0</v>
      </c>
      <c r="FQ58" s="13">
        <f>((FN58*'[1]prices source'!$C$58)+(FO58*'[1]prices source'!$C$60)+(FP58*'[1]prices source'!$C$61))/1000</f>
        <v>0</v>
      </c>
      <c r="FR58" s="14">
        <f>((FN58*'[1]prices source'!$G$58)+(FO58*'[1]prices source'!$G$60)+(FP58*'[1]prices source'!$G$61))</f>
        <v>0</v>
      </c>
      <c r="FS58" s="14">
        <f>'[1]CAPEX Assumptions'!$D$30</f>
        <v>0</v>
      </c>
      <c r="FT58" s="9" t="str">
        <f t="shared" si="42"/>
        <v>n/a</v>
      </c>
      <c r="FU58" s="14">
        <f t="shared" si="21"/>
        <v>0</v>
      </c>
      <c r="FV58" s="15">
        <v>0</v>
      </c>
      <c r="FW58" s="13">
        <f>(FV58*'[1]prices source'!$C$58)/1000</f>
        <v>0</v>
      </c>
      <c r="FX58" s="14">
        <f>(FV58*'[1]prices source'!$G$58)</f>
        <v>0</v>
      </c>
      <c r="FY58" s="16">
        <v>0</v>
      </c>
      <c r="FZ58" s="9" t="str">
        <f t="shared" si="43"/>
        <v>n/a</v>
      </c>
      <c r="GA58" s="14">
        <f t="shared" si="44"/>
        <v>0</v>
      </c>
      <c r="GB58" s="11">
        <f>'[1]ENERGY APPORTION'!BB58*'[1]cooling opps'!$C$35</f>
        <v>3729.599999999999</v>
      </c>
      <c r="GC58" s="13">
        <f>(GB58*'[1]prices source'!$C$58)/1000</f>
        <v>0.97174246635286654</v>
      </c>
      <c r="GD58" s="14">
        <f>(GB58*'[1]prices source'!$G$58)</f>
        <v>459.9728967060762</v>
      </c>
      <c r="GE58" s="14">
        <v>0</v>
      </c>
      <c r="GF58" s="9">
        <f t="shared" si="45"/>
        <v>0</v>
      </c>
      <c r="GG58" s="14">
        <f t="shared" si="46"/>
        <v>1431.1561786184875</v>
      </c>
      <c r="GH58" s="11">
        <v>7769.9999999999927</v>
      </c>
      <c r="GI58" s="13">
        <f>(GH58*'[1]prices source'!$C$58)/1000</f>
        <v>2.0244634715684704</v>
      </c>
      <c r="GJ58" s="14">
        <f>(GH58*'[1]prices source'!$G$58)</f>
        <v>958.2768681376582</v>
      </c>
      <c r="GK58" s="17">
        <v>19412</v>
      </c>
      <c r="GL58" s="9">
        <f t="shared" si="47"/>
        <v>20.257193557980607</v>
      </c>
      <c r="GM58" s="14">
        <f t="shared" si="48"/>
        <v>-10811.896275816216</v>
      </c>
      <c r="GN58" s="11">
        <f>[1]HeatFuel!BE58</f>
        <v>0</v>
      </c>
      <c r="GO58" s="13">
        <f>(GN58*'[1]prices source'!$C$58)/1000</f>
        <v>0</v>
      </c>
      <c r="GP58" s="14">
        <f>(GN58*'[1]prices source'!$G$58)</f>
        <v>0</v>
      </c>
      <c r="GQ58" s="14">
        <f>[1]HeatFuel!BF58*'[1]CAPEX Assumptions'!$D$11</f>
        <v>0</v>
      </c>
      <c r="GR58" s="9" t="str">
        <f t="shared" si="49"/>
        <v>n/a</v>
      </c>
      <c r="GS58" s="14">
        <f t="shared" si="50"/>
        <v>0</v>
      </c>
      <c r="GT58" s="11">
        <v>0</v>
      </c>
      <c r="GU58" s="13">
        <f>(GT58*'[1]prices source'!$C$58)/1000</f>
        <v>0</v>
      </c>
      <c r="GV58" s="14">
        <f>(GT58*'[1]prices source'!$G$58)</f>
        <v>0</v>
      </c>
      <c r="GW58" s="14">
        <v>0</v>
      </c>
      <c r="GX58" s="9" t="str">
        <f t="shared" si="51"/>
        <v>n/a</v>
      </c>
      <c r="GY58" s="14">
        <f t="shared" si="52"/>
        <v>0</v>
      </c>
      <c r="GZ58" s="18">
        <v>17557.620221294863</v>
      </c>
      <c r="HA58" s="13">
        <f>(GZ58*'[1]prices source'!$C$58)/1000</f>
        <v>4.5746152877327422</v>
      </c>
      <c r="HB58" s="14">
        <f>(GZ58*'[1]prices source'!$G$58)</f>
        <v>2165.3875569643337</v>
      </c>
      <c r="HC58" s="19">
        <v>33729.630642517834</v>
      </c>
      <c r="HD58" s="9">
        <f t="shared" si="53"/>
        <v>15.576717679953584</v>
      </c>
      <c r="HE58" s="14">
        <f t="shared" si="54"/>
        <v>16406.940626352989</v>
      </c>
      <c r="HF58" s="18">
        <v>19078.512291695595</v>
      </c>
      <c r="HG58" s="13">
        <f>(HF58*'[1]prices source'!$C$58)/1000</f>
        <v>4.9708817537204419</v>
      </c>
      <c r="HH58" s="14">
        <f>(HF58*'[1]prices source'!$G$58)</f>
        <v>2352.9597178393678</v>
      </c>
      <c r="HI58" s="19">
        <v>55782.528699625145</v>
      </c>
      <c r="HJ58" s="9">
        <f t="shared" si="55"/>
        <v>23.707387881186545</v>
      </c>
      <c r="HK58" s="14">
        <f t="shared" si="56"/>
        <v>12614.959471235074</v>
      </c>
      <c r="HL58" s="11">
        <v>0</v>
      </c>
      <c r="HM58" s="13">
        <f>(HL58*'[1]prices source'!$C$58)/1000</f>
        <v>0</v>
      </c>
      <c r="HN58" s="14">
        <f>(HL58*'[1]prices source'!$G$58)</f>
        <v>0</v>
      </c>
      <c r="HO58" s="14">
        <v>0</v>
      </c>
      <c r="HP58" s="9" t="str">
        <f t="shared" si="57"/>
        <v>n/a</v>
      </c>
      <c r="HQ58" s="14">
        <f t="shared" si="58"/>
        <v>0</v>
      </c>
      <c r="HR58" s="11">
        <v>0</v>
      </c>
      <c r="HS58" s="13">
        <f>(HR58*'[1]prices source'!$C$58)/1000</f>
        <v>0</v>
      </c>
      <c r="HT58" s="14">
        <f>(HR58*'[1]prices source'!$G$58)</f>
        <v>0</v>
      </c>
      <c r="HU58" s="14">
        <v>0</v>
      </c>
      <c r="HV58" s="9" t="str">
        <f t="shared" si="59"/>
        <v>n/a</v>
      </c>
      <c r="HW58" s="14">
        <f t="shared" si="60"/>
        <v>0</v>
      </c>
      <c r="HX58" s="11">
        <f>[1]ICT!AC128</f>
        <v>1680.3072000000004</v>
      </c>
      <c r="HY58" s="13">
        <f>(HX58*'[1]prices source'!$C$58)/1000</f>
        <v>0.43780187225398975</v>
      </c>
      <c r="HZ58" s="14">
        <f>(HX58*'[1]prices source'!$G$58)</f>
        <v>207.23288560169362</v>
      </c>
      <c r="IA58" s="14">
        <f>'[1]CAPEX Assumptions'!$D$25*[1]ICT!H128</f>
        <v>0</v>
      </c>
      <c r="IB58" s="9">
        <f t="shared" si="61"/>
        <v>0</v>
      </c>
      <c r="IC58" s="14">
        <f t="shared" si="62"/>
        <v>644.78282691364552</v>
      </c>
      <c r="ID58" s="11">
        <f>[1]ICT!Z128</f>
        <v>675</v>
      </c>
      <c r="IE58" s="13">
        <f>(ID58*'[1]prices source'!$C$58)/1000</f>
        <v>0.17587037880421094</v>
      </c>
      <c r="IF58" s="14">
        <f>(ID58*'[1]prices source'!$G$58)</f>
        <v>83.247990475279266</v>
      </c>
      <c r="IG58" s="14">
        <f>'[1]CAPEX Assumptions'!$D$26</f>
        <v>0</v>
      </c>
      <c r="IH58" s="9">
        <f t="shared" si="63"/>
        <v>0</v>
      </c>
      <c r="II58" s="14">
        <f t="shared" si="64"/>
        <v>259.01716553182098</v>
      </c>
      <c r="IJ58" s="11">
        <f>[1]ICT!AF128</f>
        <v>7903.7404577319594</v>
      </c>
      <c r="IK58" s="13">
        <f>(IJ58*'[1]prices source'!$C$58)/1000</f>
        <v>2.0593093752170182</v>
      </c>
      <c r="IL58" s="14">
        <f>(IJ58*'[1]prices source'!$G$58)</f>
        <v>974.77112643607336</v>
      </c>
      <c r="IM58" s="14">
        <f>'[1]CAPEX Assumptions'!$D$27*[1]ICT!AG85</f>
        <v>0</v>
      </c>
      <c r="IN58" s="9">
        <f t="shared" si="65"/>
        <v>0</v>
      </c>
      <c r="IO58" s="14">
        <f t="shared" si="66"/>
        <v>3032.8954821643101</v>
      </c>
      <c r="IP58" s="11">
        <f>[1]vending!G58</f>
        <v>0</v>
      </c>
      <c r="IQ58" s="13">
        <f>(IP58*'[1]prices source'!$C$58)/1000</f>
        <v>0</v>
      </c>
      <c r="IR58" s="14">
        <f>(IP58*'[1]prices source'!$G$58)</f>
        <v>0</v>
      </c>
      <c r="IS58" s="14">
        <f>'[1]CAPEX Assumptions'!$D$28*[1]vending!C15</f>
        <v>0</v>
      </c>
      <c r="IT58" s="9" t="str">
        <f t="shared" si="67"/>
        <v>n/a</v>
      </c>
      <c r="IU58" s="14">
        <f t="shared" si="68"/>
        <v>0</v>
      </c>
      <c r="IV58" s="11">
        <f>'[1]halls power'!S89</f>
        <v>0</v>
      </c>
      <c r="IW58" s="13">
        <f>(IV58*'[1]prices source'!$C$58)/1000</f>
        <v>0</v>
      </c>
      <c r="IX58" s="14">
        <f>(IV58*'[1]prices source'!$G$58)</f>
        <v>0</v>
      </c>
      <c r="IY58" s="14">
        <f>'[1]halls power'!T89</f>
        <v>0</v>
      </c>
      <c r="IZ58" s="9" t="str">
        <f t="shared" si="69"/>
        <v>n/a</v>
      </c>
      <c r="JA58" s="14">
        <f t="shared" si="70"/>
        <v>0</v>
      </c>
      <c r="JB58" s="11">
        <f>'[1]halls power'!U89</f>
        <v>0</v>
      </c>
      <c r="JC58" s="13">
        <f>(JB58*'[1]prices source'!$C$58)/1000</f>
        <v>0</v>
      </c>
      <c r="JD58" s="14">
        <f>(JB58*'[1]prices source'!$G$58)</f>
        <v>0</v>
      </c>
      <c r="JE58" s="14">
        <f>'[1]halls power'!V89</f>
        <v>0</v>
      </c>
      <c r="JF58" s="9" t="str">
        <f t="shared" si="71"/>
        <v>n/a</v>
      </c>
      <c r="JG58" s="14">
        <f t="shared" si="72"/>
        <v>0</v>
      </c>
      <c r="JH58" s="11">
        <f>'[1]renewable energy'!W221</f>
        <v>22911.512476353219</v>
      </c>
      <c r="JI58" s="13">
        <f>(JH58*'[1]prices source'!$C$58)/1000</f>
        <v>5.9695650047313267</v>
      </c>
      <c r="JJ58" s="14">
        <f>(JH58*'[1]prices source'!$G$58)+'[1]renewable energy'!Z221</f>
        <v>2974.075277754951</v>
      </c>
      <c r="JK58" s="14">
        <f>'[1]renewable energy'!Y221</f>
        <v>26515.485858303</v>
      </c>
      <c r="JL58" s="9">
        <f t="shared" si="73"/>
        <v>8.915539581875958</v>
      </c>
      <c r="JM58" s="14">
        <f t="shared" si="74"/>
        <v>38909.364643651294</v>
      </c>
      <c r="JN58" s="11">
        <v>0</v>
      </c>
      <c r="JO58" s="13">
        <f>(JN58*'[1]prices source'!$C$58)/1000</f>
        <v>0</v>
      </c>
      <c r="JP58" s="14">
        <v>0</v>
      </c>
      <c r="JQ58" s="14">
        <v>0</v>
      </c>
      <c r="JR58" s="9" t="str">
        <f t="shared" si="75"/>
        <v>n/a</v>
      </c>
      <c r="JS58" s="14">
        <f t="shared" si="76"/>
        <v>0</v>
      </c>
      <c r="JT58" s="11">
        <v>0</v>
      </c>
      <c r="JU58" s="13">
        <f>(JT58*'[1]prices source'!$C$58)/1000</f>
        <v>0</v>
      </c>
      <c r="JV58" s="14">
        <f>(JT58*'[1]prices source'!$G$58)</f>
        <v>0</v>
      </c>
      <c r="JW58" s="16">
        <v>0</v>
      </c>
      <c r="JX58" s="9" t="str">
        <f t="shared" si="77"/>
        <v>n/a</v>
      </c>
      <c r="JY58" s="14">
        <f t="shared" si="78"/>
        <v>0</v>
      </c>
    </row>
    <row r="59" spans="1:285" x14ac:dyDescent="0.25">
      <c r="A59" s="9">
        <f>'[1]ENERGY APPORTION'!A59</f>
        <v>57</v>
      </c>
      <c r="B59" t="s">
        <v>106</v>
      </c>
      <c r="C59" s="9" t="str">
        <f>'[1]ENERGY APPORTION'!E59</f>
        <v>sports</v>
      </c>
      <c r="D59" s="10">
        <f>[1]FabricVent!M59</f>
        <v>367</v>
      </c>
      <c r="E59" s="11">
        <f>'[1]ENERGY APPORTION'!G59</f>
        <v>31789.012007666661</v>
      </c>
      <c r="F59" s="11">
        <f>'[1]ENERGY APPORTION'!H59</f>
        <v>46934</v>
      </c>
      <c r="G59" s="11">
        <f>'[1]ENERGY APPORTION'!I59</f>
        <v>0</v>
      </c>
      <c r="H59" s="10">
        <f>((E59*'[1]prices source'!$C$58)+(F59*'[1]prices source'!$C$60)+(G59*'[1]prices source'!$C$61))/1000</f>
        <v>16.939562349777699</v>
      </c>
      <c r="I59" s="12">
        <f>(E59*'[1]prices source'!$G$58)+(F59*'[1]prices source'!$G$60)+(G59*'[1]prices source'!$G$61)</f>
        <v>4861.5350098725758</v>
      </c>
      <c r="J59" s="11">
        <f>[1]FabricVent!EU59</f>
        <v>0</v>
      </c>
      <c r="K59" s="11">
        <f>[1]FabricVent!EJ59</f>
        <v>0</v>
      </c>
      <c r="L59" s="11">
        <v>0</v>
      </c>
      <c r="M59" s="13">
        <f>((J59*'[1]prices source'!$C$58)+(K59*'[1]prices source'!$C$60)+(L59*'[1]prices source'!$C$61))/1000</f>
        <v>0</v>
      </c>
      <c r="N59" s="14">
        <f>((J59*'[1]prices source'!$G$58)+(K59*'[1]prices source'!$G$60)+(L59*'[1]prices source'!$G$61))</f>
        <v>0</v>
      </c>
      <c r="O59" s="14">
        <f>[1]FabricVent!DY59</f>
        <v>0</v>
      </c>
      <c r="P59" s="9" t="str">
        <f t="shared" si="22"/>
        <v>n/a</v>
      </c>
      <c r="Q59" s="14">
        <f t="shared" si="0"/>
        <v>0</v>
      </c>
      <c r="R59" s="11">
        <f>[1]FabricVent!EV59</f>
        <v>0</v>
      </c>
      <c r="S59" s="11">
        <f>[1]FabricVent!EK59</f>
        <v>0</v>
      </c>
      <c r="T59" s="11">
        <v>0</v>
      </c>
      <c r="U59" s="13">
        <f>((R59*'[1]prices source'!$C$58)+(S59*'[1]prices source'!$C$60)+(T59*'[1]prices source'!$C$61))/1000</f>
        <v>0</v>
      </c>
      <c r="V59" s="14">
        <f>((R59*'[1]prices source'!$G$58)+(S59*'[1]prices source'!$G$60)+(T59*'[1]prices source'!$G$61))</f>
        <v>0</v>
      </c>
      <c r="W59" s="14">
        <f>[1]FabricVent!DZ59</f>
        <v>0</v>
      </c>
      <c r="X59" s="9" t="str">
        <f t="shared" si="23"/>
        <v>n/a</v>
      </c>
      <c r="Y59" s="14">
        <f t="shared" si="1"/>
        <v>0</v>
      </c>
      <c r="Z59" s="11">
        <f>[1]FabricVent!EW59</f>
        <v>0</v>
      </c>
      <c r="AA59" s="11">
        <f>[1]FabricVent!EL59</f>
        <v>0</v>
      </c>
      <c r="AB59" s="11">
        <v>0</v>
      </c>
      <c r="AC59" s="13">
        <f>((Z59*'[1]prices source'!$C$58)+(AA59*'[1]prices source'!$C$60)+(AB59*'[1]prices source'!$C$61))/1000</f>
        <v>0</v>
      </c>
      <c r="AD59" s="14">
        <f>((Z59*'[1]prices source'!$G$58)+(AA59*'[1]prices source'!$G$60)+(AB59*'[1]prices source'!$G$61))</f>
        <v>0</v>
      </c>
      <c r="AE59" s="14">
        <f>[1]FabricVent!EA59</f>
        <v>0</v>
      </c>
      <c r="AF59" s="9" t="str">
        <f t="shared" si="24"/>
        <v>n/a</v>
      </c>
      <c r="AG59" s="14">
        <f t="shared" si="2"/>
        <v>0</v>
      </c>
      <c r="AH59" s="11">
        <f>[1]FabricVent!EX59</f>
        <v>0</v>
      </c>
      <c r="AI59" s="11">
        <f>[1]FabricVent!EM59</f>
        <v>0</v>
      </c>
      <c r="AJ59" s="11">
        <v>0</v>
      </c>
      <c r="AK59" s="13">
        <f>((AH59*'[1]prices source'!$C$58)+(AI59*'[1]prices source'!$C$60)+(AJ59*'[1]prices source'!$C$61))/1000</f>
        <v>0</v>
      </c>
      <c r="AL59" s="14">
        <f>((AH59*'[1]prices source'!$G$58)+(AI59*'[1]prices source'!$G$60)+(AJ59*'[1]prices source'!$G$61))</f>
        <v>0</v>
      </c>
      <c r="AM59" s="14">
        <f>[1]FabricVent!EB59</f>
        <v>0</v>
      </c>
      <c r="AN59" s="9" t="str">
        <f t="shared" si="25"/>
        <v>n/a</v>
      </c>
      <c r="AO59" s="14">
        <f t="shared" si="3"/>
        <v>0</v>
      </c>
      <c r="AP59" s="11">
        <f>[1]FabricVent!FD59</f>
        <v>0</v>
      </c>
      <c r="AQ59" s="11">
        <f>[1]FabricVent!ES59</f>
        <v>0</v>
      </c>
      <c r="AR59" s="11">
        <v>0</v>
      </c>
      <c r="AS59" s="13">
        <f>((AP59*'[1]prices source'!$C$58)+(AQ59*'[1]prices source'!$C$60)+(AR59*'[1]prices source'!$C$61))/1000</f>
        <v>0</v>
      </c>
      <c r="AT59" s="14">
        <f>((AP59*'[1]prices source'!$G$58)+(AQ59*'[1]prices source'!$G$60)+(AR59*'[1]prices source'!$G$61))</f>
        <v>0</v>
      </c>
      <c r="AU59" s="14">
        <f>[1]FabricVent!EH59</f>
        <v>0</v>
      </c>
      <c r="AV59" s="9" t="str">
        <f t="shared" si="26"/>
        <v>n/a</v>
      </c>
      <c r="AW59" s="14">
        <f t="shared" si="4"/>
        <v>0</v>
      </c>
      <c r="AX59" s="11">
        <f>[1]FabricVent!FC59</f>
        <v>0</v>
      </c>
      <c r="AY59" s="11">
        <f>[1]FabricVent!ER59</f>
        <v>0</v>
      </c>
      <c r="AZ59" s="11">
        <v>0</v>
      </c>
      <c r="BA59" s="13">
        <f>((AX59*'[1]prices source'!$C$58)+(AY59*'[1]prices source'!$C$60)+(AZ59*'[1]prices source'!$C$61))/1000</f>
        <v>0</v>
      </c>
      <c r="BB59" s="14">
        <f>((AX59*'[1]prices source'!$G$58)+(AY59*'[1]prices source'!$G$60)+(AZ59*'[1]prices source'!$G$61))</f>
        <v>0</v>
      </c>
      <c r="BC59" s="14">
        <f>[1]FabricVent!EG59</f>
        <v>0</v>
      </c>
      <c r="BD59" s="9" t="str">
        <f t="shared" si="27"/>
        <v>n/a</v>
      </c>
      <c r="BE59" s="14">
        <f t="shared" si="5"/>
        <v>0</v>
      </c>
      <c r="BF59" s="11">
        <f>[1]FabricVent!EZ59</f>
        <v>0</v>
      </c>
      <c r="BG59" s="11">
        <f>[1]FabricVent!EO59</f>
        <v>0</v>
      </c>
      <c r="BH59" s="11">
        <v>0</v>
      </c>
      <c r="BI59" s="13">
        <f>((BF59*'[1]prices source'!$C$58)+(BG59*'[1]prices source'!$C$60)+(BH59*'[1]prices source'!$C$61))/1000</f>
        <v>0</v>
      </c>
      <c r="BJ59" s="14">
        <f>((BF59*'[1]prices source'!$G$58)+(BG59*'[1]prices source'!$G$60)+(BH59*'[1]prices source'!$G$61))</f>
        <v>0</v>
      </c>
      <c r="BK59" s="14">
        <f>[1]FabricVent!ED59</f>
        <v>0</v>
      </c>
      <c r="BL59" s="9" t="str">
        <f t="shared" si="28"/>
        <v>n/a</v>
      </c>
      <c r="BM59" s="14">
        <f t="shared" si="6"/>
        <v>0</v>
      </c>
      <c r="BN59" s="11">
        <f>[1]FabricVent!EY59</f>
        <v>0</v>
      </c>
      <c r="BO59" s="11">
        <f>[1]FabricVent!EN59</f>
        <v>0</v>
      </c>
      <c r="BP59" s="11">
        <v>0</v>
      </c>
      <c r="BQ59" s="13">
        <f>((BN59*'[1]prices source'!$C$58)+(BO59*'[1]prices source'!$C$60)+(BP59*'[1]prices source'!$C$61))/1000</f>
        <v>0</v>
      </c>
      <c r="BR59" s="14">
        <f>((BN59*'[1]prices source'!$G$58)+(BO59*'[1]prices source'!$G$60)+(BP59*'[1]prices source'!$G$61))</f>
        <v>0</v>
      </c>
      <c r="BS59" s="14">
        <f>[1]FabricVent!EC59</f>
        <v>0</v>
      </c>
      <c r="BT59" s="9" t="str">
        <f t="shared" si="29"/>
        <v>n/a</v>
      </c>
      <c r="BU59" s="14">
        <f t="shared" si="7"/>
        <v>0</v>
      </c>
      <c r="BV59" s="11">
        <f>[1]FabricVent!FA59</f>
        <v>56.560137609208823</v>
      </c>
      <c r="BW59" s="11">
        <f>[1]FabricVent!EP59</f>
        <v>0</v>
      </c>
      <c r="BX59" s="11">
        <v>0</v>
      </c>
      <c r="BY59" s="13">
        <f>((BV59*'[1]prices source'!$C$58)+(BW59*'[1]prices source'!$C$60)+(BX59*'[1]prices source'!$C$61))/1000</f>
        <v>1.473667085414793E-2</v>
      </c>
      <c r="BZ59" s="14">
        <f>((BV59*'[1]prices source'!$G$58)+(BW59*'[1]prices source'!$G$60)+(BX59*'[1]prices source'!$G$61))</f>
        <v>6.9755819214398525</v>
      </c>
      <c r="CA59" s="14">
        <f>[1]FabricVent!EE59</f>
        <v>1458.1679000000001</v>
      </c>
      <c r="CB59" s="9">
        <f t="shared" si="30"/>
        <v>209.03888971875409</v>
      </c>
      <c r="CC59" s="14">
        <f t="shared" si="8"/>
        <v>-1255.3967780214809</v>
      </c>
      <c r="CD59" s="11">
        <f>[1]FabricVent!FB59</f>
        <v>103.82271835115043</v>
      </c>
      <c r="CE59" s="11">
        <f>[1]FabricVent!EQ59</f>
        <v>0</v>
      </c>
      <c r="CF59" s="11">
        <v>0</v>
      </c>
      <c r="CG59" s="13">
        <f>((CD59*'[1]prices source'!$C$58)+(CE59*'[1]prices source'!$C$60)+(CF59*'[1]prices source'!$C$61))/1000</f>
        <v>2.7050875266518115E-2</v>
      </c>
      <c r="CH59" s="14">
        <f>((CD59*'[1]prices source'!$G$58)+(CE59*'[1]prices source'!$G$60)+(CF59*'[1]prices source'!$G$61))</f>
        <v>12.804492842095071</v>
      </c>
      <c r="CI59" s="14">
        <f>[1]FabricVent!EF59</f>
        <v>1614.1104000000003</v>
      </c>
      <c r="CJ59" s="9">
        <f t="shared" si="31"/>
        <v>126.05812818244347</v>
      </c>
      <c r="CK59" s="14">
        <f t="shared" si="9"/>
        <v>-1241.9003952723074</v>
      </c>
      <c r="CL59" s="11">
        <v>0</v>
      </c>
      <c r="CM59" s="11">
        <f>[1]HeatFuel!CE59</f>
        <v>0</v>
      </c>
      <c r="CN59" s="11">
        <v>0</v>
      </c>
      <c r="CO59" s="13">
        <f>((CL59*'[1]prices source'!$C$58)+(CM59*'[1]prices source'!$C$60)+(CN59*'[1]prices source'!$C$61))/1000</f>
        <v>0</v>
      </c>
      <c r="CP59" s="14">
        <f>((CL59*'[1]prices source'!$G$58)+(CM59*'[1]prices source'!$G$60)+(CN59*'[1]prices source'!$G$61))</f>
        <v>0</v>
      </c>
      <c r="CQ59" s="14">
        <v>0</v>
      </c>
      <c r="CR59" s="9" t="str">
        <f t="shared" si="32"/>
        <v>n/a</v>
      </c>
      <c r="CS59" s="14">
        <f t="shared" si="10"/>
        <v>0</v>
      </c>
      <c r="CT59" s="11">
        <f>[1]HeatFuel!BA59</f>
        <v>0</v>
      </c>
      <c r="CU59" s="11">
        <v>0</v>
      </c>
      <c r="CV59" s="11">
        <v>0</v>
      </c>
      <c r="CW59" s="13">
        <f>((CT59*'[1]prices source'!$C$58)+(CU59*'[1]prices source'!$C$60)+(CV59*'[1]prices source'!$C$61))/1000</f>
        <v>0</v>
      </c>
      <c r="CX59" s="14">
        <f>((CT59*'[1]prices source'!$G$58)+(CU59*'[1]prices source'!$G$60)+(CV59*'[1]prices source'!$G$61))</f>
        <v>0</v>
      </c>
      <c r="CY59" s="14">
        <f>'[1]CAPEX Assumptions'!$D$11*[1]HeatFuel!BB59</f>
        <v>0</v>
      </c>
      <c r="CZ59" s="9" t="str">
        <f t="shared" si="33"/>
        <v>n/a</v>
      </c>
      <c r="DA59" s="14">
        <f t="shared" si="11"/>
        <v>0</v>
      </c>
      <c r="DB59" s="11">
        <f>[1]HotWaterpiv!AQ168</f>
        <v>0</v>
      </c>
      <c r="DC59" s="11">
        <f>[1]HotWaterpiv!AP168</f>
        <v>4789.183673469387</v>
      </c>
      <c r="DD59" s="11">
        <v>0</v>
      </c>
      <c r="DE59" s="13">
        <f>((DB59*'[1]prices source'!$C$58)+(DC59*'[1]prices source'!$C$60)+(DD59*'[1]prices source'!$C$61))/1000</f>
        <v>0.88336492857142845</v>
      </c>
      <c r="DF59" s="14">
        <f>((DB59*'[1]prices source'!$G$58)+(DC59*'[1]prices source'!$G$60)+(DD59*'[1]prices source'!$G$61))</f>
        <v>96.018860594288157</v>
      </c>
      <c r="DG59" s="14">
        <v>1500</v>
      </c>
      <c r="DH59" s="9">
        <f t="shared" si="34"/>
        <v>15.621930844795195</v>
      </c>
      <c r="DI59" s="14">
        <f t="shared" si="12"/>
        <v>59.97087641978078</v>
      </c>
      <c r="DJ59" s="11">
        <f>[1]HeatFuel!CN59</f>
        <v>0</v>
      </c>
      <c r="DK59" s="11">
        <f>[1]HeatFuel!CO59</f>
        <v>0</v>
      </c>
      <c r="DL59" s="11">
        <v>0</v>
      </c>
      <c r="DM59" s="13">
        <f>((DJ59*'[1]prices source'!$C$58)+(DK59*'[1]prices source'!$C$60)+(DL59*'[1]prices source'!$C$61))/1000</f>
        <v>0</v>
      </c>
      <c r="DN59" s="14">
        <f>((DJ59*'[1]prices source'!$G$58)+(DK59*'[1]prices source'!$G$60)+(DL59*'[1]prices source'!$G$61))</f>
        <v>0</v>
      </c>
      <c r="DO59" s="14">
        <f>[1]HeatFuel!CM59</f>
        <v>0</v>
      </c>
      <c r="DP59" s="9" t="str">
        <f t="shared" si="35"/>
        <v>n/a</v>
      </c>
      <c r="DQ59" s="14">
        <f t="shared" si="13"/>
        <v>0</v>
      </c>
      <c r="DR59" s="11">
        <v>0</v>
      </c>
      <c r="DS59" s="11">
        <v>0</v>
      </c>
      <c r="DT59" s="11">
        <v>0</v>
      </c>
      <c r="DU59" s="13">
        <f>((DR59*'[1]prices source'!$C$58)+(DS59*'[1]prices source'!$C$60)+(DT59*'[1]prices source'!$C$61))/1000</f>
        <v>0</v>
      </c>
      <c r="DV59" s="14">
        <f>((DR59*'[1]prices source'!$G$58)+(DS59*'[1]prices source'!$G$60)+(DT59*'[1]prices source'!$G$61))</f>
        <v>0</v>
      </c>
      <c r="DW59" s="14"/>
      <c r="DX59" s="9" t="str">
        <f t="shared" si="36"/>
        <v>n/a</v>
      </c>
      <c r="DY59" s="14">
        <f t="shared" si="14"/>
        <v>0</v>
      </c>
      <c r="DZ59" s="11">
        <f>'[1]ENERGY APPORTION'!BA59*'[1]benchmarks general'!$I$192*(6-0)/24</f>
        <v>0</v>
      </c>
      <c r="EA59" s="11">
        <v>0</v>
      </c>
      <c r="EB59" s="11">
        <v>0</v>
      </c>
      <c r="EC59" s="13">
        <f>((DZ59*'[1]prices source'!$C$58)+(EA59*'[1]prices source'!$C$60)+(EB59*'[1]prices source'!$C$61))/1000</f>
        <v>0</v>
      </c>
      <c r="ED59" s="14">
        <f>((DZ59*'[1]prices source'!$G$58)+(EA59*'[1]prices source'!$G$60)+(EB59*'[1]prices source'!$G$61))</f>
        <v>0</v>
      </c>
      <c r="EE59" s="14">
        <f>IF(DZ59&gt;0,'[1]benchmarks general'!$I$197,0)</f>
        <v>0</v>
      </c>
      <c r="EF59" s="9" t="str">
        <f t="shared" si="37"/>
        <v>n/a</v>
      </c>
      <c r="EG59" s="14">
        <f t="shared" si="15"/>
        <v>0</v>
      </c>
      <c r="EH59" s="11">
        <f>[1]FabricVent!GG59</f>
        <v>0</v>
      </c>
      <c r="EI59" s="11">
        <f>[1]FabricVent!GD59</f>
        <v>0</v>
      </c>
      <c r="EJ59" s="11">
        <v>0</v>
      </c>
      <c r="EK59" s="13">
        <f>((EH59*'[1]prices source'!$C$58)+(EI59*'[1]prices source'!$C$60)+(EJ59*'[1]prices source'!$C$61))/1000</f>
        <v>0</v>
      </c>
      <c r="EL59" s="14">
        <f>((EH59*'[1]prices source'!$G$58)+(EI59*'[1]prices source'!$G$60)+(EJ59*'[1]prices source'!$G$61))</f>
        <v>0</v>
      </c>
      <c r="EM59" s="14">
        <v>0</v>
      </c>
      <c r="EN59" s="9" t="str">
        <f t="shared" si="38"/>
        <v>n/a</v>
      </c>
      <c r="EO59" s="14">
        <f t="shared" si="16"/>
        <v>0</v>
      </c>
      <c r="EP59" s="11">
        <f>[1]FabricVent!GK59</f>
        <v>10924.587884139379</v>
      </c>
      <c r="EQ59" s="11">
        <f>[1]FabricVent!GH59</f>
        <v>0</v>
      </c>
      <c r="ER59" s="11">
        <v>0</v>
      </c>
      <c r="ES59" s="13">
        <f>((EP59*'[1]prices source'!$C$58)+(EQ59*'[1]prices source'!$C$60)+(ER59*'[1]prices source'!$C$61))/1000</f>
        <v>2.8463872732792384</v>
      </c>
      <c r="ET59" s="14">
        <f>((EP59*'[1]prices source'!$G$58)+(EQ59*'[1]prices source'!$G$60)+(ER59*'[1]prices source'!$G$61))</f>
        <v>1347.3333157410166</v>
      </c>
      <c r="EU59" s="14">
        <v>10000</v>
      </c>
      <c r="EV59" s="9">
        <f t="shared" si="39"/>
        <v>7.422068379939172</v>
      </c>
      <c r="EW59" s="14">
        <f t="shared" si="17"/>
        <v>453.4833240738626</v>
      </c>
      <c r="EX59" s="11">
        <f>[1]FabricVent!GR59</f>
        <v>0</v>
      </c>
      <c r="EY59" s="11">
        <f>[1]FabricVent!GO59</f>
        <v>0</v>
      </c>
      <c r="EZ59" s="11">
        <v>0</v>
      </c>
      <c r="FA59" s="13">
        <f>((EX59*'[1]prices source'!$C$58)+(EY59*'[1]prices source'!$C$60)+(EZ59*'[1]prices source'!$C$61))/1000</f>
        <v>0</v>
      </c>
      <c r="FB59" s="14">
        <f>((EX59*'[1]prices source'!$G$58)+(EY59*'[1]prices source'!$G$60)+(EZ59*'[1]prices source'!$G$61))</f>
        <v>0</v>
      </c>
      <c r="FC59" s="14"/>
      <c r="FD59" s="9" t="str">
        <f t="shared" si="40"/>
        <v>n/a</v>
      </c>
      <c r="FE59" s="14">
        <f t="shared" si="18"/>
        <v>0</v>
      </c>
      <c r="FF59" s="11">
        <v>0</v>
      </c>
      <c r="FG59" s="11">
        <f>[1]HeatFuel!CR59</f>
        <v>0</v>
      </c>
      <c r="FH59" s="11">
        <f>[1]HeatFuel!CQ59</f>
        <v>0</v>
      </c>
      <c r="FI59" s="13">
        <f>((FF59*'[1]prices source'!$C$58)+(FG59*'[1]prices source'!$C$60)+(FH59*'[1]prices source'!$C$61))/1000</f>
        <v>0</v>
      </c>
      <c r="FJ59" s="14">
        <f>((FF59*'[1]prices source'!$G$58)+(FG59*'[1]prices source'!$G$60)+(FH59*'[1]prices source'!$G$61))</f>
        <v>0</v>
      </c>
      <c r="FK59" s="14">
        <f>[1]HeatFuel!CP59</f>
        <v>0</v>
      </c>
      <c r="FL59" s="9" t="str">
        <f t="shared" si="41"/>
        <v>n/a</v>
      </c>
      <c r="FM59" s="14">
        <f t="shared" si="19"/>
        <v>0</v>
      </c>
      <c r="FN59" s="11">
        <f t="shared" si="79"/>
        <v>0</v>
      </c>
      <c r="FO59" s="11">
        <f t="shared" si="79"/>
        <v>0</v>
      </c>
      <c r="FP59" s="11">
        <f t="shared" si="79"/>
        <v>0</v>
      </c>
      <c r="FQ59" s="13">
        <f>((FN59*'[1]prices source'!$C$58)+(FO59*'[1]prices source'!$C$60)+(FP59*'[1]prices source'!$C$61))/1000</f>
        <v>0</v>
      </c>
      <c r="FR59" s="14">
        <f>((FN59*'[1]prices source'!$G$58)+(FO59*'[1]prices source'!$G$60)+(FP59*'[1]prices source'!$G$61))</f>
        <v>0</v>
      </c>
      <c r="FS59" s="14">
        <f>'[1]CAPEX Assumptions'!$D$30</f>
        <v>0</v>
      </c>
      <c r="FT59" s="9" t="str">
        <f t="shared" si="42"/>
        <v>n/a</v>
      </c>
      <c r="FU59" s="14">
        <f t="shared" si="21"/>
        <v>0</v>
      </c>
      <c r="FV59" s="15">
        <v>0</v>
      </c>
      <c r="FW59" s="13">
        <f>(FV59*'[1]prices source'!$C$58)/1000</f>
        <v>0</v>
      </c>
      <c r="FX59" s="14">
        <f>(FV59*'[1]prices source'!$G$58)</f>
        <v>0</v>
      </c>
      <c r="FY59" s="16">
        <v>0</v>
      </c>
      <c r="FZ59" s="9" t="str">
        <f t="shared" si="43"/>
        <v>n/a</v>
      </c>
      <c r="GA59" s="14">
        <f t="shared" si="44"/>
        <v>0</v>
      </c>
      <c r="GB59" s="11">
        <f>'[1]ENERGY APPORTION'!BB59*'[1]cooling opps'!$C$35</f>
        <v>0</v>
      </c>
      <c r="GC59" s="13">
        <f>(GB59*'[1]prices source'!$C$58)/1000</f>
        <v>0</v>
      </c>
      <c r="GD59" s="14">
        <f>(GB59*'[1]prices source'!$G$58)</f>
        <v>0</v>
      </c>
      <c r="GE59" s="14">
        <v>0</v>
      </c>
      <c r="GF59" s="9" t="str">
        <f t="shared" si="45"/>
        <v>n/a</v>
      </c>
      <c r="GG59" s="14">
        <f t="shared" si="46"/>
        <v>0</v>
      </c>
      <c r="GH59" s="11">
        <v>0</v>
      </c>
      <c r="GI59" s="13">
        <f>(GH59*'[1]prices source'!$C$58)/1000</f>
        <v>0</v>
      </c>
      <c r="GJ59" s="14">
        <f>(GH59*'[1]prices source'!$G$58)</f>
        <v>0</v>
      </c>
      <c r="GK59" s="17">
        <v>0</v>
      </c>
      <c r="GL59" s="9" t="str">
        <f t="shared" si="47"/>
        <v>n/a</v>
      </c>
      <c r="GM59" s="14">
        <f t="shared" si="48"/>
        <v>0</v>
      </c>
      <c r="GN59" s="11">
        <f>[1]HeatFuel!BE59</f>
        <v>0</v>
      </c>
      <c r="GO59" s="13">
        <f>(GN59*'[1]prices source'!$C$58)/1000</f>
        <v>0</v>
      </c>
      <c r="GP59" s="14">
        <f>(GN59*'[1]prices source'!$G$58)</f>
        <v>0</v>
      </c>
      <c r="GQ59" s="14">
        <f>[1]HeatFuel!BF59*'[1]CAPEX Assumptions'!$D$11</f>
        <v>0</v>
      </c>
      <c r="GR59" s="9" t="str">
        <f t="shared" si="49"/>
        <v>n/a</v>
      </c>
      <c r="GS59" s="14">
        <f t="shared" si="50"/>
        <v>0</v>
      </c>
      <c r="GT59" s="11">
        <v>0</v>
      </c>
      <c r="GU59" s="13">
        <f>(GT59*'[1]prices source'!$C$58)/1000</f>
        <v>0</v>
      </c>
      <c r="GV59" s="14">
        <f>(GT59*'[1]prices source'!$G$58)</f>
        <v>0</v>
      </c>
      <c r="GW59" s="14">
        <v>0</v>
      </c>
      <c r="GX59" s="9" t="str">
        <f t="shared" si="51"/>
        <v>n/a</v>
      </c>
      <c r="GY59" s="14">
        <f t="shared" si="52"/>
        <v>0</v>
      </c>
      <c r="GZ59" s="18">
        <v>127.79046769362731</v>
      </c>
      <c r="HA59" s="13">
        <f>(GZ59*'[1]prices source'!$C$58)/1000</f>
        <v>3.3295641423474832E-2</v>
      </c>
      <c r="HB59" s="14">
        <f>(GZ59*'[1]prices source'!$G$58)</f>
        <v>15.760443907245286</v>
      </c>
      <c r="HC59" s="19">
        <v>6574.8618596539618</v>
      </c>
      <c r="HD59" s="9">
        <f t="shared" si="53"/>
        <v>417.17491577958731</v>
      </c>
      <c r="HE59" s="14">
        <f t="shared" si="54"/>
        <v>-6209.9504530822933</v>
      </c>
      <c r="HF59" s="18">
        <v>312.98082243807539</v>
      </c>
      <c r="HG59" s="13">
        <f>(HF59*'[1]prices source'!$C$58)/1000</f>
        <v>8.1546749334278218E-2</v>
      </c>
      <c r="HH59" s="14">
        <f>(HF59*'[1]prices source'!$G$58)</f>
        <v>38.600036333733286</v>
      </c>
      <c r="HI59" s="19">
        <v>11761.617554961824</v>
      </c>
      <c r="HJ59" s="9">
        <f t="shared" si="55"/>
        <v>304.70483118906105</v>
      </c>
      <c r="HK59" s="14">
        <f t="shared" si="56"/>
        <v>-10639.564547205431</v>
      </c>
      <c r="HL59" s="11">
        <v>0</v>
      </c>
      <c r="HM59" s="13">
        <f>(HL59*'[1]prices source'!$C$58)/1000</f>
        <v>0</v>
      </c>
      <c r="HN59" s="14">
        <f>(HL59*'[1]prices source'!$G$58)</f>
        <v>0</v>
      </c>
      <c r="HO59" s="14">
        <v>0</v>
      </c>
      <c r="HP59" s="9" t="str">
        <f t="shared" si="57"/>
        <v>n/a</v>
      </c>
      <c r="HQ59" s="14">
        <f t="shared" si="58"/>
        <v>0</v>
      </c>
      <c r="HR59" s="11">
        <v>0</v>
      </c>
      <c r="HS59" s="13">
        <f>(HR59*'[1]prices source'!$C$58)/1000</f>
        <v>0</v>
      </c>
      <c r="HT59" s="14">
        <f>(HR59*'[1]prices source'!$G$58)</f>
        <v>0</v>
      </c>
      <c r="HU59" s="14">
        <v>0</v>
      </c>
      <c r="HV59" s="9" t="str">
        <f t="shared" si="59"/>
        <v>n/a</v>
      </c>
      <c r="HW59" s="14">
        <f t="shared" si="60"/>
        <v>0</v>
      </c>
      <c r="HX59" s="11">
        <f>[1]ICT!AC129</f>
        <v>0</v>
      </c>
      <c r="HY59" s="13">
        <f>(HX59*'[1]prices source'!$C$58)/1000</f>
        <v>0</v>
      </c>
      <c r="HZ59" s="14">
        <f>(HX59*'[1]prices source'!$G$58)</f>
        <v>0</v>
      </c>
      <c r="IA59" s="14">
        <f>'[1]CAPEX Assumptions'!$D$25*[1]ICT!H129</f>
        <v>0</v>
      </c>
      <c r="IB59" s="9" t="str">
        <f t="shared" si="61"/>
        <v>n/a</v>
      </c>
      <c r="IC59" s="14">
        <f t="shared" si="62"/>
        <v>0</v>
      </c>
      <c r="ID59" s="11">
        <f>[1]ICT!Z129</f>
        <v>0</v>
      </c>
      <c r="IE59" s="13">
        <f>(ID59*'[1]prices source'!$C$58)/1000</f>
        <v>0</v>
      </c>
      <c r="IF59" s="14">
        <f>(ID59*'[1]prices source'!$G$58)</f>
        <v>0</v>
      </c>
      <c r="IG59" s="14">
        <f>'[1]CAPEX Assumptions'!$D$26</f>
        <v>0</v>
      </c>
      <c r="IH59" s="9" t="str">
        <f t="shared" si="63"/>
        <v>n/a</v>
      </c>
      <c r="II59" s="14">
        <f t="shared" si="64"/>
        <v>0</v>
      </c>
      <c r="IJ59" s="11">
        <f>[1]ICT!AF129</f>
        <v>0</v>
      </c>
      <c r="IK59" s="13">
        <f>(IJ59*'[1]prices source'!$C$58)/1000</f>
        <v>0</v>
      </c>
      <c r="IL59" s="14">
        <f>(IJ59*'[1]prices source'!$G$58)</f>
        <v>0</v>
      </c>
      <c r="IM59" s="14">
        <f>'[1]CAPEX Assumptions'!$D$27*[1]ICT!AG86</f>
        <v>0</v>
      </c>
      <c r="IN59" s="9" t="str">
        <f t="shared" si="65"/>
        <v>n/a</v>
      </c>
      <c r="IO59" s="14">
        <f t="shared" si="66"/>
        <v>0</v>
      </c>
      <c r="IP59" s="11">
        <f>[1]vending!G59</f>
        <v>0</v>
      </c>
      <c r="IQ59" s="13">
        <f>(IP59*'[1]prices source'!$C$58)/1000</f>
        <v>0</v>
      </c>
      <c r="IR59" s="14">
        <f>(IP59*'[1]prices source'!$G$58)</f>
        <v>0</v>
      </c>
      <c r="IS59" s="14">
        <f>'[1]CAPEX Assumptions'!$D$28*[1]vending!C16</f>
        <v>0</v>
      </c>
      <c r="IT59" s="9" t="str">
        <f t="shared" si="67"/>
        <v>n/a</v>
      </c>
      <c r="IU59" s="14">
        <f t="shared" si="68"/>
        <v>0</v>
      </c>
      <c r="IV59" s="11">
        <f>'[1]halls power'!S90</f>
        <v>0</v>
      </c>
      <c r="IW59" s="13">
        <f>(IV59*'[1]prices source'!$C$58)/1000</f>
        <v>0</v>
      </c>
      <c r="IX59" s="14">
        <f>(IV59*'[1]prices source'!$G$58)</f>
        <v>0</v>
      </c>
      <c r="IY59" s="14">
        <f>'[1]halls power'!T90</f>
        <v>0</v>
      </c>
      <c r="IZ59" s="9" t="str">
        <f t="shared" si="69"/>
        <v>n/a</v>
      </c>
      <c r="JA59" s="14">
        <f t="shared" si="70"/>
        <v>0</v>
      </c>
      <c r="JB59" s="11">
        <f>'[1]halls power'!U90</f>
        <v>0</v>
      </c>
      <c r="JC59" s="13">
        <f>(JB59*'[1]prices source'!$C$58)/1000</f>
        <v>0</v>
      </c>
      <c r="JD59" s="14">
        <f>(JB59*'[1]prices source'!$G$58)</f>
        <v>0</v>
      </c>
      <c r="JE59" s="14">
        <f>'[1]halls power'!V90</f>
        <v>0</v>
      </c>
      <c r="JF59" s="9" t="str">
        <f t="shared" si="71"/>
        <v>n/a</v>
      </c>
      <c r="JG59" s="14">
        <f t="shared" si="72"/>
        <v>0</v>
      </c>
      <c r="JH59" s="11">
        <f>'[1]renewable energy'!W222</f>
        <v>9889.8615005841239</v>
      </c>
      <c r="JI59" s="13">
        <f>(JH59*'[1]prices source'!$C$58)/1000</f>
        <v>2.5767906495243138</v>
      </c>
      <c r="JJ59" s="14">
        <f>(JH59*'[1]prices source'!$G$58)+'[1]renewable energy'!Z222</f>
        <v>1283.7735011891875</v>
      </c>
      <c r="JK59" s="14">
        <f>'[1]renewable energy'!Y222</f>
        <v>11445.533464015682</v>
      </c>
      <c r="JL59" s="9">
        <f t="shared" si="73"/>
        <v>8.9155395818759562</v>
      </c>
      <c r="JM59" s="14">
        <f t="shared" si="74"/>
        <v>16795.409198698406</v>
      </c>
      <c r="JN59" s="11">
        <v>0</v>
      </c>
      <c r="JO59" s="13">
        <f>(JN59*'[1]prices source'!$C$58)/1000</f>
        <v>0</v>
      </c>
      <c r="JP59" s="14">
        <v>0</v>
      </c>
      <c r="JQ59" s="14">
        <v>0</v>
      </c>
      <c r="JR59" s="9" t="str">
        <f t="shared" si="75"/>
        <v>n/a</v>
      </c>
      <c r="JS59" s="14">
        <f t="shared" si="76"/>
        <v>0</v>
      </c>
      <c r="JT59" s="11">
        <v>0</v>
      </c>
      <c r="JU59" s="13">
        <f>(JT59*'[1]prices source'!$C$58)/1000</f>
        <v>0</v>
      </c>
      <c r="JV59" s="14">
        <f>(JT59*'[1]prices source'!$G$58)</f>
        <v>0</v>
      </c>
      <c r="JW59" s="16">
        <v>0</v>
      </c>
      <c r="JX59" s="9" t="str">
        <f t="shared" si="77"/>
        <v>n/a</v>
      </c>
      <c r="JY59" s="14">
        <f t="shared" si="78"/>
        <v>0</v>
      </c>
    </row>
    <row r="60" spans="1:285" x14ac:dyDescent="0.25">
      <c r="A60" s="9">
        <f>'[1]ENERGY APPORTION'!A60</f>
        <v>58</v>
      </c>
      <c r="B60" t="s">
        <v>107</v>
      </c>
      <c r="C60" s="9" t="str">
        <f>'[1]ENERGY APPORTION'!E60</f>
        <v>off</v>
      </c>
      <c r="D60" s="10">
        <f>[1]FabricVent!M60</f>
        <v>462.81000000000006</v>
      </c>
      <c r="E60" s="11">
        <f>'[1]ENERGY APPORTION'!G60</f>
        <v>60885.919999999998</v>
      </c>
      <c r="F60" s="11">
        <f>'[1]ENERGY APPORTION'!H60</f>
        <v>63628.76150900207</v>
      </c>
      <c r="G60" s="11">
        <f>'[1]ENERGY APPORTION'!I60</f>
        <v>0</v>
      </c>
      <c r="H60" s="10">
        <f>((E60*'[1]prices source'!$C$58)+(F60*'[1]prices source'!$C$60)+(G60*'[1]prices source'!$C$61))/1000</f>
        <v>27.600072933287848</v>
      </c>
      <c r="I60" s="12">
        <f>(E60*'[1]prices source'!$G$58)+(F60*'[1]prices source'!$G$60)+(G60*'[1]prices source'!$G$61)</f>
        <v>8784.7821147774248</v>
      </c>
      <c r="J60" s="11">
        <f>[1]FabricVent!EU60</f>
        <v>0</v>
      </c>
      <c r="K60" s="11">
        <f>[1]FabricVent!EJ60</f>
        <v>0</v>
      </c>
      <c r="L60" s="11">
        <v>0</v>
      </c>
      <c r="M60" s="13">
        <f>((J60*'[1]prices source'!$C$58)+(K60*'[1]prices source'!$C$60)+(L60*'[1]prices source'!$C$61))/1000</f>
        <v>0</v>
      </c>
      <c r="N60" s="14">
        <f>((J60*'[1]prices source'!$G$58)+(K60*'[1]prices source'!$G$60)+(L60*'[1]prices source'!$G$61))</f>
        <v>0</v>
      </c>
      <c r="O60" s="14">
        <f>[1]FabricVent!DY60</f>
        <v>0</v>
      </c>
      <c r="P60" s="9" t="str">
        <f t="shared" si="22"/>
        <v>n/a</v>
      </c>
      <c r="Q60" s="14">
        <f t="shared" si="0"/>
        <v>0</v>
      </c>
      <c r="R60" s="11">
        <f>[1]FabricVent!EV60</f>
        <v>0</v>
      </c>
      <c r="S60" s="11">
        <f>[1]FabricVent!EK60</f>
        <v>0</v>
      </c>
      <c r="T60" s="11">
        <v>0</v>
      </c>
      <c r="U60" s="13">
        <f>((R60*'[1]prices source'!$C$58)+(S60*'[1]prices source'!$C$60)+(T60*'[1]prices source'!$C$61))/1000</f>
        <v>0</v>
      </c>
      <c r="V60" s="14">
        <f>((R60*'[1]prices source'!$G$58)+(S60*'[1]prices source'!$G$60)+(T60*'[1]prices source'!$G$61))</f>
        <v>0</v>
      </c>
      <c r="W60" s="14">
        <f>[1]FabricVent!DZ60</f>
        <v>0</v>
      </c>
      <c r="X60" s="9" t="str">
        <f t="shared" si="23"/>
        <v>n/a</v>
      </c>
      <c r="Y60" s="14">
        <f t="shared" si="1"/>
        <v>0</v>
      </c>
      <c r="Z60" s="11">
        <f>[1]FabricVent!EW60</f>
        <v>0</v>
      </c>
      <c r="AA60" s="11">
        <f>[1]FabricVent!EL60</f>
        <v>0</v>
      </c>
      <c r="AB60" s="11">
        <v>0</v>
      </c>
      <c r="AC60" s="13">
        <f>((Z60*'[1]prices source'!$C$58)+(AA60*'[1]prices source'!$C$60)+(AB60*'[1]prices source'!$C$61))/1000</f>
        <v>0</v>
      </c>
      <c r="AD60" s="14">
        <f>((Z60*'[1]prices source'!$G$58)+(AA60*'[1]prices source'!$G$60)+(AB60*'[1]prices source'!$G$61))</f>
        <v>0</v>
      </c>
      <c r="AE60" s="14">
        <f>[1]FabricVent!EA60</f>
        <v>0</v>
      </c>
      <c r="AF60" s="9" t="str">
        <f t="shared" si="24"/>
        <v>n/a</v>
      </c>
      <c r="AG60" s="14">
        <f t="shared" si="2"/>
        <v>0</v>
      </c>
      <c r="AH60" s="11">
        <f>[1]FabricVent!EX60</f>
        <v>0</v>
      </c>
      <c r="AI60" s="11">
        <f>[1]FabricVent!EM60</f>
        <v>0</v>
      </c>
      <c r="AJ60" s="11">
        <v>0</v>
      </c>
      <c r="AK60" s="13">
        <f>((AH60*'[1]prices source'!$C$58)+(AI60*'[1]prices source'!$C$60)+(AJ60*'[1]prices source'!$C$61))/1000</f>
        <v>0</v>
      </c>
      <c r="AL60" s="14">
        <f>((AH60*'[1]prices source'!$G$58)+(AI60*'[1]prices source'!$G$60)+(AJ60*'[1]prices source'!$G$61))</f>
        <v>0</v>
      </c>
      <c r="AM60" s="14">
        <f>[1]FabricVent!EB60</f>
        <v>0</v>
      </c>
      <c r="AN60" s="9" t="str">
        <f t="shared" si="25"/>
        <v>n/a</v>
      </c>
      <c r="AO60" s="14">
        <f t="shared" si="3"/>
        <v>0</v>
      </c>
      <c r="AP60" s="11">
        <f>[1]FabricVent!FD60</f>
        <v>0</v>
      </c>
      <c r="AQ60" s="11">
        <f>[1]FabricVent!ES60</f>
        <v>0</v>
      </c>
      <c r="AR60" s="11">
        <v>0</v>
      </c>
      <c r="AS60" s="13">
        <f>((AP60*'[1]prices source'!$C$58)+(AQ60*'[1]prices source'!$C$60)+(AR60*'[1]prices source'!$C$61))/1000</f>
        <v>0</v>
      </c>
      <c r="AT60" s="14">
        <f>((AP60*'[1]prices source'!$G$58)+(AQ60*'[1]prices source'!$G$60)+(AR60*'[1]prices source'!$G$61))</f>
        <v>0</v>
      </c>
      <c r="AU60" s="14">
        <f>[1]FabricVent!EH60</f>
        <v>0</v>
      </c>
      <c r="AV60" s="9" t="str">
        <f t="shared" si="26"/>
        <v>n/a</v>
      </c>
      <c r="AW60" s="14">
        <f t="shared" si="4"/>
        <v>0</v>
      </c>
      <c r="AX60" s="11">
        <f>[1]FabricVent!FC60</f>
        <v>0</v>
      </c>
      <c r="AY60" s="11">
        <f>[1]FabricVent!ER60</f>
        <v>0</v>
      </c>
      <c r="AZ60" s="11">
        <v>0</v>
      </c>
      <c r="BA60" s="13">
        <f>((AX60*'[1]prices source'!$C$58)+(AY60*'[1]prices source'!$C$60)+(AZ60*'[1]prices source'!$C$61))/1000</f>
        <v>0</v>
      </c>
      <c r="BB60" s="14">
        <f>((AX60*'[1]prices source'!$G$58)+(AY60*'[1]prices source'!$G$60)+(AZ60*'[1]prices source'!$G$61))</f>
        <v>0</v>
      </c>
      <c r="BC60" s="14">
        <f>[1]FabricVent!EG60</f>
        <v>0</v>
      </c>
      <c r="BD60" s="9" t="str">
        <f t="shared" si="27"/>
        <v>n/a</v>
      </c>
      <c r="BE60" s="14">
        <f t="shared" si="5"/>
        <v>0</v>
      </c>
      <c r="BF60" s="11">
        <f>[1]FabricVent!EZ60</f>
        <v>0</v>
      </c>
      <c r="BG60" s="11">
        <f>[1]FabricVent!EO60</f>
        <v>0</v>
      </c>
      <c r="BH60" s="11">
        <v>0</v>
      </c>
      <c r="BI60" s="13">
        <f>((BF60*'[1]prices source'!$C$58)+(BG60*'[1]prices source'!$C$60)+(BH60*'[1]prices source'!$C$61))/1000</f>
        <v>0</v>
      </c>
      <c r="BJ60" s="14">
        <f>((BF60*'[1]prices source'!$G$58)+(BG60*'[1]prices source'!$G$60)+(BH60*'[1]prices source'!$G$61))</f>
        <v>0</v>
      </c>
      <c r="BK60" s="14">
        <f>[1]FabricVent!ED60</f>
        <v>0</v>
      </c>
      <c r="BL60" s="9" t="str">
        <f t="shared" si="28"/>
        <v>n/a</v>
      </c>
      <c r="BM60" s="14">
        <f t="shared" si="6"/>
        <v>0</v>
      </c>
      <c r="BN60" s="11">
        <f>[1]FabricVent!EY60</f>
        <v>0</v>
      </c>
      <c r="BO60" s="11">
        <f>[1]FabricVent!EN60</f>
        <v>0</v>
      </c>
      <c r="BP60" s="11">
        <v>0</v>
      </c>
      <c r="BQ60" s="13">
        <f>((BN60*'[1]prices source'!$C$58)+(BO60*'[1]prices source'!$C$60)+(BP60*'[1]prices source'!$C$61))/1000</f>
        <v>0</v>
      </c>
      <c r="BR60" s="14">
        <f>((BN60*'[1]prices source'!$G$58)+(BO60*'[1]prices source'!$G$60)+(BP60*'[1]prices source'!$G$61))</f>
        <v>0</v>
      </c>
      <c r="BS60" s="14">
        <f>[1]FabricVent!EC60</f>
        <v>0</v>
      </c>
      <c r="BT60" s="9" t="str">
        <f t="shared" si="29"/>
        <v>n/a</v>
      </c>
      <c r="BU60" s="14">
        <f t="shared" si="7"/>
        <v>0</v>
      </c>
      <c r="BV60" s="11">
        <f>[1]FabricVent!FA60</f>
        <v>641.14228107591589</v>
      </c>
      <c r="BW60" s="11">
        <f>[1]FabricVent!EP60</f>
        <v>2243.313872662884</v>
      </c>
      <c r="BX60" s="11">
        <v>0</v>
      </c>
      <c r="BY60" s="13">
        <f>((BV60*'[1]prices source'!$C$58)+(BW60*'[1]prices source'!$C$60)+(BX60*'[1]prices source'!$C$61))/1000</f>
        <v>0.58082803765002777</v>
      </c>
      <c r="BZ60" s="14">
        <f>((BV60*'[1]prices source'!$G$58)+(BW60*'[1]prices source'!$G$60)+(BX60*'[1]prices source'!$G$61))</f>
        <v>124.04874799905818</v>
      </c>
      <c r="CA60" s="14">
        <f>[1]FabricVent!EE60</f>
        <v>6958.1658000000007</v>
      </c>
      <c r="CB60" s="9">
        <f t="shared" si="30"/>
        <v>56.092188855084856</v>
      </c>
      <c r="CC60" s="14">
        <f t="shared" si="8"/>
        <v>-3330.3053761488245</v>
      </c>
      <c r="CD60" s="11">
        <f>[1]FabricVent!FB60</f>
        <v>843.78310566467678</v>
      </c>
      <c r="CE60" s="11">
        <f>[1]FabricVent!EQ60</f>
        <v>2952.3405370796509</v>
      </c>
      <c r="CF60" s="11">
        <v>0</v>
      </c>
      <c r="CG60" s="13">
        <f>((CD60*'[1]prices source'!$C$58)+(CE60*'[1]prices source'!$C$60)+(CF60*'[1]prices source'!$C$61))/1000</f>
        <v>0.76440581120780871</v>
      </c>
      <c r="CH60" s="14">
        <f>((CD60*'[1]prices source'!$G$58)+(CE60*'[1]prices source'!$G$60)+(CF60*'[1]prices source'!$G$61))</f>
        <v>163.25586524228385</v>
      </c>
      <c r="CI60" s="14">
        <f>[1]FabricVent!EF60</f>
        <v>7702.3008</v>
      </c>
      <c r="CJ60" s="9">
        <f t="shared" si="31"/>
        <v>47.179320562659193</v>
      </c>
      <c r="CK60" s="14">
        <f t="shared" si="9"/>
        <v>-2927.8109157606286</v>
      </c>
      <c r="CL60" s="11">
        <v>0</v>
      </c>
      <c r="CM60" s="11">
        <f>[1]HeatFuel!CE60</f>
        <v>1785.7467617347011</v>
      </c>
      <c r="CN60" s="11">
        <v>0</v>
      </c>
      <c r="CO60" s="13">
        <f>((CL60*'[1]prices source'!$C$58)+(CM60*'[1]prices source'!$C$60)+(CN60*'[1]prices source'!$C$61))/1000</f>
        <v>0.32938099020196565</v>
      </c>
      <c r="CP60" s="14">
        <f>((CL60*'[1]prices source'!$G$58)+(CM60*'[1]prices source'!$G$60)+(CN60*'[1]prices source'!$G$61))</f>
        <v>35.802629646795857</v>
      </c>
      <c r="CQ60" s="14">
        <f>[1]HeatFuel!CF60</f>
        <v>2785.4676254699862</v>
      </c>
      <c r="CR60" s="9">
        <f t="shared" si="32"/>
        <v>77.800643498801506</v>
      </c>
      <c r="CS60" s="14">
        <f t="shared" si="10"/>
        <v>-2203.8000322225053</v>
      </c>
      <c r="CT60" s="11">
        <f>[1]HeatFuel!BA60</f>
        <v>1714.7110500000001</v>
      </c>
      <c r="CU60" s="11">
        <v>0</v>
      </c>
      <c r="CV60" s="11">
        <v>0</v>
      </c>
      <c r="CW60" s="13">
        <f>((CT60*'[1]prices source'!$C$58)+(CU60*'[1]prices source'!$C$60)+(CV60*'[1]prices source'!$C$61))/1000</f>
        <v>0.44676575096780191</v>
      </c>
      <c r="CX60" s="14">
        <f>((CT60*'[1]prices source'!$G$58)+(CU60*'[1]prices source'!$G$60)+(CV60*'[1]prices source'!$G$61))</f>
        <v>211.47592467889794</v>
      </c>
      <c r="CY60" s="14">
        <f>'[1]CAPEX Assumptions'!$D$11*[1]HeatFuel!BB60</f>
        <v>290.32144761904766</v>
      </c>
      <c r="CZ60" s="9">
        <f t="shared" si="33"/>
        <v>1.3728345108780948</v>
      </c>
      <c r="DA60" s="14">
        <f t="shared" si="11"/>
        <v>3355.2160928711301</v>
      </c>
      <c r="DB60" s="11">
        <f>[1]HotWaterpiv!AQ169</f>
        <v>0</v>
      </c>
      <c r="DC60" s="11">
        <f>[1]HotWaterpiv!AP169</f>
        <v>0</v>
      </c>
      <c r="DD60" s="11">
        <v>0</v>
      </c>
      <c r="DE60" s="13">
        <f>((DB60*'[1]prices source'!$C$58)+(DC60*'[1]prices source'!$C$60)+(DD60*'[1]prices source'!$C$61))/1000</f>
        <v>0</v>
      </c>
      <c r="DF60" s="14">
        <f>((DB60*'[1]prices source'!$G$58)+(DC60*'[1]prices source'!$G$60)+(DD60*'[1]prices source'!$G$61))</f>
        <v>0</v>
      </c>
      <c r="DG60" s="14">
        <f>[1]HotWaterpiv!AW169</f>
        <v>0</v>
      </c>
      <c r="DH60" s="9" t="str">
        <f t="shared" si="34"/>
        <v>n/a</v>
      </c>
      <c r="DI60" s="14">
        <f t="shared" si="12"/>
        <v>0</v>
      </c>
      <c r="DJ60" s="11">
        <f>[1]HeatFuel!CN60</f>
        <v>0</v>
      </c>
      <c r="DK60" s="11">
        <f>[1]HeatFuel!CO60</f>
        <v>0</v>
      </c>
      <c r="DL60" s="11">
        <v>0</v>
      </c>
      <c r="DM60" s="13">
        <f>((DJ60*'[1]prices source'!$C$58)+(DK60*'[1]prices source'!$C$60)+(DL60*'[1]prices source'!$C$61))/1000</f>
        <v>0</v>
      </c>
      <c r="DN60" s="14">
        <f>((DJ60*'[1]prices source'!$G$58)+(DK60*'[1]prices source'!$G$60)+(DL60*'[1]prices source'!$G$61))</f>
        <v>0</v>
      </c>
      <c r="DO60" s="14">
        <f>[1]HeatFuel!CM60</f>
        <v>0</v>
      </c>
      <c r="DP60" s="9" t="str">
        <f t="shared" si="35"/>
        <v>n/a</v>
      </c>
      <c r="DQ60" s="14">
        <f t="shared" si="13"/>
        <v>0</v>
      </c>
      <c r="DR60" s="11">
        <v>0</v>
      </c>
      <c r="DS60" s="11">
        <v>0</v>
      </c>
      <c r="DT60" s="11">
        <v>0</v>
      </c>
      <c r="DU60" s="13">
        <f>((DR60*'[1]prices source'!$C$58)+(DS60*'[1]prices source'!$C$60)+(DT60*'[1]prices source'!$C$61))/1000</f>
        <v>0</v>
      </c>
      <c r="DV60" s="14">
        <f>((DR60*'[1]prices source'!$G$58)+(DS60*'[1]prices source'!$G$60)+(DT60*'[1]prices source'!$G$61))</f>
        <v>0</v>
      </c>
      <c r="DW60" s="14"/>
      <c r="DX60" s="9" t="str">
        <f t="shared" si="36"/>
        <v>n/a</v>
      </c>
      <c r="DY60" s="14">
        <f t="shared" si="14"/>
        <v>0</v>
      </c>
      <c r="DZ60" s="11">
        <f>'[1]ENERGY APPORTION'!BA60*'[1]benchmarks general'!$I$192*(6-0)/24</f>
        <v>465.79310984477996</v>
      </c>
      <c r="EA60" s="11">
        <v>0</v>
      </c>
      <c r="EB60" s="11">
        <v>0</v>
      </c>
      <c r="EC60" s="13">
        <f>((DZ60*'[1]prices source'!$C$58)+(EA60*'[1]prices source'!$C$60)+(EB60*'[1]prices source'!$C$61))/1000</f>
        <v>0.12136179358932278</v>
      </c>
      <c r="ED60" s="14">
        <f>((DZ60*'[1]prices source'!$G$58)+(EA60*'[1]prices source'!$G$60)+(EB60*'[1]prices source'!$G$61))</f>
        <v>57.446430180457703</v>
      </c>
      <c r="EE60" s="14">
        <f>IF(DZ60&gt;0,'[1]benchmarks general'!$I$197,0)</f>
        <v>290</v>
      </c>
      <c r="EF60" s="9">
        <f t="shared" si="37"/>
        <v>5.0481813941965896</v>
      </c>
      <c r="EG60" s="14">
        <f t="shared" si="15"/>
        <v>-111.26161327963402</v>
      </c>
      <c r="EH60" s="11">
        <f>[1]FabricVent!GG60</f>
        <v>0</v>
      </c>
      <c r="EI60" s="11">
        <f>[1]FabricVent!GD60</f>
        <v>0</v>
      </c>
      <c r="EJ60" s="11">
        <v>0</v>
      </c>
      <c r="EK60" s="13">
        <f>((EH60*'[1]prices source'!$C$58)+(EI60*'[1]prices source'!$C$60)+(EJ60*'[1]prices source'!$C$61))/1000</f>
        <v>0</v>
      </c>
      <c r="EL60" s="14">
        <f>((EH60*'[1]prices source'!$G$58)+(EI60*'[1]prices source'!$G$60)+(EJ60*'[1]prices source'!$G$61))</f>
        <v>0</v>
      </c>
      <c r="EM60" s="14">
        <v>0</v>
      </c>
      <c r="EN60" s="9" t="str">
        <f t="shared" si="38"/>
        <v>n/a</v>
      </c>
      <c r="EO60" s="14">
        <f t="shared" si="16"/>
        <v>0</v>
      </c>
      <c r="EP60" s="11">
        <f>[1]FabricVent!GK60</f>
        <v>0</v>
      </c>
      <c r="EQ60" s="11">
        <f>[1]FabricVent!GH60</f>
        <v>0</v>
      </c>
      <c r="ER60" s="11">
        <v>0</v>
      </c>
      <c r="ES60" s="13">
        <f>((EP60*'[1]prices source'!$C$58)+(EQ60*'[1]prices source'!$C$60)+(ER60*'[1]prices source'!$C$61))/1000</f>
        <v>0</v>
      </c>
      <c r="ET60" s="14">
        <f>((EP60*'[1]prices source'!$G$58)+(EQ60*'[1]prices source'!$G$60)+(ER60*'[1]prices source'!$G$61))</f>
        <v>0</v>
      </c>
      <c r="EU60" s="14">
        <v>0</v>
      </c>
      <c r="EV60" s="9" t="str">
        <f t="shared" si="39"/>
        <v>n/a</v>
      </c>
      <c r="EW60" s="14">
        <f t="shared" si="17"/>
        <v>0</v>
      </c>
      <c r="EX60" s="11">
        <f>[1]FabricVent!GR60</f>
        <v>0</v>
      </c>
      <c r="EY60" s="11">
        <f>[1]FabricVent!GO60</f>
        <v>0</v>
      </c>
      <c r="EZ60" s="11">
        <v>0</v>
      </c>
      <c r="FA60" s="13">
        <f>((EX60*'[1]prices source'!$C$58)+(EY60*'[1]prices source'!$C$60)+(EZ60*'[1]prices source'!$C$61))/1000</f>
        <v>0</v>
      </c>
      <c r="FB60" s="14">
        <f>((EX60*'[1]prices source'!$G$58)+(EY60*'[1]prices source'!$G$60)+(EZ60*'[1]prices source'!$G$61))</f>
        <v>0</v>
      </c>
      <c r="FC60" s="14"/>
      <c r="FD60" s="9" t="str">
        <f t="shared" si="40"/>
        <v>n/a</v>
      </c>
      <c r="FE60" s="14">
        <f t="shared" si="18"/>
        <v>0</v>
      </c>
      <c r="FF60" s="11">
        <v>0</v>
      </c>
      <c r="FG60" s="11">
        <f>[1]HeatFuel!CR60</f>
        <v>0</v>
      </c>
      <c r="FH60" s="11">
        <f>[1]HeatFuel!CQ60</f>
        <v>0</v>
      </c>
      <c r="FI60" s="13">
        <f>((FF60*'[1]prices source'!$C$58)+(FG60*'[1]prices source'!$C$60)+(FH60*'[1]prices source'!$C$61))/1000</f>
        <v>0</v>
      </c>
      <c r="FJ60" s="14">
        <f>((FF60*'[1]prices source'!$G$58)+(FG60*'[1]prices source'!$G$60)+(FH60*'[1]prices source'!$G$61))</f>
        <v>0</v>
      </c>
      <c r="FK60" s="14">
        <f>[1]HeatFuel!CP60</f>
        <v>0</v>
      </c>
      <c r="FL60" s="9" t="str">
        <f t="shared" si="41"/>
        <v>n/a</v>
      </c>
      <c r="FM60" s="14">
        <f t="shared" si="19"/>
        <v>0</v>
      </c>
      <c r="FN60" s="11">
        <f t="shared" si="79"/>
        <v>0</v>
      </c>
      <c r="FO60" s="11">
        <f t="shared" si="79"/>
        <v>0</v>
      </c>
      <c r="FP60" s="11">
        <f t="shared" si="79"/>
        <v>0</v>
      </c>
      <c r="FQ60" s="13">
        <f>((FN60*'[1]prices source'!$C$58)+(FO60*'[1]prices source'!$C$60)+(FP60*'[1]prices source'!$C$61))/1000</f>
        <v>0</v>
      </c>
      <c r="FR60" s="14">
        <f>((FN60*'[1]prices source'!$G$58)+(FO60*'[1]prices source'!$G$60)+(FP60*'[1]prices source'!$G$61))</f>
        <v>0</v>
      </c>
      <c r="FS60" s="14">
        <f>'[1]CAPEX Assumptions'!$D$30</f>
        <v>0</v>
      </c>
      <c r="FT60" s="9" t="str">
        <f t="shared" si="42"/>
        <v>n/a</v>
      </c>
      <c r="FU60" s="14">
        <f t="shared" si="21"/>
        <v>0</v>
      </c>
      <c r="FV60" s="15">
        <v>0</v>
      </c>
      <c r="FW60" s="13">
        <f>(FV60*'[1]prices source'!$C$58)/1000</f>
        <v>0</v>
      </c>
      <c r="FX60" s="14">
        <f>(FV60*'[1]prices source'!$G$58)</f>
        <v>0</v>
      </c>
      <c r="FY60" s="16">
        <v>0</v>
      </c>
      <c r="FZ60" s="9" t="str">
        <f t="shared" si="43"/>
        <v>n/a</v>
      </c>
      <c r="GA60" s="14">
        <f t="shared" si="44"/>
        <v>0</v>
      </c>
      <c r="GB60" s="11">
        <f>'[1]ENERGY APPORTION'!BB60*'[1]cooling opps'!$C$35</f>
        <v>1120</v>
      </c>
      <c r="GC60" s="13">
        <f>(GB60*'[1]prices source'!$C$58)/1000</f>
        <v>0.2918145544603204</v>
      </c>
      <c r="GD60" s="14">
        <f>(GB60*'[1]prices source'!$G$58)</f>
        <v>138.12999901083373</v>
      </c>
      <c r="GE60" s="14">
        <v>0</v>
      </c>
      <c r="GF60" s="9">
        <f t="shared" si="45"/>
        <v>0</v>
      </c>
      <c r="GG60" s="14">
        <f t="shared" si="46"/>
        <v>429.77663021576217</v>
      </c>
      <c r="GH60" s="11">
        <v>2333.3333333333339</v>
      </c>
      <c r="GI60" s="13">
        <f>(GH60*'[1]prices source'!$C$58)/1000</f>
        <v>0.60794698845900086</v>
      </c>
      <c r="GJ60" s="14">
        <f>(GH60*'[1]prices source'!$G$58)</f>
        <v>287.77083127257038</v>
      </c>
      <c r="GK60" s="17">
        <v>14593.908629441625</v>
      </c>
      <c r="GL60" s="9">
        <f t="shared" si="47"/>
        <v>50.713647956969574</v>
      </c>
      <c r="GM60" s="14">
        <f t="shared" si="48"/>
        <v>-12011.294898455501</v>
      </c>
      <c r="GN60" s="11">
        <f>[1]HeatFuel!BE60</f>
        <v>0</v>
      </c>
      <c r="GO60" s="13">
        <f>(GN60*'[1]prices source'!$C$58)/1000</f>
        <v>0</v>
      </c>
      <c r="GP60" s="14">
        <f>(GN60*'[1]prices source'!$G$58)</f>
        <v>0</v>
      </c>
      <c r="GQ60" s="14">
        <f>[1]HeatFuel!BF60*'[1]CAPEX Assumptions'!$D$11</f>
        <v>0</v>
      </c>
      <c r="GR60" s="9" t="str">
        <f t="shared" si="49"/>
        <v>n/a</v>
      </c>
      <c r="GS60" s="14">
        <f t="shared" si="50"/>
        <v>0</v>
      </c>
      <c r="GT60" s="11">
        <v>0</v>
      </c>
      <c r="GU60" s="13">
        <f>(GT60*'[1]prices source'!$C$58)/1000</f>
        <v>0</v>
      </c>
      <c r="GV60" s="14">
        <f>(GT60*'[1]prices source'!$G$58)</f>
        <v>0</v>
      </c>
      <c r="GW60" s="14">
        <v>0</v>
      </c>
      <c r="GX60" s="9" t="str">
        <f t="shared" si="51"/>
        <v>n/a</v>
      </c>
      <c r="GY60" s="14">
        <f t="shared" si="52"/>
        <v>0</v>
      </c>
      <c r="GZ60" s="18">
        <v>3219.6946296509595</v>
      </c>
      <c r="HA60" s="13">
        <f>(GZ60*'[1]prices source'!$C$58)/1000</f>
        <v>0.83888728022310799</v>
      </c>
      <c r="HB60" s="14">
        <f>(GZ60*'[1]prices source'!$G$58)</f>
        <v>397.08608572220868</v>
      </c>
      <c r="HC60" s="19">
        <v>9665.2065865570839</v>
      </c>
      <c r="HD60" s="9">
        <f t="shared" si="53"/>
        <v>24.340330558242265</v>
      </c>
      <c r="HE60" s="14">
        <f t="shared" si="54"/>
        <v>-471.22430257355336</v>
      </c>
      <c r="HF60" s="18">
        <v>3526.4351601518183</v>
      </c>
      <c r="HG60" s="13">
        <f>(HF60*'[1]prices source'!$C$58)/1000</f>
        <v>0.91880812954724234</v>
      </c>
      <c r="HH60" s="14">
        <f>(HF60*'[1]prices source'!$G$58)</f>
        <v>434.91650462816068</v>
      </c>
      <c r="HI60" s="19">
        <v>16206.030573874335</v>
      </c>
      <c r="HJ60" s="9">
        <f t="shared" si="55"/>
        <v>37.262394968730746</v>
      </c>
      <c r="HK60" s="14">
        <f t="shared" si="56"/>
        <v>-3563.5716932215892</v>
      </c>
      <c r="HL60" s="11">
        <v>0</v>
      </c>
      <c r="HM60" s="13">
        <f>(HL60*'[1]prices source'!$C$58)/1000</f>
        <v>0</v>
      </c>
      <c r="HN60" s="14">
        <f>(HL60*'[1]prices source'!$G$58)</f>
        <v>0</v>
      </c>
      <c r="HO60" s="14">
        <v>0</v>
      </c>
      <c r="HP60" s="9" t="str">
        <f t="shared" si="57"/>
        <v>n/a</v>
      </c>
      <c r="HQ60" s="14">
        <f t="shared" si="58"/>
        <v>0</v>
      </c>
      <c r="HR60" s="11">
        <v>0</v>
      </c>
      <c r="HS60" s="13">
        <f>(HR60*'[1]prices source'!$C$58)/1000</f>
        <v>0</v>
      </c>
      <c r="HT60" s="14">
        <f>(HR60*'[1]prices source'!$G$58)</f>
        <v>0</v>
      </c>
      <c r="HU60" s="14">
        <v>0</v>
      </c>
      <c r="HV60" s="9" t="str">
        <f t="shared" si="59"/>
        <v>n/a</v>
      </c>
      <c r="HW60" s="14">
        <f t="shared" si="60"/>
        <v>0</v>
      </c>
      <c r="HX60" s="11">
        <f>[1]ICT!AC130</f>
        <v>1389.4848000000004</v>
      </c>
      <c r="HY60" s="13">
        <f>(HX60*'[1]prices source'!$C$58)/1000</f>
        <v>0.36202847128695309</v>
      </c>
      <c r="HZ60" s="14">
        <f>(HX60*'[1]prices source'!$G$58)</f>
        <v>171.36565540140052</v>
      </c>
      <c r="IA60" s="14">
        <f>'[1]CAPEX Assumptions'!$D$25*[1]ICT!H130</f>
        <v>0</v>
      </c>
      <c r="IB60" s="9">
        <f t="shared" si="61"/>
        <v>0</v>
      </c>
      <c r="IC60" s="14">
        <f t="shared" si="62"/>
        <v>533.18579917859142</v>
      </c>
      <c r="ID60" s="11">
        <f>[1]ICT!Z130</f>
        <v>450</v>
      </c>
      <c r="IE60" s="13">
        <f>(ID60*'[1]prices source'!$C$58)/1000</f>
        <v>0.11724691920280729</v>
      </c>
      <c r="IF60" s="14">
        <f>(ID60*'[1]prices source'!$G$58)</f>
        <v>55.498660316852842</v>
      </c>
      <c r="IG60" s="14">
        <f>'[1]CAPEX Assumptions'!$D$26</f>
        <v>0</v>
      </c>
      <c r="IH60" s="9">
        <f t="shared" si="63"/>
        <v>0</v>
      </c>
      <c r="II60" s="14">
        <f t="shared" si="64"/>
        <v>172.6781103545473</v>
      </c>
      <c r="IJ60" s="11">
        <f>[1]ICT!AF130</f>
        <v>0</v>
      </c>
      <c r="IK60" s="13">
        <f>(IJ60*'[1]prices source'!$C$58)/1000</f>
        <v>0</v>
      </c>
      <c r="IL60" s="14">
        <f>(IJ60*'[1]prices source'!$G$58)</f>
        <v>0</v>
      </c>
      <c r="IM60" s="14">
        <f>'[1]CAPEX Assumptions'!$D$27*[1]ICT!AG87</f>
        <v>0</v>
      </c>
      <c r="IN60" s="9" t="str">
        <f t="shared" si="65"/>
        <v>n/a</v>
      </c>
      <c r="IO60" s="14">
        <f t="shared" si="66"/>
        <v>0</v>
      </c>
      <c r="IP60" s="11">
        <f>[1]vending!G60</f>
        <v>0</v>
      </c>
      <c r="IQ60" s="13">
        <f>(IP60*'[1]prices source'!$C$58)/1000</f>
        <v>0</v>
      </c>
      <c r="IR60" s="14">
        <f>(IP60*'[1]prices source'!$G$58)</f>
        <v>0</v>
      </c>
      <c r="IS60" s="14">
        <f>'[1]CAPEX Assumptions'!$D$28*[1]vending!C17</f>
        <v>0</v>
      </c>
      <c r="IT60" s="9" t="str">
        <f t="shared" si="67"/>
        <v>n/a</v>
      </c>
      <c r="IU60" s="14">
        <f t="shared" si="68"/>
        <v>0</v>
      </c>
      <c r="IV60" s="11">
        <f>'[1]halls power'!S91</f>
        <v>0</v>
      </c>
      <c r="IW60" s="13">
        <f>(IV60*'[1]prices source'!$C$58)/1000</f>
        <v>0</v>
      </c>
      <c r="IX60" s="14">
        <f>(IV60*'[1]prices source'!$G$58)</f>
        <v>0</v>
      </c>
      <c r="IY60" s="14">
        <f>'[1]halls power'!T91</f>
        <v>0</v>
      </c>
      <c r="IZ60" s="9" t="str">
        <f t="shared" si="69"/>
        <v>n/a</v>
      </c>
      <c r="JA60" s="14">
        <f t="shared" si="70"/>
        <v>0</v>
      </c>
      <c r="JB60" s="11">
        <f>'[1]halls power'!U91</f>
        <v>0</v>
      </c>
      <c r="JC60" s="13">
        <f>(JB60*'[1]prices source'!$C$58)/1000</f>
        <v>0</v>
      </c>
      <c r="JD60" s="14">
        <f>(JB60*'[1]prices source'!$G$58)</f>
        <v>0</v>
      </c>
      <c r="JE60" s="14">
        <f>'[1]halls power'!V91</f>
        <v>0</v>
      </c>
      <c r="JF60" s="9" t="str">
        <f t="shared" si="71"/>
        <v>n/a</v>
      </c>
      <c r="JG60" s="14">
        <f t="shared" si="72"/>
        <v>0</v>
      </c>
      <c r="JH60" s="11">
        <f>'[1]renewable energy'!W223</f>
        <v>8051.294763371603</v>
      </c>
      <c r="JI60" s="13">
        <f>(JH60*'[1]prices source'!$C$58)/1000</f>
        <v>2.0977544591089239</v>
      </c>
      <c r="JJ60" s="14">
        <f>(JH60*'[1]prices source'!$G$58)+'[1]renewable energy'!Z223</f>
        <v>1045.1146223705211</v>
      </c>
      <c r="JK60" s="14">
        <f>'[1]renewable energy'!Y223</f>
        <v>14981.062309429408</v>
      </c>
      <c r="JL60" s="9">
        <f t="shared" si="73"/>
        <v>14.334372506863865</v>
      </c>
      <c r="JM60" s="14">
        <f t="shared" si="74"/>
        <v>8009.7706521401869</v>
      </c>
      <c r="JN60" s="11">
        <v>0</v>
      </c>
      <c r="JO60" s="13">
        <f>(JN60*'[1]prices source'!$C$58)/1000</f>
        <v>0</v>
      </c>
      <c r="JP60" s="14">
        <v>0</v>
      </c>
      <c r="JQ60" s="14">
        <v>0</v>
      </c>
      <c r="JR60" s="9" t="str">
        <f t="shared" si="75"/>
        <v>n/a</v>
      </c>
      <c r="JS60" s="14">
        <f t="shared" si="76"/>
        <v>0</v>
      </c>
      <c r="JT60" s="11">
        <v>0</v>
      </c>
      <c r="JU60" s="13">
        <f>(JT60*'[1]prices source'!$C$58)/1000</f>
        <v>0</v>
      </c>
      <c r="JV60" s="14">
        <f>(JT60*'[1]prices source'!$G$58)</f>
        <v>0</v>
      </c>
      <c r="JW60" s="16">
        <v>0</v>
      </c>
      <c r="JX60" s="9" t="str">
        <f t="shared" si="77"/>
        <v>n/a</v>
      </c>
      <c r="JY60" s="14">
        <f t="shared" si="78"/>
        <v>0</v>
      </c>
    </row>
    <row r="61" spans="1:285" x14ac:dyDescent="0.25">
      <c r="A61" s="9">
        <f>'[1]ENERGY APPORTION'!A61</f>
        <v>59</v>
      </c>
      <c r="B61" t="s">
        <v>108</v>
      </c>
      <c r="C61" s="9" t="str">
        <f>'[1]ENERGY APPORTION'!E61</f>
        <v>sports</v>
      </c>
      <c r="D61" s="10">
        <f>[1]FabricVent!M61</f>
        <v>456.00000000000006</v>
      </c>
      <c r="E61" s="11">
        <f>'[1]ENERGY APPORTION'!G61</f>
        <v>8045.5940439583319</v>
      </c>
      <c r="F61" s="11">
        <f>'[1]ENERGY APPORTION'!H61</f>
        <v>72305</v>
      </c>
      <c r="G61" s="11">
        <f>'[1]ENERGY APPORTION'!I61</f>
        <v>0</v>
      </c>
      <c r="H61" s="10">
        <f>((E61*'[1]prices source'!$C$58)+(F61*'[1]prices source'!$C$60)+(G61*'[1]prices source'!$C$61))/1000</f>
        <v>15.43292639402349</v>
      </c>
      <c r="I61" s="12">
        <f>(E61*'[1]prices source'!$G$58)+(F61*'[1]prices source'!$G$60)+(G61*'[1]prices source'!$G$61)</f>
        <v>2441.9167320876063</v>
      </c>
      <c r="J61" s="11">
        <f>[1]FabricVent!EU61</f>
        <v>0</v>
      </c>
      <c r="K61" s="11">
        <f>[1]FabricVent!EJ61</f>
        <v>0</v>
      </c>
      <c r="L61" s="11">
        <v>0</v>
      </c>
      <c r="M61" s="13">
        <f>((J61*'[1]prices source'!$C$58)+(K61*'[1]prices source'!$C$60)+(L61*'[1]prices source'!$C$61))/1000</f>
        <v>0</v>
      </c>
      <c r="N61" s="14">
        <f>((J61*'[1]prices source'!$G$58)+(K61*'[1]prices source'!$G$60)+(L61*'[1]prices source'!$G$61))</f>
        <v>0</v>
      </c>
      <c r="O61" s="14">
        <f>[1]FabricVent!DY61</f>
        <v>0</v>
      </c>
      <c r="P61" s="9" t="str">
        <f t="shared" si="22"/>
        <v>n/a</v>
      </c>
      <c r="Q61" s="14">
        <f t="shared" si="0"/>
        <v>0</v>
      </c>
      <c r="R61" s="11">
        <f>[1]FabricVent!EV61</f>
        <v>0</v>
      </c>
      <c r="S61" s="11">
        <f>[1]FabricVent!EK61</f>
        <v>0</v>
      </c>
      <c r="T61" s="11">
        <v>0</v>
      </c>
      <c r="U61" s="13">
        <f>((R61*'[1]prices source'!$C$58)+(S61*'[1]prices source'!$C$60)+(T61*'[1]prices source'!$C$61))/1000</f>
        <v>0</v>
      </c>
      <c r="V61" s="14">
        <f>((R61*'[1]prices source'!$G$58)+(S61*'[1]prices source'!$G$60)+(T61*'[1]prices source'!$G$61))</f>
        <v>0</v>
      </c>
      <c r="W61" s="14">
        <f>[1]FabricVent!DZ61</f>
        <v>0</v>
      </c>
      <c r="X61" s="9" t="str">
        <f t="shared" si="23"/>
        <v>n/a</v>
      </c>
      <c r="Y61" s="14">
        <f t="shared" si="1"/>
        <v>0</v>
      </c>
      <c r="Z61" s="11">
        <f>[1]FabricVent!EW61</f>
        <v>0</v>
      </c>
      <c r="AA61" s="11">
        <f>[1]FabricVent!EL61</f>
        <v>0</v>
      </c>
      <c r="AB61" s="11">
        <v>0</v>
      </c>
      <c r="AC61" s="13">
        <f>((Z61*'[1]prices source'!$C$58)+(AA61*'[1]prices source'!$C$60)+(AB61*'[1]prices source'!$C$61))/1000</f>
        <v>0</v>
      </c>
      <c r="AD61" s="14">
        <f>((Z61*'[1]prices source'!$G$58)+(AA61*'[1]prices source'!$G$60)+(AB61*'[1]prices source'!$G$61))</f>
        <v>0</v>
      </c>
      <c r="AE61" s="14">
        <f>[1]FabricVent!EA61</f>
        <v>0</v>
      </c>
      <c r="AF61" s="9" t="str">
        <f t="shared" si="24"/>
        <v>n/a</v>
      </c>
      <c r="AG61" s="14">
        <f t="shared" si="2"/>
        <v>0</v>
      </c>
      <c r="AH61" s="11">
        <f>[1]FabricVent!EX61</f>
        <v>0</v>
      </c>
      <c r="AI61" s="11">
        <f>[1]FabricVent!EM61</f>
        <v>0</v>
      </c>
      <c r="AJ61" s="11">
        <v>0</v>
      </c>
      <c r="AK61" s="13">
        <f>((AH61*'[1]prices source'!$C$58)+(AI61*'[1]prices source'!$C$60)+(AJ61*'[1]prices source'!$C$61))/1000</f>
        <v>0</v>
      </c>
      <c r="AL61" s="14">
        <f>((AH61*'[1]prices source'!$G$58)+(AI61*'[1]prices source'!$G$60)+(AJ61*'[1]prices source'!$G$61))</f>
        <v>0</v>
      </c>
      <c r="AM61" s="14">
        <f>[1]FabricVent!EB61</f>
        <v>0</v>
      </c>
      <c r="AN61" s="9" t="str">
        <f t="shared" si="25"/>
        <v>n/a</v>
      </c>
      <c r="AO61" s="14">
        <f t="shared" si="3"/>
        <v>0</v>
      </c>
      <c r="AP61" s="11">
        <f>[1]FabricVent!FD61</f>
        <v>0</v>
      </c>
      <c r="AQ61" s="11">
        <f>[1]FabricVent!ES61</f>
        <v>0</v>
      </c>
      <c r="AR61" s="11">
        <v>0</v>
      </c>
      <c r="AS61" s="13">
        <f>((AP61*'[1]prices source'!$C$58)+(AQ61*'[1]prices source'!$C$60)+(AR61*'[1]prices source'!$C$61))/1000</f>
        <v>0</v>
      </c>
      <c r="AT61" s="14">
        <f>((AP61*'[1]prices source'!$G$58)+(AQ61*'[1]prices source'!$G$60)+(AR61*'[1]prices source'!$G$61))</f>
        <v>0</v>
      </c>
      <c r="AU61" s="14">
        <f>[1]FabricVent!EH61</f>
        <v>0</v>
      </c>
      <c r="AV61" s="9" t="str">
        <f t="shared" si="26"/>
        <v>n/a</v>
      </c>
      <c r="AW61" s="14">
        <f t="shared" si="4"/>
        <v>0</v>
      </c>
      <c r="AX61" s="11">
        <f>[1]FabricVent!FC61</f>
        <v>-1.6390504523703897E-12</v>
      </c>
      <c r="AY61" s="11">
        <f>[1]FabricVent!ER61</f>
        <v>0</v>
      </c>
      <c r="AZ61" s="11">
        <v>0</v>
      </c>
      <c r="BA61" s="13">
        <f>((AX61*'[1]prices source'!$C$58)+(AY61*'[1]prices source'!$C$60)+(AZ61*'[1]prices source'!$C$61))/1000</f>
        <v>-4.2705247990754625E-16</v>
      </c>
      <c r="BB61" s="14">
        <f>((AX61*'[1]prices source'!$G$58)+(AY61*'[1]prices source'!$G$60)+(AZ61*'[1]prices source'!$G$61))</f>
        <v>-2.0214467621841832E-13</v>
      </c>
      <c r="BC61" s="14">
        <f>[1]FabricVent!EG61</f>
        <v>0</v>
      </c>
      <c r="BD61" s="9" t="str">
        <f t="shared" si="27"/>
        <v>n/a</v>
      </c>
      <c r="BE61" s="14">
        <f t="shared" si="5"/>
        <v>-7.0717852675512711E-12</v>
      </c>
      <c r="BF61" s="11">
        <f>[1]FabricVent!EZ61</f>
        <v>0</v>
      </c>
      <c r="BG61" s="11">
        <f>[1]FabricVent!EO61</f>
        <v>0</v>
      </c>
      <c r="BH61" s="11">
        <v>0</v>
      </c>
      <c r="BI61" s="13">
        <f>((BF61*'[1]prices source'!$C$58)+(BG61*'[1]prices source'!$C$60)+(BH61*'[1]prices source'!$C$61))/1000</f>
        <v>0</v>
      </c>
      <c r="BJ61" s="14">
        <f>((BF61*'[1]prices source'!$G$58)+(BG61*'[1]prices source'!$G$60)+(BH61*'[1]prices source'!$G$61))</f>
        <v>0</v>
      </c>
      <c r="BK61" s="14">
        <f>[1]FabricVent!ED61</f>
        <v>0</v>
      </c>
      <c r="BL61" s="9" t="str">
        <f t="shared" si="28"/>
        <v>n/a</v>
      </c>
      <c r="BM61" s="14">
        <f t="shared" si="6"/>
        <v>0</v>
      </c>
      <c r="BN61" s="11">
        <f>[1]FabricVent!EY61</f>
        <v>0</v>
      </c>
      <c r="BO61" s="11">
        <f>[1]FabricVent!EN61</f>
        <v>0</v>
      </c>
      <c r="BP61" s="11">
        <v>0</v>
      </c>
      <c r="BQ61" s="13">
        <f>((BN61*'[1]prices source'!$C$58)+(BO61*'[1]prices source'!$C$60)+(BP61*'[1]prices source'!$C$61))/1000</f>
        <v>0</v>
      </c>
      <c r="BR61" s="14">
        <f>((BN61*'[1]prices source'!$G$58)+(BO61*'[1]prices source'!$G$60)+(BP61*'[1]prices source'!$G$61))</f>
        <v>0</v>
      </c>
      <c r="BS61" s="14">
        <f>[1]FabricVent!EC61</f>
        <v>0</v>
      </c>
      <c r="BT61" s="9" t="str">
        <f t="shared" si="29"/>
        <v>n/a</v>
      </c>
      <c r="BU61" s="14">
        <f t="shared" si="7"/>
        <v>0</v>
      </c>
      <c r="BV61" s="11">
        <f>[1]FabricVent!FA61</f>
        <v>0</v>
      </c>
      <c r="BW61" s="11">
        <f>[1]FabricVent!EP61</f>
        <v>0</v>
      </c>
      <c r="BX61" s="11">
        <v>0</v>
      </c>
      <c r="BY61" s="13">
        <f>((BV61*'[1]prices source'!$C$58)+(BW61*'[1]prices source'!$C$60)+(BX61*'[1]prices source'!$C$61))/1000</f>
        <v>0</v>
      </c>
      <c r="BZ61" s="14">
        <f>((BV61*'[1]prices source'!$G$58)+(BW61*'[1]prices source'!$G$60)+(BX61*'[1]prices source'!$G$61))</f>
        <v>0</v>
      </c>
      <c r="CA61" s="14">
        <f>[1]FabricVent!EE61</f>
        <v>0</v>
      </c>
      <c r="CB61" s="9" t="str">
        <f t="shared" si="30"/>
        <v>n/a</v>
      </c>
      <c r="CC61" s="14">
        <f t="shared" si="8"/>
        <v>0</v>
      </c>
      <c r="CD61" s="11">
        <f>[1]FabricVent!FB61</f>
        <v>0</v>
      </c>
      <c r="CE61" s="11">
        <f>[1]FabricVent!EQ61</f>
        <v>0</v>
      </c>
      <c r="CF61" s="11">
        <v>0</v>
      </c>
      <c r="CG61" s="13">
        <f>((CD61*'[1]prices source'!$C$58)+(CE61*'[1]prices source'!$C$60)+(CF61*'[1]prices source'!$C$61))/1000</f>
        <v>0</v>
      </c>
      <c r="CH61" s="14">
        <f>((CD61*'[1]prices source'!$G$58)+(CE61*'[1]prices source'!$G$60)+(CF61*'[1]prices source'!$G$61))</f>
        <v>0</v>
      </c>
      <c r="CI61" s="14">
        <f>[1]FabricVent!EF61</f>
        <v>0</v>
      </c>
      <c r="CJ61" s="9" t="str">
        <f t="shared" si="31"/>
        <v>n/a</v>
      </c>
      <c r="CK61" s="14">
        <f t="shared" si="9"/>
        <v>0</v>
      </c>
      <c r="CL61" s="11">
        <v>0</v>
      </c>
      <c r="CM61" s="11">
        <f>[1]HeatFuel!CE61</f>
        <v>0</v>
      </c>
      <c r="CN61" s="11">
        <v>0</v>
      </c>
      <c r="CO61" s="13">
        <f>((CL61*'[1]prices source'!$C$58)+(CM61*'[1]prices source'!$C$60)+(CN61*'[1]prices source'!$C$61))/1000</f>
        <v>0</v>
      </c>
      <c r="CP61" s="14">
        <f>((CL61*'[1]prices source'!$G$58)+(CM61*'[1]prices source'!$G$60)+(CN61*'[1]prices source'!$G$61))</f>
        <v>0</v>
      </c>
      <c r="CQ61" s="14">
        <v>0</v>
      </c>
      <c r="CR61" s="9" t="str">
        <f t="shared" si="32"/>
        <v>n/a</v>
      </c>
      <c r="CS61" s="14">
        <f t="shared" si="10"/>
        <v>0</v>
      </c>
      <c r="CT61" s="11">
        <f>[1]HeatFuel!BA61</f>
        <v>0</v>
      </c>
      <c r="CU61" s="11">
        <v>0</v>
      </c>
      <c r="CV61" s="11">
        <v>0</v>
      </c>
      <c r="CW61" s="13">
        <f>((CT61*'[1]prices source'!$C$58)+(CU61*'[1]prices source'!$C$60)+(CV61*'[1]prices source'!$C$61))/1000</f>
        <v>0</v>
      </c>
      <c r="CX61" s="14">
        <f>((CT61*'[1]prices source'!$G$58)+(CU61*'[1]prices source'!$G$60)+(CV61*'[1]prices source'!$G$61))</f>
        <v>0</v>
      </c>
      <c r="CY61" s="14">
        <f>'[1]CAPEX Assumptions'!$D$11*[1]HeatFuel!BB61</f>
        <v>0</v>
      </c>
      <c r="CZ61" s="9" t="str">
        <f t="shared" si="33"/>
        <v>n/a</v>
      </c>
      <c r="DA61" s="14">
        <f t="shared" si="11"/>
        <v>0</v>
      </c>
      <c r="DB61" s="11">
        <f>[1]HotWaterpiv!AQ170</f>
        <v>0</v>
      </c>
      <c r="DC61" s="11">
        <f>[1]HotWaterpiv!AP170</f>
        <v>7378.0612244897902</v>
      </c>
      <c r="DD61" s="11">
        <v>0</v>
      </c>
      <c r="DE61" s="13">
        <f>((DB61*'[1]prices source'!$C$58)+(DC61*'[1]prices source'!$C$60)+(DD61*'[1]prices source'!$C$61))/1000</f>
        <v>1.3608833928571418</v>
      </c>
      <c r="DF61" s="14">
        <f>((DB61*'[1]prices source'!$G$58)+(DC61*'[1]prices source'!$G$60)+(DD61*'[1]prices source'!$G$61))</f>
        <v>147.92354615566541</v>
      </c>
      <c r="DG61" s="14">
        <v>2000</v>
      </c>
      <c r="DH61" s="9">
        <f t="shared" si="34"/>
        <v>13.52049793273159</v>
      </c>
      <c r="DI61" s="14">
        <f t="shared" si="12"/>
        <v>403.24059785085774</v>
      </c>
      <c r="DJ61" s="11">
        <f>[1]HeatFuel!CN61</f>
        <v>0</v>
      </c>
      <c r="DK61" s="11">
        <f>[1]HeatFuel!CO61</f>
        <v>0</v>
      </c>
      <c r="DL61" s="11">
        <v>0</v>
      </c>
      <c r="DM61" s="13">
        <f>((DJ61*'[1]prices source'!$C$58)+(DK61*'[1]prices source'!$C$60)+(DL61*'[1]prices source'!$C$61))/1000</f>
        <v>0</v>
      </c>
      <c r="DN61" s="14">
        <f>((DJ61*'[1]prices source'!$G$58)+(DK61*'[1]prices source'!$G$60)+(DL61*'[1]prices source'!$G$61))</f>
        <v>0</v>
      </c>
      <c r="DO61" s="14">
        <f>[1]HeatFuel!CM61</f>
        <v>0</v>
      </c>
      <c r="DP61" s="9" t="str">
        <f t="shared" si="35"/>
        <v>n/a</v>
      </c>
      <c r="DQ61" s="14">
        <f t="shared" si="13"/>
        <v>0</v>
      </c>
      <c r="DR61" s="11">
        <v>0</v>
      </c>
      <c r="DS61" s="11">
        <v>0</v>
      </c>
      <c r="DT61" s="11">
        <v>0</v>
      </c>
      <c r="DU61" s="13">
        <f>((DR61*'[1]prices source'!$C$58)+(DS61*'[1]prices source'!$C$60)+(DT61*'[1]prices source'!$C$61))/1000</f>
        <v>0</v>
      </c>
      <c r="DV61" s="14">
        <f>((DR61*'[1]prices source'!$G$58)+(DS61*'[1]prices source'!$G$60)+(DT61*'[1]prices source'!$G$61))</f>
        <v>0</v>
      </c>
      <c r="DW61" s="14"/>
      <c r="DX61" s="9" t="str">
        <f t="shared" si="36"/>
        <v>n/a</v>
      </c>
      <c r="DY61" s="14">
        <f t="shared" si="14"/>
        <v>0</v>
      </c>
      <c r="DZ61" s="11">
        <f>'[1]ENERGY APPORTION'!BA61*'[1]benchmarks general'!$I$192*(6-0)/24</f>
        <v>0</v>
      </c>
      <c r="EA61" s="11">
        <v>0</v>
      </c>
      <c r="EB61" s="11">
        <v>0</v>
      </c>
      <c r="EC61" s="13">
        <f>((DZ61*'[1]prices source'!$C$58)+(EA61*'[1]prices source'!$C$60)+(EB61*'[1]prices source'!$C$61))/1000</f>
        <v>0</v>
      </c>
      <c r="ED61" s="14">
        <f>((DZ61*'[1]prices source'!$G$58)+(EA61*'[1]prices source'!$G$60)+(EB61*'[1]prices source'!$G$61))</f>
        <v>0</v>
      </c>
      <c r="EE61" s="14">
        <f>IF(DZ61&gt;0,'[1]benchmarks general'!$I$197,0)</f>
        <v>0</v>
      </c>
      <c r="EF61" s="9" t="str">
        <f t="shared" si="37"/>
        <v>n/a</v>
      </c>
      <c r="EG61" s="14">
        <f t="shared" si="15"/>
        <v>0</v>
      </c>
      <c r="EH61" s="11">
        <f>[1]FabricVent!GG61</f>
        <v>0</v>
      </c>
      <c r="EI61" s="11">
        <f>[1]FabricVent!GD61</f>
        <v>0</v>
      </c>
      <c r="EJ61" s="11">
        <v>0</v>
      </c>
      <c r="EK61" s="13">
        <f>((EH61*'[1]prices source'!$C$58)+(EI61*'[1]prices source'!$C$60)+(EJ61*'[1]prices source'!$C$61))/1000</f>
        <v>0</v>
      </c>
      <c r="EL61" s="14">
        <f>((EH61*'[1]prices source'!$G$58)+(EI61*'[1]prices source'!$G$60)+(EJ61*'[1]prices source'!$G$61))</f>
        <v>0</v>
      </c>
      <c r="EM61" s="14">
        <v>0</v>
      </c>
      <c r="EN61" s="9" t="str">
        <f t="shared" si="38"/>
        <v>n/a</v>
      </c>
      <c r="EO61" s="14">
        <f t="shared" si="16"/>
        <v>0</v>
      </c>
      <c r="EP61" s="11">
        <f>[1]FabricVent!GK61</f>
        <v>0</v>
      </c>
      <c r="EQ61" s="11">
        <f>[1]FabricVent!GH61</f>
        <v>0</v>
      </c>
      <c r="ER61" s="11">
        <v>0</v>
      </c>
      <c r="ES61" s="13">
        <f>((EP61*'[1]prices source'!$C$58)+(EQ61*'[1]prices source'!$C$60)+(ER61*'[1]prices source'!$C$61))/1000</f>
        <v>0</v>
      </c>
      <c r="ET61" s="14">
        <f>((EP61*'[1]prices source'!$G$58)+(EQ61*'[1]prices source'!$G$60)+(ER61*'[1]prices source'!$G$61))</f>
        <v>0</v>
      </c>
      <c r="EU61" s="14">
        <v>0</v>
      </c>
      <c r="EV61" s="9" t="str">
        <f t="shared" si="39"/>
        <v>n/a</v>
      </c>
      <c r="EW61" s="14">
        <f t="shared" si="17"/>
        <v>0</v>
      </c>
      <c r="EX61" s="11">
        <f>[1]FabricVent!GR61</f>
        <v>0</v>
      </c>
      <c r="EY61" s="11">
        <f>[1]FabricVent!GO61</f>
        <v>0</v>
      </c>
      <c r="EZ61" s="11">
        <v>0</v>
      </c>
      <c r="FA61" s="13">
        <f>((EX61*'[1]prices source'!$C$58)+(EY61*'[1]prices source'!$C$60)+(EZ61*'[1]prices source'!$C$61))/1000</f>
        <v>0</v>
      </c>
      <c r="FB61" s="14">
        <f>((EX61*'[1]prices source'!$G$58)+(EY61*'[1]prices source'!$G$60)+(EZ61*'[1]prices source'!$G$61))</f>
        <v>0</v>
      </c>
      <c r="FC61" s="14"/>
      <c r="FD61" s="9" t="str">
        <f t="shared" si="40"/>
        <v>n/a</v>
      </c>
      <c r="FE61" s="14">
        <f t="shared" si="18"/>
        <v>0</v>
      </c>
      <c r="FF61" s="11">
        <v>0</v>
      </c>
      <c r="FG61" s="11">
        <f>[1]HeatFuel!CR61</f>
        <v>0</v>
      </c>
      <c r="FH61" s="11">
        <f>[1]HeatFuel!CQ61</f>
        <v>0</v>
      </c>
      <c r="FI61" s="13">
        <f>((FF61*'[1]prices source'!$C$58)+(FG61*'[1]prices source'!$C$60)+(FH61*'[1]prices source'!$C$61))/1000</f>
        <v>0</v>
      </c>
      <c r="FJ61" s="14">
        <f>((FF61*'[1]prices source'!$G$58)+(FG61*'[1]prices source'!$G$60)+(FH61*'[1]prices source'!$G$61))</f>
        <v>0</v>
      </c>
      <c r="FK61" s="14">
        <f>[1]HeatFuel!CP61</f>
        <v>0</v>
      </c>
      <c r="FL61" s="9" t="str">
        <f t="shared" si="41"/>
        <v>n/a</v>
      </c>
      <c r="FM61" s="14">
        <f t="shared" si="19"/>
        <v>0</v>
      </c>
      <c r="FN61" s="11">
        <f t="shared" si="79"/>
        <v>0</v>
      </c>
      <c r="FO61" s="11">
        <f t="shared" si="79"/>
        <v>0</v>
      </c>
      <c r="FP61" s="11">
        <f t="shared" si="79"/>
        <v>0</v>
      </c>
      <c r="FQ61" s="13">
        <f>((FN61*'[1]prices source'!$C$58)+(FO61*'[1]prices source'!$C$60)+(FP61*'[1]prices source'!$C$61))/1000</f>
        <v>0</v>
      </c>
      <c r="FR61" s="14">
        <f>((FN61*'[1]prices source'!$G$58)+(FO61*'[1]prices source'!$G$60)+(FP61*'[1]prices source'!$G$61))</f>
        <v>0</v>
      </c>
      <c r="FS61" s="14">
        <f>'[1]CAPEX Assumptions'!$D$30</f>
        <v>0</v>
      </c>
      <c r="FT61" s="9" t="str">
        <f t="shared" si="42"/>
        <v>n/a</v>
      </c>
      <c r="FU61" s="14">
        <f t="shared" si="21"/>
        <v>0</v>
      </c>
      <c r="FV61" s="15">
        <v>302.80000000000007</v>
      </c>
      <c r="FW61" s="13">
        <f>(FV61*'[1]prices source'!$C$58)/1000</f>
        <v>7.8894149188022344E-2</v>
      </c>
      <c r="FX61" s="14">
        <f>(FV61*'[1]prices source'!$G$58)</f>
        <v>37.344431875428988</v>
      </c>
      <c r="FY61" s="16">
        <v>400</v>
      </c>
      <c r="FZ61" s="9">
        <f t="shared" si="43"/>
        <v>10.711101492567694</v>
      </c>
      <c r="GA61" s="14">
        <f t="shared" si="44"/>
        <v>22.868475533703361</v>
      </c>
      <c r="GB61" s="11">
        <f>'[1]ENERGY APPORTION'!BB61*'[1]cooling opps'!$C$35</f>
        <v>0</v>
      </c>
      <c r="GC61" s="13">
        <f>(GB61*'[1]prices source'!$C$58)/1000</f>
        <v>0</v>
      </c>
      <c r="GD61" s="14">
        <f>(GB61*'[1]prices source'!$G$58)</f>
        <v>0</v>
      </c>
      <c r="GE61" s="14">
        <v>0</v>
      </c>
      <c r="GF61" s="9" t="str">
        <f t="shared" si="45"/>
        <v>n/a</v>
      </c>
      <c r="GG61" s="14">
        <f t="shared" si="46"/>
        <v>0</v>
      </c>
      <c r="GH61" s="11">
        <v>0</v>
      </c>
      <c r="GI61" s="13">
        <f>(GH61*'[1]prices source'!$C$58)/1000</f>
        <v>0</v>
      </c>
      <c r="GJ61" s="14">
        <f>(GH61*'[1]prices source'!$G$58)</f>
        <v>0</v>
      </c>
      <c r="GK61" s="17">
        <v>0</v>
      </c>
      <c r="GL61" s="9" t="str">
        <f t="shared" si="47"/>
        <v>n/a</v>
      </c>
      <c r="GM61" s="14">
        <f t="shared" si="48"/>
        <v>0</v>
      </c>
      <c r="GN61" s="11">
        <f>[1]HeatFuel!BE61</f>
        <v>0</v>
      </c>
      <c r="GO61" s="13">
        <f>(GN61*'[1]prices source'!$C$58)/1000</f>
        <v>0</v>
      </c>
      <c r="GP61" s="14">
        <f>(GN61*'[1]prices source'!$G$58)</f>
        <v>0</v>
      </c>
      <c r="GQ61" s="14">
        <f>[1]HeatFuel!BF61*'[1]CAPEX Assumptions'!$D$11</f>
        <v>0</v>
      </c>
      <c r="GR61" s="9" t="str">
        <f t="shared" si="49"/>
        <v>n/a</v>
      </c>
      <c r="GS61" s="14">
        <f t="shared" si="50"/>
        <v>0</v>
      </c>
      <c r="GT61" s="11">
        <v>0</v>
      </c>
      <c r="GU61" s="13">
        <f>(GT61*'[1]prices source'!$C$58)/1000</f>
        <v>0</v>
      </c>
      <c r="GV61" s="14">
        <f>(GT61*'[1]prices source'!$G$58)</f>
        <v>0</v>
      </c>
      <c r="GW61" s="14">
        <v>0</v>
      </c>
      <c r="GX61" s="9" t="str">
        <f t="shared" si="51"/>
        <v>n/a</v>
      </c>
      <c r="GY61" s="14">
        <f t="shared" si="52"/>
        <v>0</v>
      </c>
      <c r="GZ61" s="18">
        <v>3576.0074406730982</v>
      </c>
      <c r="HA61" s="13">
        <f>(GZ61*'[1]prices source'!$C$58)/1000</f>
        <v>0.93172412325608089</v>
      </c>
      <c r="HB61" s="14">
        <f>(GZ61*'[1]prices source'!$G$58)</f>
        <v>441.0302716454546</v>
      </c>
      <c r="HC61" s="19">
        <v>9045.0599673084635</v>
      </c>
      <c r="HD61" s="9">
        <f t="shared" si="53"/>
        <v>20.508932263451999</v>
      </c>
      <c r="HE61" s="14">
        <f t="shared" si="54"/>
        <v>1166.3895143170539</v>
      </c>
      <c r="HF61" s="18">
        <v>3931.3905828380107</v>
      </c>
      <c r="HG61" s="13">
        <f>(HF61*'[1]prices source'!$C$58)/1000</f>
        <v>1.0243187422681903</v>
      </c>
      <c r="HH61" s="14">
        <f>(HF61*'[1]prices source'!$G$58)</f>
        <v>484.85980117733527</v>
      </c>
      <c r="HI61" s="19">
        <v>15489.639250851744</v>
      </c>
      <c r="HJ61" s="9">
        <f t="shared" si="55"/>
        <v>31.946635322705333</v>
      </c>
      <c r="HK61" s="14">
        <f t="shared" si="56"/>
        <v>-1395.3934955504537</v>
      </c>
      <c r="HL61" s="11">
        <v>0</v>
      </c>
      <c r="HM61" s="13">
        <f>(HL61*'[1]prices source'!$C$58)/1000</f>
        <v>0</v>
      </c>
      <c r="HN61" s="14">
        <f>(HL61*'[1]prices source'!$G$58)</f>
        <v>0</v>
      </c>
      <c r="HO61" s="14">
        <v>0</v>
      </c>
      <c r="HP61" s="9" t="str">
        <f t="shared" si="57"/>
        <v>n/a</v>
      </c>
      <c r="HQ61" s="14">
        <f t="shared" si="58"/>
        <v>0</v>
      </c>
      <c r="HR61" s="11">
        <v>0</v>
      </c>
      <c r="HS61" s="13">
        <f>(HR61*'[1]prices source'!$C$58)/1000</f>
        <v>0</v>
      </c>
      <c r="HT61" s="14">
        <f>(HR61*'[1]prices source'!$G$58)</f>
        <v>0</v>
      </c>
      <c r="HU61" s="14">
        <v>0</v>
      </c>
      <c r="HV61" s="9" t="str">
        <f t="shared" si="59"/>
        <v>n/a</v>
      </c>
      <c r="HW61" s="14">
        <f t="shared" si="60"/>
        <v>0</v>
      </c>
      <c r="HX61" s="11">
        <f>[1]ICT!AC131</f>
        <v>0</v>
      </c>
      <c r="HY61" s="13">
        <f>(HX61*'[1]prices source'!$C$58)/1000</f>
        <v>0</v>
      </c>
      <c r="HZ61" s="14">
        <f>(HX61*'[1]prices source'!$G$58)</f>
        <v>0</v>
      </c>
      <c r="IA61" s="14">
        <f>'[1]CAPEX Assumptions'!$D$25*[1]ICT!H131</f>
        <v>0</v>
      </c>
      <c r="IB61" s="9" t="str">
        <f t="shared" si="61"/>
        <v>n/a</v>
      </c>
      <c r="IC61" s="14">
        <f t="shared" si="62"/>
        <v>0</v>
      </c>
      <c r="ID61" s="11">
        <f>[1]ICT!Z131</f>
        <v>0</v>
      </c>
      <c r="IE61" s="13">
        <f>(ID61*'[1]prices source'!$C$58)/1000</f>
        <v>0</v>
      </c>
      <c r="IF61" s="14">
        <f>(ID61*'[1]prices source'!$G$58)</f>
        <v>0</v>
      </c>
      <c r="IG61" s="14">
        <f>'[1]CAPEX Assumptions'!$D$26</f>
        <v>0</v>
      </c>
      <c r="IH61" s="9" t="str">
        <f t="shared" si="63"/>
        <v>n/a</v>
      </c>
      <c r="II61" s="14">
        <f t="shared" si="64"/>
        <v>0</v>
      </c>
      <c r="IJ61" s="11">
        <f>[1]ICT!AF131</f>
        <v>0</v>
      </c>
      <c r="IK61" s="13">
        <f>(IJ61*'[1]prices source'!$C$58)/1000</f>
        <v>0</v>
      </c>
      <c r="IL61" s="14">
        <f>(IJ61*'[1]prices source'!$G$58)</f>
        <v>0</v>
      </c>
      <c r="IM61" s="14">
        <f>'[1]CAPEX Assumptions'!$D$27*[1]ICT!AG88</f>
        <v>0</v>
      </c>
      <c r="IN61" s="9" t="str">
        <f t="shared" si="65"/>
        <v>n/a</v>
      </c>
      <c r="IO61" s="14">
        <f t="shared" si="66"/>
        <v>0</v>
      </c>
      <c r="IP61" s="11">
        <f>[1]vending!G61</f>
        <v>0</v>
      </c>
      <c r="IQ61" s="13">
        <f>(IP61*'[1]prices source'!$C$58)/1000</f>
        <v>0</v>
      </c>
      <c r="IR61" s="14">
        <f>(IP61*'[1]prices source'!$G$58)</f>
        <v>0</v>
      </c>
      <c r="IS61" s="14">
        <f>'[1]CAPEX Assumptions'!$D$28*[1]vending!C18</f>
        <v>0</v>
      </c>
      <c r="IT61" s="9" t="str">
        <f t="shared" si="67"/>
        <v>n/a</v>
      </c>
      <c r="IU61" s="14">
        <f t="shared" si="68"/>
        <v>0</v>
      </c>
      <c r="IV61" s="11">
        <f>'[1]halls power'!S92</f>
        <v>0</v>
      </c>
      <c r="IW61" s="13">
        <f>(IV61*'[1]prices source'!$C$58)/1000</f>
        <v>0</v>
      </c>
      <c r="IX61" s="14">
        <f>(IV61*'[1]prices source'!$G$58)</f>
        <v>0</v>
      </c>
      <c r="IY61" s="14">
        <f>'[1]halls power'!T92</f>
        <v>0</v>
      </c>
      <c r="IZ61" s="9" t="str">
        <f t="shared" si="69"/>
        <v>n/a</v>
      </c>
      <c r="JA61" s="14">
        <f t="shared" si="70"/>
        <v>0</v>
      </c>
      <c r="JB61" s="11">
        <f>'[1]halls power'!U92</f>
        <v>0</v>
      </c>
      <c r="JC61" s="13">
        <f>(JB61*'[1]prices source'!$C$58)/1000</f>
        <v>0</v>
      </c>
      <c r="JD61" s="14">
        <f>(JB61*'[1]prices source'!$G$58)</f>
        <v>0</v>
      </c>
      <c r="JE61" s="14">
        <f>'[1]halls power'!V92</f>
        <v>0</v>
      </c>
      <c r="JF61" s="9" t="str">
        <f t="shared" si="71"/>
        <v>n/a</v>
      </c>
      <c r="JG61" s="14">
        <f t="shared" si="72"/>
        <v>0</v>
      </c>
      <c r="JH61" s="11">
        <f>'[1]renewable energy'!W224</f>
        <v>10549.185600623065</v>
      </c>
      <c r="JI61" s="13">
        <f>(JH61*'[1]prices source'!$C$58)/1000</f>
        <v>2.7485766928259343</v>
      </c>
      <c r="JJ61" s="14">
        <f>(JH61*'[1]prices source'!$G$58)+'[1]renewable energy'!Z224</f>
        <v>1369.3584012684667</v>
      </c>
      <c r="JK61" s="14">
        <f>'[1]renewable energy'!Y224</f>
        <v>12208.569028283395</v>
      </c>
      <c r="JL61" s="9">
        <f t="shared" si="73"/>
        <v>8.915539581875958</v>
      </c>
      <c r="JM61" s="14">
        <f t="shared" si="74"/>
        <v>17915.103145278292</v>
      </c>
      <c r="JN61" s="11">
        <v>0</v>
      </c>
      <c r="JO61" s="13">
        <f>(JN61*'[1]prices source'!$C$58)/1000</f>
        <v>0</v>
      </c>
      <c r="JP61" s="14">
        <v>0</v>
      </c>
      <c r="JQ61" s="14">
        <v>0</v>
      </c>
      <c r="JR61" s="9" t="str">
        <f t="shared" si="75"/>
        <v>n/a</v>
      </c>
      <c r="JS61" s="14">
        <f t="shared" si="76"/>
        <v>0</v>
      </c>
      <c r="JT61" s="11">
        <v>0</v>
      </c>
      <c r="JU61" s="13">
        <f>(JT61*'[1]prices source'!$C$58)/1000</f>
        <v>0</v>
      </c>
      <c r="JV61" s="14">
        <f>(JT61*'[1]prices source'!$G$58)</f>
        <v>0</v>
      </c>
      <c r="JW61" s="16">
        <v>0</v>
      </c>
      <c r="JX61" s="9" t="str">
        <f t="shared" si="77"/>
        <v>n/a</v>
      </c>
      <c r="JY61" s="14">
        <f t="shared" si="78"/>
        <v>0</v>
      </c>
    </row>
    <row r="62" spans="1:285" x14ac:dyDescent="0.25">
      <c r="A62" s="9">
        <f>'[1]ENERGY APPORTION'!A62</f>
        <v>60</v>
      </c>
      <c r="B62" t="s">
        <v>109</v>
      </c>
      <c r="C62" s="9" t="str">
        <f>'[1]ENERGY APPORTION'!E62</f>
        <v>school</v>
      </c>
      <c r="D62" s="10">
        <f>[1]FabricVent!M62</f>
        <v>284.99</v>
      </c>
      <c r="E62" s="11">
        <f>'[1]ENERGY APPORTION'!G62</f>
        <v>12612</v>
      </c>
      <c r="F62" s="11">
        <f>'[1]ENERGY APPORTION'!H62</f>
        <v>74559.80060024999</v>
      </c>
      <c r="G62" s="11">
        <f>'[1]ENERGY APPORTION'!I62</f>
        <v>0</v>
      </c>
      <c r="H62" s="10">
        <f>((E62*'[1]prices source'!$C$58)+(F62*'[1]prices source'!$C$60)+(G62*'[1]prices source'!$C$61))/1000</f>
        <v>17.038595542906791</v>
      </c>
      <c r="I62" s="12">
        <f>(E62*'[1]prices source'!$G$58)+(F62*'[1]prices source'!$G$60)+(G62*'[1]prices source'!$G$61)</f>
        <v>3050.2999461750478</v>
      </c>
      <c r="J62" s="11">
        <f>[1]FabricVent!EU62</f>
        <v>0</v>
      </c>
      <c r="K62" s="11">
        <f>[1]FabricVent!EJ62</f>
        <v>0</v>
      </c>
      <c r="L62" s="11">
        <v>0</v>
      </c>
      <c r="M62" s="13">
        <f>((J62*'[1]prices source'!$C$58)+(K62*'[1]prices source'!$C$60)+(L62*'[1]prices source'!$C$61))/1000</f>
        <v>0</v>
      </c>
      <c r="N62" s="14">
        <f>((J62*'[1]prices source'!$G$58)+(K62*'[1]prices source'!$G$60)+(L62*'[1]prices source'!$G$61))</f>
        <v>0</v>
      </c>
      <c r="O62" s="14">
        <f>[1]FabricVent!DY62</f>
        <v>0</v>
      </c>
      <c r="P62" s="9" t="str">
        <f t="shared" si="22"/>
        <v>n/a</v>
      </c>
      <c r="Q62" s="14">
        <f t="shared" si="0"/>
        <v>0</v>
      </c>
      <c r="R62" s="11">
        <f>[1]FabricVent!EV62</f>
        <v>0</v>
      </c>
      <c r="S62" s="11">
        <f>[1]FabricVent!EK62</f>
        <v>0</v>
      </c>
      <c r="T62" s="11">
        <v>0</v>
      </c>
      <c r="U62" s="13">
        <f>((R62*'[1]prices source'!$C$58)+(S62*'[1]prices source'!$C$60)+(T62*'[1]prices source'!$C$61))/1000</f>
        <v>0</v>
      </c>
      <c r="V62" s="14">
        <f>((R62*'[1]prices source'!$G$58)+(S62*'[1]prices source'!$G$60)+(T62*'[1]prices source'!$G$61))</f>
        <v>0</v>
      </c>
      <c r="W62" s="14">
        <f>[1]FabricVent!DZ62</f>
        <v>0</v>
      </c>
      <c r="X62" s="9" t="str">
        <f t="shared" si="23"/>
        <v>n/a</v>
      </c>
      <c r="Y62" s="14">
        <f t="shared" si="1"/>
        <v>0</v>
      </c>
      <c r="Z62" s="11">
        <f>[1]FabricVent!EW62</f>
        <v>0</v>
      </c>
      <c r="AA62" s="11">
        <f>[1]FabricVent!EL62</f>
        <v>0</v>
      </c>
      <c r="AB62" s="11">
        <v>0</v>
      </c>
      <c r="AC62" s="13">
        <f>((Z62*'[1]prices source'!$C$58)+(AA62*'[1]prices source'!$C$60)+(AB62*'[1]prices source'!$C$61))/1000</f>
        <v>0</v>
      </c>
      <c r="AD62" s="14">
        <f>((Z62*'[1]prices source'!$G$58)+(AA62*'[1]prices source'!$G$60)+(AB62*'[1]prices source'!$G$61))</f>
        <v>0</v>
      </c>
      <c r="AE62" s="14">
        <f>[1]FabricVent!EA62</f>
        <v>0</v>
      </c>
      <c r="AF62" s="9" t="str">
        <f t="shared" si="24"/>
        <v>n/a</v>
      </c>
      <c r="AG62" s="14">
        <f t="shared" si="2"/>
        <v>0</v>
      </c>
      <c r="AH62" s="11">
        <f>[1]FabricVent!EX62</f>
        <v>0</v>
      </c>
      <c r="AI62" s="11">
        <f>[1]FabricVent!EM62</f>
        <v>0</v>
      </c>
      <c r="AJ62" s="11">
        <v>0</v>
      </c>
      <c r="AK62" s="13">
        <f>((AH62*'[1]prices source'!$C$58)+(AI62*'[1]prices source'!$C$60)+(AJ62*'[1]prices source'!$C$61))/1000</f>
        <v>0</v>
      </c>
      <c r="AL62" s="14">
        <f>((AH62*'[1]prices source'!$G$58)+(AI62*'[1]prices source'!$G$60)+(AJ62*'[1]prices source'!$G$61))</f>
        <v>0</v>
      </c>
      <c r="AM62" s="14">
        <f>[1]FabricVent!EB62</f>
        <v>0</v>
      </c>
      <c r="AN62" s="9" t="str">
        <f t="shared" si="25"/>
        <v>n/a</v>
      </c>
      <c r="AO62" s="14">
        <f t="shared" si="3"/>
        <v>0</v>
      </c>
      <c r="AP62" s="11">
        <f>[1]FabricVent!FD62</f>
        <v>0</v>
      </c>
      <c r="AQ62" s="11">
        <f>[1]FabricVent!ES62</f>
        <v>0</v>
      </c>
      <c r="AR62" s="11">
        <v>0</v>
      </c>
      <c r="AS62" s="13">
        <f>((AP62*'[1]prices source'!$C$58)+(AQ62*'[1]prices source'!$C$60)+(AR62*'[1]prices source'!$C$61))/1000</f>
        <v>0</v>
      </c>
      <c r="AT62" s="14">
        <f>((AP62*'[1]prices source'!$G$58)+(AQ62*'[1]prices source'!$G$60)+(AR62*'[1]prices source'!$G$61))</f>
        <v>0</v>
      </c>
      <c r="AU62" s="14">
        <f>[1]FabricVent!EH62</f>
        <v>0</v>
      </c>
      <c r="AV62" s="9" t="str">
        <f t="shared" si="26"/>
        <v>n/a</v>
      </c>
      <c r="AW62" s="14">
        <f t="shared" si="4"/>
        <v>0</v>
      </c>
      <c r="AX62" s="11">
        <f>[1]FabricVent!FC62</f>
        <v>0</v>
      </c>
      <c r="AY62" s="11">
        <f>[1]FabricVent!ER62</f>
        <v>0</v>
      </c>
      <c r="AZ62" s="11">
        <v>0</v>
      </c>
      <c r="BA62" s="13">
        <f>((AX62*'[1]prices source'!$C$58)+(AY62*'[1]prices source'!$C$60)+(AZ62*'[1]prices source'!$C$61))/1000</f>
        <v>0</v>
      </c>
      <c r="BB62" s="14">
        <f>((AX62*'[1]prices source'!$G$58)+(AY62*'[1]prices source'!$G$60)+(AZ62*'[1]prices source'!$G$61))</f>
        <v>0</v>
      </c>
      <c r="BC62" s="14">
        <f>[1]FabricVent!EG62</f>
        <v>0</v>
      </c>
      <c r="BD62" s="9" t="str">
        <f t="shared" si="27"/>
        <v>n/a</v>
      </c>
      <c r="BE62" s="14">
        <f t="shared" si="5"/>
        <v>0</v>
      </c>
      <c r="BF62" s="11">
        <f>[1]FabricVent!EZ62</f>
        <v>0</v>
      </c>
      <c r="BG62" s="11">
        <f>[1]FabricVent!EO62</f>
        <v>0</v>
      </c>
      <c r="BH62" s="11">
        <v>0</v>
      </c>
      <c r="BI62" s="13">
        <f>((BF62*'[1]prices source'!$C$58)+(BG62*'[1]prices source'!$C$60)+(BH62*'[1]prices source'!$C$61))/1000</f>
        <v>0</v>
      </c>
      <c r="BJ62" s="14">
        <f>((BF62*'[1]prices source'!$G$58)+(BG62*'[1]prices source'!$G$60)+(BH62*'[1]prices source'!$G$61))</f>
        <v>0</v>
      </c>
      <c r="BK62" s="14">
        <f>[1]FabricVent!ED62</f>
        <v>0</v>
      </c>
      <c r="BL62" s="9" t="str">
        <f t="shared" si="28"/>
        <v>n/a</v>
      </c>
      <c r="BM62" s="14">
        <f t="shared" si="6"/>
        <v>0</v>
      </c>
      <c r="BN62" s="11">
        <f>[1]FabricVent!EY62</f>
        <v>0</v>
      </c>
      <c r="BO62" s="11">
        <f>[1]FabricVent!EN62</f>
        <v>0</v>
      </c>
      <c r="BP62" s="11">
        <v>0</v>
      </c>
      <c r="BQ62" s="13">
        <f>((BN62*'[1]prices source'!$C$58)+(BO62*'[1]prices source'!$C$60)+(BP62*'[1]prices source'!$C$61))/1000</f>
        <v>0</v>
      </c>
      <c r="BR62" s="14">
        <f>((BN62*'[1]prices source'!$G$58)+(BO62*'[1]prices source'!$G$60)+(BP62*'[1]prices source'!$G$61))</f>
        <v>0</v>
      </c>
      <c r="BS62" s="14">
        <f>[1]FabricVent!EC62</f>
        <v>0</v>
      </c>
      <c r="BT62" s="9" t="str">
        <f t="shared" si="29"/>
        <v>n/a</v>
      </c>
      <c r="BU62" s="14">
        <f t="shared" si="7"/>
        <v>0</v>
      </c>
      <c r="BV62" s="11">
        <f>[1]FabricVent!FA62</f>
        <v>0</v>
      </c>
      <c r="BW62" s="11">
        <f>[1]FabricVent!EP62</f>
        <v>5198.0665619464962</v>
      </c>
      <c r="BX62" s="11">
        <v>0</v>
      </c>
      <c r="BY62" s="13">
        <f>((BV62*'[1]prices source'!$C$58)+(BW62*'[1]prices source'!$C$60)+(BX62*'[1]prices source'!$C$61))/1000</f>
        <v>0.95878337735103125</v>
      </c>
      <c r="BZ62" s="14">
        <f>((BV62*'[1]prices source'!$G$58)+(BW62*'[1]prices source'!$G$60)+(BX62*'[1]prices source'!$G$61))</f>
        <v>104.21659777558784</v>
      </c>
      <c r="CA62" s="14">
        <f>[1]FabricVent!EE62</f>
        <v>10670.431200000001</v>
      </c>
      <c r="CB62" s="9">
        <f t="shared" si="30"/>
        <v>102.38706144463573</v>
      </c>
      <c r="CC62" s="14">
        <f t="shared" si="8"/>
        <v>-7590.1885369635474</v>
      </c>
      <c r="CD62" s="11">
        <f>[1]FabricVent!FB62</f>
        <v>0</v>
      </c>
      <c r="CE62" s="11">
        <f>[1]FabricVent!EQ62</f>
        <v>6840.9787913700011</v>
      </c>
      <c r="CF62" s="11">
        <v>0</v>
      </c>
      <c r="CG62" s="13">
        <f>((CD62*'[1]prices source'!$C$58)+(CE62*'[1]prices source'!$C$60)+(CF62*'[1]prices source'!$C$61))/1000</f>
        <v>1.2618185380681965</v>
      </c>
      <c r="CH62" s="14">
        <f>((CD62*'[1]prices source'!$G$58)+(CE62*'[1]prices source'!$G$60)+(CF62*'[1]prices source'!$G$61))</f>
        <v>137.15552246113634</v>
      </c>
      <c r="CI62" s="14">
        <f>[1]FabricVent!EF62</f>
        <v>11811.5712</v>
      </c>
      <c r="CJ62" s="9">
        <f t="shared" si="31"/>
        <v>86.11808688452092</v>
      </c>
      <c r="CK62" s="14">
        <f t="shared" si="9"/>
        <v>-7757.7803377654964</v>
      </c>
      <c r="CL62" s="11">
        <v>0</v>
      </c>
      <c r="CM62" s="11">
        <f>[1]HeatFuel!CE62</f>
        <v>3497.8933297850244</v>
      </c>
      <c r="CN62" s="11">
        <v>0</v>
      </c>
      <c r="CO62" s="13">
        <f>((CL62*'[1]prices source'!$C$58)+(CM62*'[1]prices source'!$C$60)+(CN62*'[1]prices source'!$C$61))/1000</f>
        <v>0.64518642467884779</v>
      </c>
      <c r="CP62" s="14">
        <f>((CL62*'[1]prices source'!$G$58)+(CM62*'[1]prices source'!$G$60)+(CN62*'[1]prices source'!$G$61))</f>
        <v>70.129641063236107</v>
      </c>
      <c r="CQ62" s="14">
        <f>[1]HeatFuel!CF62</f>
        <v>3735.3252177000004</v>
      </c>
      <c r="CR62" s="9">
        <f t="shared" si="32"/>
        <v>53.263144671335851</v>
      </c>
      <c r="CS62" s="14">
        <f t="shared" si="10"/>
        <v>-2595.9636698195945</v>
      </c>
      <c r="CT62" s="11">
        <f>[1]HeatFuel!BA62</f>
        <v>893.44365000000005</v>
      </c>
      <c r="CU62" s="11">
        <v>0</v>
      </c>
      <c r="CV62" s="11">
        <v>0</v>
      </c>
      <c r="CW62" s="13">
        <f>((CT62*'[1]prices source'!$C$58)+(CU62*'[1]prices source'!$C$60)+(CV62*'[1]prices source'!$C$61))/1000</f>
        <v>0.23278558987513609</v>
      </c>
      <c r="CX62" s="14">
        <f>((CT62*'[1]prices source'!$G$58)+(CU62*'[1]prices source'!$G$60)+(CV62*'[1]prices source'!$G$61))</f>
        <v>110.18872365244258</v>
      </c>
      <c r="CY62" s="14">
        <f>'[1]CAPEX Assumptions'!$D$11*[1]HeatFuel!BB62</f>
        <v>119.18311957671958</v>
      </c>
      <c r="CZ62" s="9">
        <f t="shared" si="33"/>
        <v>1.0816271903888017</v>
      </c>
      <c r="DA62" s="14">
        <f t="shared" si="11"/>
        <v>1780.3103060867866</v>
      </c>
      <c r="DB62" s="11">
        <f>[1]HotWaterpiv!AQ171</f>
        <v>38.084341944282571</v>
      </c>
      <c r="DC62" s="11">
        <f>[1]HotWaterpiv!AP171</f>
        <v>0</v>
      </c>
      <c r="DD62" s="11">
        <v>0</v>
      </c>
      <c r="DE62" s="13">
        <f>((DB62*'[1]prices source'!$C$58)+(DC62*'[1]prices source'!$C$60)+(DD62*'[1]prices source'!$C$61))/1000</f>
        <v>9.9228261396297392E-3</v>
      </c>
      <c r="DF62" s="14">
        <f>((DB62*'[1]prices source'!$G$58)+(DC62*'[1]prices source'!$G$60)+(DD62*'[1]prices source'!$G$61))</f>
        <v>4.6969554599035765</v>
      </c>
      <c r="DG62" s="14">
        <f>[1]HotWaterpiv!AW171</f>
        <v>0</v>
      </c>
      <c r="DH62" s="9">
        <f t="shared" si="34"/>
        <v>0</v>
      </c>
      <c r="DI62" s="14">
        <f t="shared" si="12"/>
        <v>75.412112589362152</v>
      </c>
      <c r="DJ62" s="11">
        <f>[1]HeatFuel!CN62</f>
        <v>58.395990981233282</v>
      </c>
      <c r="DK62" s="11">
        <f>[1]HeatFuel!CO62</f>
        <v>0</v>
      </c>
      <c r="DL62" s="11">
        <v>0</v>
      </c>
      <c r="DM62" s="13">
        <f>((DJ62*'[1]prices source'!$C$58)+(DK62*'[1]prices source'!$C$60)+(DL62*'[1]prices source'!$C$61))/1000</f>
        <v>1.5215000080765604E-2</v>
      </c>
      <c r="DN62" s="14">
        <f>((DJ62*'[1]prices source'!$G$58)+(DK62*'[1]prices source'!$G$60)+(DL62*'[1]prices source'!$G$61))</f>
        <v>7.2019983718521514</v>
      </c>
      <c r="DO62" s="14">
        <f>[1]HeatFuel!CM62</f>
        <v>271.91000000000003</v>
      </c>
      <c r="DP62" s="9">
        <f t="shared" si="35"/>
        <v>37.754798871201693</v>
      </c>
      <c r="DQ62" s="14">
        <f t="shared" si="13"/>
        <v>-190.35840263040291</v>
      </c>
      <c r="DR62" s="11">
        <v>0</v>
      </c>
      <c r="DS62" s="11">
        <v>0</v>
      </c>
      <c r="DT62" s="11">
        <v>0</v>
      </c>
      <c r="DU62" s="13">
        <f>((DR62*'[1]prices source'!$C$58)+(DS62*'[1]prices source'!$C$60)+(DT62*'[1]prices source'!$C$61))/1000</f>
        <v>0</v>
      </c>
      <c r="DV62" s="14">
        <f>((DR62*'[1]prices source'!$G$58)+(DS62*'[1]prices source'!$G$60)+(DT62*'[1]prices source'!$G$61))</f>
        <v>0</v>
      </c>
      <c r="DW62" s="14"/>
      <c r="DX62" s="9" t="str">
        <f t="shared" si="36"/>
        <v>n/a</v>
      </c>
      <c r="DY62" s="14">
        <f t="shared" si="14"/>
        <v>0</v>
      </c>
      <c r="DZ62" s="11">
        <f>'[1]ENERGY APPORTION'!BA62*'[1]benchmarks general'!$I$192*(6-0)/24</f>
        <v>0</v>
      </c>
      <c r="EA62" s="11">
        <v>0</v>
      </c>
      <c r="EB62" s="11">
        <v>0</v>
      </c>
      <c r="EC62" s="13">
        <f>((DZ62*'[1]prices source'!$C$58)+(EA62*'[1]prices source'!$C$60)+(EB62*'[1]prices source'!$C$61))/1000</f>
        <v>0</v>
      </c>
      <c r="ED62" s="14">
        <f>((DZ62*'[1]prices source'!$G$58)+(EA62*'[1]prices source'!$G$60)+(EB62*'[1]prices source'!$G$61))</f>
        <v>0</v>
      </c>
      <c r="EE62" s="14">
        <f>IF(DZ62&gt;0,'[1]benchmarks general'!$I$197,0)</f>
        <v>0</v>
      </c>
      <c r="EF62" s="9" t="str">
        <f t="shared" si="37"/>
        <v>n/a</v>
      </c>
      <c r="EG62" s="14">
        <f t="shared" si="15"/>
        <v>0</v>
      </c>
      <c r="EH62" s="11">
        <f>[1]FabricVent!GG62</f>
        <v>0</v>
      </c>
      <c r="EI62" s="11">
        <f>[1]FabricVent!GD62</f>
        <v>0</v>
      </c>
      <c r="EJ62" s="11">
        <v>0</v>
      </c>
      <c r="EK62" s="13">
        <f>((EH62*'[1]prices source'!$C$58)+(EI62*'[1]prices source'!$C$60)+(EJ62*'[1]prices source'!$C$61))/1000</f>
        <v>0</v>
      </c>
      <c r="EL62" s="14">
        <f>((EH62*'[1]prices source'!$G$58)+(EI62*'[1]prices source'!$G$60)+(EJ62*'[1]prices source'!$G$61))</f>
        <v>0</v>
      </c>
      <c r="EM62" s="14">
        <v>0</v>
      </c>
      <c r="EN62" s="9" t="str">
        <f t="shared" si="38"/>
        <v>n/a</v>
      </c>
      <c r="EO62" s="14">
        <f t="shared" si="16"/>
        <v>0</v>
      </c>
      <c r="EP62" s="11">
        <f>[1]FabricVent!GK62</f>
        <v>0</v>
      </c>
      <c r="EQ62" s="11">
        <f>[1]FabricVent!GH62</f>
        <v>0</v>
      </c>
      <c r="ER62" s="11">
        <v>0</v>
      </c>
      <c r="ES62" s="13">
        <f>((EP62*'[1]prices source'!$C$58)+(EQ62*'[1]prices source'!$C$60)+(ER62*'[1]prices source'!$C$61))/1000</f>
        <v>0</v>
      </c>
      <c r="ET62" s="14">
        <f>((EP62*'[1]prices source'!$G$58)+(EQ62*'[1]prices source'!$G$60)+(ER62*'[1]prices source'!$G$61))</f>
        <v>0</v>
      </c>
      <c r="EU62" s="14">
        <v>0</v>
      </c>
      <c r="EV62" s="9" t="str">
        <f t="shared" si="39"/>
        <v>n/a</v>
      </c>
      <c r="EW62" s="14">
        <f t="shared" si="17"/>
        <v>0</v>
      </c>
      <c r="EX62" s="11">
        <f>[1]FabricVent!GR62</f>
        <v>0</v>
      </c>
      <c r="EY62" s="11">
        <f>[1]FabricVent!GO62</f>
        <v>0</v>
      </c>
      <c r="EZ62" s="11">
        <v>0</v>
      </c>
      <c r="FA62" s="13">
        <f>((EX62*'[1]prices source'!$C$58)+(EY62*'[1]prices source'!$C$60)+(EZ62*'[1]prices source'!$C$61))/1000</f>
        <v>0</v>
      </c>
      <c r="FB62" s="14">
        <f>((EX62*'[1]prices source'!$G$58)+(EY62*'[1]prices source'!$G$60)+(EZ62*'[1]prices source'!$G$61))</f>
        <v>0</v>
      </c>
      <c r="FC62" s="14"/>
      <c r="FD62" s="9" t="str">
        <f t="shared" si="40"/>
        <v>n/a</v>
      </c>
      <c r="FE62" s="14">
        <f t="shared" si="18"/>
        <v>0</v>
      </c>
      <c r="FF62" s="11">
        <v>0</v>
      </c>
      <c r="FG62" s="11">
        <f>[1]HeatFuel!CR62</f>
        <v>0</v>
      </c>
      <c r="FH62" s="11">
        <f>[1]HeatFuel!CQ62</f>
        <v>0</v>
      </c>
      <c r="FI62" s="13">
        <f>((FF62*'[1]prices source'!$C$58)+(FG62*'[1]prices source'!$C$60)+(FH62*'[1]prices source'!$C$61))/1000</f>
        <v>0</v>
      </c>
      <c r="FJ62" s="14">
        <f>((FF62*'[1]prices source'!$G$58)+(FG62*'[1]prices source'!$G$60)+(FH62*'[1]prices source'!$G$61))</f>
        <v>0</v>
      </c>
      <c r="FK62" s="14">
        <f>[1]HeatFuel!CP62</f>
        <v>0</v>
      </c>
      <c r="FL62" s="9" t="str">
        <f t="shared" si="41"/>
        <v>n/a</v>
      </c>
      <c r="FM62" s="14">
        <f t="shared" si="19"/>
        <v>0</v>
      </c>
      <c r="FN62" s="11">
        <f t="shared" si="79"/>
        <v>0</v>
      </c>
      <c r="FO62" s="11">
        <f t="shared" si="79"/>
        <v>0</v>
      </c>
      <c r="FP62" s="11">
        <f t="shared" si="79"/>
        <v>0</v>
      </c>
      <c r="FQ62" s="13">
        <f>((FN62*'[1]prices source'!$C$58)+(FO62*'[1]prices source'!$C$60)+(FP62*'[1]prices source'!$C$61))/1000</f>
        <v>0</v>
      </c>
      <c r="FR62" s="14">
        <f>((FN62*'[1]prices source'!$G$58)+(FO62*'[1]prices source'!$G$60)+(FP62*'[1]prices source'!$G$61))</f>
        <v>0</v>
      </c>
      <c r="FS62" s="14">
        <f>'[1]CAPEX Assumptions'!$D$30</f>
        <v>0</v>
      </c>
      <c r="FT62" s="9" t="str">
        <f t="shared" si="42"/>
        <v>n/a</v>
      </c>
      <c r="FU62" s="14">
        <f t="shared" si="21"/>
        <v>0</v>
      </c>
      <c r="FV62" s="15">
        <v>302.80000000000007</v>
      </c>
      <c r="FW62" s="13">
        <f>(FV62*'[1]prices source'!$C$58)/1000</f>
        <v>7.8894149188022344E-2</v>
      </c>
      <c r="FX62" s="14">
        <f>(FV62*'[1]prices source'!$G$58)</f>
        <v>37.344431875428988</v>
      </c>
      <c r="FY62" s="16">
        <v>400</v>
      </c>
      <c r="FZ62" s="9">
        <f t="shared" si="43"/>
        <v>10.711101492567694</v>
      </c>
      <c r="GA62" s="14">
        <f t="shared" si="44"/>
        <v>22.868475533703361</v>
      </c>
      <c r="GB62" s="11">
        <f>'[1]ENERGY APPORTION'!BB62*'[1]cooling opps'!$C$35</f>
        <v>0</v>
      </c>
      <c r="GC62" s="13">
        <f>(GB62*'[1]prices source'!$C$58)/1000</f>
        <v>0</v>
      </c>
      <c r="GD62" s="14">
        <f>(GB62*'[1]prices source'!$G$58)</f>
        <v>0</v>
      </c>
      <c r="GE62" s="14">
        <v>0</v>
      </c>
      <c r="GF62" s="9" t="str">
        <f t="shared" si="45"/>
        <v>n/a</v>
      </c>
      <c r="GG62" s="14">
        <f t="shared" si="46"/>
        <v>0</v>
      </c>
      <c r="GH62" s="11">
        <v>0</v>
      </c>
      <c r="GI62" s="13">
        <f>(GH62*'[1]prices source'!$C$58)/1000</f>
        <v>0</v>
      </c>
      <c r="GJ62" s="14">
        <f>(GH62*'[1]prices source'!$G$58)</f>
        <v>0</v>
      </c>
      <c r="GK62" s="17">
        <v>0</v>
      </c>
      <c r="GL62" s="9" t="str">
        <f t="shared" si="47"/>
        <v>n/a</v>
      </c>
      <c r="GM62" s="14">
        <f t="shared" si="48"/>
        <v>0</v>
      </c>
      <c r="GN62" s="11">
        <f>[1]HeatFuel!BE62</f>
        <v>0</v>
      </c>
      <c r="GO62" s="13">
        <f>(GN62*'[1]prices source'!$C$58)/1000</f>
        <v>0</v>
      </c>
      <c r="GP62" s="14">
        <f>(GN62*'[1]prices source'!$G$58)</f>
        <v>0</v>
      </c>
      <c r="GQ62" s="14">
        <f>[1]HeatFuel!BF62*'[1]CAPEX Assumptions'!$D$11</f>
        <v>0</v>
      </c>
      <c r="GR62" s="9" t="str">
        <f t="shared" si="49"/>
        <v>n/a</v>
      </c>
      <c r="GS62" s="14">
        <f t="shared" si="50"/>
        <v>0</v>
      </c>
      <c r="GT62" s="11">
        <v>0</v>
      </c>
      <c r="GU62" s="13">
        <f>(GT62*'[1]prices source'!$C$58)/1000</f>
        <v>0</v>
      </c>
      <c r="GV62" s="14">
        <f>(GT62*'[1]prices source'!$G$58)</f>
        <v>0</v>
      </c>
      <c r="GW62" s="14">
        <v>0</v>
      </c>
      <c r="GX62" s="9" t="str">
        <f t="shared" si="51"/>
        <v>n/a</v>
      </c>
      <c r="GY62" s="14">
        <f t="shared" si="52"/>
        <v>0</v>
      </c>
      <c r="GZ62" s="18">
        <v>2750.779272450226</v>
      </c>
      <c r="HA62" s="13">
        <f>(GZ62*'[1]prices source'!$C$58)/1000</f>
        <v>0.71671198911495249</v>
      </c>
      <c r="HB62" s="14">
        <f>(GZ62*'[1]prices source'!$G$58)</f>
        <v>339.2545876630104</v>
      </c>
      <c r="HC62" s="19">
        <v>6227.9860528141216</v>
      </c>
      <c r="HD62" s="9">
        <f t="shared" si="53"/>
        <v>18.357853598137712</v>
      </c>
      <c r="HE62" s="14">
        <f t="shared" si="54"/>
        <v>1626.9874173867429</v>
      </c>
      <c r="HF62" s="18">
        <v>3025.4833787006182</v>
      </c>
      <c r="HG62" s="13">
        <f>(HF62*'[1]prices source'!$C$58)/1000</f>
        <v>0.78828578944877292</v>
      </c>
      <c r="HH62" s="14">
        <f>(HF62*'[1]prices source'!$G$58)</f>
        <v>373.13394295286633</v>
      </c>
      <c r="HI62" s="19">
        <v>10255.706776535613</v>
      </c>
      <c r="HJ62" s="9">
        <f t="shared" si="55"/>
        <v>27.485322550329059</v>
      </c>
      <c r="HK62" s="14">
        <f t="shared" si="56"/>
        <v>590.81314293859214</v>
      </c>
      <c r="HL62" s="11">
        <v>0</v>
      </c>
      <c r="HM62" s="13">
        <f>(HL62*'[1]prices source'!$C$58)/1000</f>
        <v>0</v>
      </c>
      <c r="HN62" s="14">
        <f>(HL62*'[1]prices source'!$G$58)</f>
        <v>0</v>
      </c>
      <c r="HO62" s="14">
        <v>0</v>
      </c>
      <c r="HP62" s="9" t="str">
        <f t="shared" si="57"/>
        <v>n/a</v>
      </c>
      <c r="HQ62" s="14">
        <f t="shared" si="58"/>
        <v>0</v>
      </c>
      <c r="HR62" s="11">
        <v>0</v>
      </c>
      <c r="HS62" s="13">
        <f>(HR62*'[1]prices source'!$C$58)/1000</f>
        <v>0</v>
      </c>
      <c r="HT62" s="14">
        <f>(HR62*'[1]prices source'!$G$58)</f>
        <v>0</v>
      </c>
      <c r="HU62" s="14">
        <v>0</v>
      </c>
      <c r="HV62" s="9" t="str">
        <f t="shared" si="59"/>
        <v>n/a</v>
      </c>
      <c r="HW62" s="14">
        <f t="shared" si="60"/>
        <v>0</v>
      </c>
      <c r="HX62" s="11">
        <f>[1]ICT!AC132</f>
        <v>32.313600000000008</v>
      </c>
      <c r="HY62" s="13">
        <f>(HX62*'[1]prices source'!$C$58)/1000</f>
        <v>8.4192667741151885E-3</v>
      </c>
      <c r="HZ62" s="14">
        <f>(HX62*'[1]prices source'!$G$58)</f>
        <v>3.9852478000325697</v>
      </c>
      <c r="IA62" s="14">
        <f>'[1]CAPEX Assumptions'!$D$25*[1]ICT!H132</f>
        <v>0</v>
      </c>
      <c r="IB62" s="9">
        <f t="shared" si="61"/>
        <v>0</v>
      </c>
      <c r="IC62" s="14">
        <f t="shared" si="62"/>
        <v>12.399669748339335</v>
      </c>
      <c r="ID62" s="11">
        <f>[1]ICT!Z132</f>
        <v>0</v>
      </c>
      <c r="IE62" s="13">
        <f>(ID62*'[1]prices source'!$C$58)/1000</f>
        <v>0</v>
      </c>
      <c r="IF62" s="14">
        <f>(ID62*'[1]prices source'!$G$58)</f>
        <v>0</v>
      </c>
      <c r="IG62" s="14">
        <f>'[1]CAPEX Assumptions'!$D$26</f>
        <v>0</v>
      </c>
      <c r="IH62" s="9" t="str">
        <f t="shared" si="63"/>
        <v>n/a</v>
      </c>
      <c r="II62" s="14">
        <f t="shared" si="64"/>
        <v>0</v>
      </c>
      <c r="IJ62" s="11">
        <f>[1]ICT!AF132</f>
        <v>0</v>
      </c>
      <c r="IK62" s="13">
        <f>(IJ62*'[1]prices source'!$C$58)/1000</f>
        <v>0</v>
      </c>
      <c r="IL62" s="14">
        <f>(IJ62*'[1]prices source'!$G$58)</f>
        <v>0</v>
      </c>
      <c r="IM62" s="14">
        <f>'[1]CAPEX Assumptions'!$D$27*[1]ICT!AG89</f>
        <v>0</v>
      </c>
      <c r="IN62" s="9" t="str">
        <f t="shared" si="65"/>
        <v>n/a</v>
      </c>
      <c r="IO62" s="14">
        <f t="shared" si="66"/>
        <v>0</v>
      </c>
      <c r="IP62" s="11">
        <f>[1]vending!G62</f>
        <v>0</v>
      </c>
      <c r="IQ62" s="13">
        <f>(IP62*'[1]prices source'!$C$58)/1000</f>
        <v>0</v>
      </c>
      <c r="IR62" s="14">
        <f>(IP62*'[1]prices source'!$G$58)</f>
        <v>0</v>
      </c>
      <c r="IS62" s="14">
        <f>'[1]CAPEX Assumptions'!$D$28*[1]vending!C19</f>
        <v>0</v>
      </c>
      <c r="IT62" s="9" t="str">
        <f t="shared" si="67"/>
        <v>n/a</v>
      </c>
      <c r="IU62" s="14">
        <f t="shared" si="68"/>
        <v>0</v>
      </c>
      <c r="IV62" s="11">
        <f>'[1]halls power'!S93</f>
        <v>0</v>
      </c>
      <c r="IW62" s="13">
        <f>(IV62*'[1]prices source'!$C$58)/1000</f>
        <v>0</v>
      </c>
      <c r="IX62" s="14">
        <f>(IV62*'[1]prices source'!$G$58)</f>
        <v>0</v>
      </c>
      <c r="IY62" s="14">
        <f>'[1]halls power'!T93</f>
        <v>0</v>
      </c>
      <c r="IZ62" s="9" t="str">
        <f t="shared" si="69"/>
        <v>n/a</v>
      </c>
      <c r="JA62" s="14">
        <f t="shared" si="70"/>
        <v>0</v>
      </c>
      <c r="JB62" s="11">
        <f>'[1]halls power'!U93</f>
        <v>0</v>
      </c>
      <c r="JC62" s="13">
        <f>(JB62*'[1]prices source'!$C$58)/1000</f>
        <v>0</v>
      </c>
      <c r="JD62" s="14">
        <f>(JB62*'[1]prices source'!$G$58)</f>
        <v>0</v>
      </c>
      <c r="JE62" s="14">
        <f>'[1]halls power'!V93</f>
        <v>0</v>
      </c>
      <c r="JF62" s="9" t="str">
        <f t="shared" si="71"/>
        <v>n/a</v>
      </c>
      <c r="JG62" s="14">
        <f t="shared" si="72"/>
        <v>0</v>
      </c>
      <c r="JH62" s="11">
        <f>'[1]renewable energy'!W225</f>
        <v>14628.753469614017</v>
      </c>
      <c r="JI62" s="13">
        <f>(JH62*'[1]prices source'!$C$58)/1000</f>
        <v>3.8115028357547143</v>
      </c>
      <c r="JJ62" s="14">
        <f>(JH62*'[1]prices source'!$G$58)+'[1]renewable energy'!Z225</f>
        <v>1898.9149705090067</v>
      </c>
      <c r="JK62" s="14">
        <f>'[1]renewable energy'!Y225</f>
        <v>16929.851582189865</v>
      </c>
      <c r="JL62" s="9">
        <f t="shared" si="73"/>
        <v>8.915539581875958</v>
      </c>
      <c r="JM62" s="14">
        <f t="shared" si="74"/>
        <v>24843.209439741386</v>
      </c>
      <c r="JN62" s="11">
        <v>0</v>
      </c>
      <c r="JO62" s="13">
        <f>(JN62*'[1]prices source'!$C$58)/1000</f>
        <v>0</v>
      </c>
      <c r="JP62" s="14">
        <v>0</v>
      </c>
      <c r="JQ62" s="14">
        <v>0</v>
      </c>
      <c r="JR62" s="9" t="str">
        <f t="shared" si="75"/>
        <v>n/a</v>
      </c>
      <c r="JS62" s="14">
        <f t="shared" si="76"/>
        <v>0</v>
      </c>
      <c r="JT62" s="11">
        <v>0</v>
      </c>
      <c r="JU62" s="13">
        <f>(JT62*'[1]prices source'!$C$58)/1000</f>
        <v>0</v>
      </c>
      <c r="JV62" s="14">
        <f>(JT62*'[1]prices source'!$G$58)</f>
        <v>0</v>
      </c>
      <c r="JW62" s="16">
        <v>0</v>
      </c>
      <c r="JX62" s="9" t="str">
        <f t="shared" si="77"/>
        <v>n/a</v>
      </c>
      <c r="JY62" s="14">
        <f t="shared" si="78"/>
        <v>0</v>
      </c>
    </row>
    <row r="63" spans="1:285" x14ac:dyDescent="0.25">
      <c r="A63" s="9">
        <f>'[1]ENERGY APPORTION'!A63</f>
        <v>61</v>
      </c>
      <c r="B63" t="s">
        <v>110</v>
      </c>
      <c r="C63" s="9" t="str">
        <f>'[1]ENERGY APPORTION'!E63</f>
        <v>acc</v>
      </c>
      <c r="D63" s="10">
        <f>[1]FabricVent!M63</f>
        <v>532</v>
      </c>
      <c r="E63" s="11">
        <f>'[1]ENERGY APPORTION'!G63</f>
        <v>14804</v>
      </c>
      <c r="F63" s="11">
        <f>'[1]ENERGY APPORTION'!H63</f>
        <v>190434.71877294971</v>
      </c>
      <c r="G63" s="11">
        <f>'[1]ENERGY APPORTION'!I63</f>
        <v>0</v>
      </c>
      <c r="H63" s="10">
        <f>((E63*'[1]prices source'!$C$58)+(F63*'[1]prices source'!$C$60)+(G63*'[1]prices source'!$C$61))/1000</f>
        <v>38.982846970733597</v>
      </c>
      <c r="I63" s="12">
        <f>(E63*'[1]prices source'!$G$58)+(F63*'[1]prices source'!$G$60)+(G63*'[1]prices source'!$G$61)</f>
        <v>5643.8288334445324</v>
      </c>
      <c r="J63" s="11">
        <f>[1]FabricVent!EU63</f>
        <v>0</v>
      </c>
      <c r="K63" s="11">
        <f>[1]FabricVent!EJ63</f>
        <v>0</v>
      </c>
      <c r="L63" s="11">
        <v>0</v>
      </c>
      <c r="M63" s="13">
        <f>((J63*'[1]prices source'!$C$58)+(K63*'[1]prices source'!$C$60)+(L63*'[1]prices source'!$C$61))/1000</f>
        <v>0</v>
      </c>
      <c r="N63" s="14">
        <f>((J63*'[1]prices source'!$G$58)+(K63*'[1]prices source'!$G$60)+(L63*'[1]prices source'!$G$61))</f>
        <v>0</v>
      </c>
      <c r="O63" s="14">
        <f>[1]FabricVent!DY63</f>
        <v>0</v>
      </c>
      <c r="P63" s="9" t="str">
        <f t="shared" si="22"/>
        <v>n/a</v>
      </c>
      <c r="Q63" s="14">
        <f t="shared" si="0"/>
        <v>0</v>
      </c>
      <c r="R63" s="11">
        <f>[1]FabricVent!EV63</f>
        <v>0</v>
      </c>
      <c r="S63" s="11">
        <f>[1]FabricVent!EK63</f>
        <v>57998.038895541169</v>
      </c>
      <c r="T63" s="11">
        <v>0</v>
      </c>
      <c r="U63" s="13">
        <f>((R63*'[1]prices source'!$C$58)+(S63*'[1]prices source'!$C$60)+(T63*'[1]prices source'!$C$61))/1000</f>
        <v>10.697738274282569</v>
      </c>
      <c r="V63" s="14">
        <f>((R63*'[1]prices source'!$G$58)+(S63*'[1]prices source'!$G$60)+(T63*'[1]prices source'!$G$61))</f>
        <v>1162.8089443098838</v>
      </c>
      <c r="W63" s="14">
        <f>[1]FabricVent!DZ63</f>
        <v>41484.995729767441</v>
      </c>
      <c r="X63" s="9">
        <f t="shared" si="23"/>
        <v>35.676536487589878</v>
      </c>
      <c r="Y63" s="14">
        <f t="shared" si="1"/>
        <v>-82.012992077805393</v>
      </c>
      <c r="Z63" s="11">
        <f>[1]FabricVent!EW63</f>
        <v>0</v>
      </c>
      <c r="AA63" s="11">
        <f>[1]FabricVent!EL63</f>
        <v>0</v>
      </c>
      <c r="AB63" s="11">
        <v>0</v>
      </c>
      <c r="AC63" s="13">
        <f>((Z63*'[1]prices source'!$C$58)+(AA63*'[1]prices source'!$C$60)+(AB63*'[1]prices source'!$C$61))/1000</f>
        <v>0</v>
      </c>
      <c r="AD63" s="14">
        <f>((Z63*'[1]prices source'!$G$58)+(AA63*'[1]prices source'!$G$60)+(AB63*'[1]prices source'!$G$61))</f>
        <v>0</v>
      </c>
      <c r="AE63" s="14">
        <f>[1]FabricVent!EA63</f>
        <v>0</v>
      </c>
      <c r="AF63" s="9" t="str">
        <f t="shared" si="24"/>
        <v>n/a</v>
      </c>
      <c r="AG63" s="14">
        <f t="shared" si="2"/>
        <v>0</v>
      </c>
      <c r="AH63" s="11">
        <f>[1]FabricVent!EX63</f>
        <v>0</v>
      </c>
      <c r="AI63" s="11">
        <f>[1]FabricVent!EM63</f>
        <v>0</v>
      </c>
      <c r="AJ63" s="11">
        <v>0</v>
      </c>
      <c r="AK63" s="13">
        <f>((AH63*'[1]prices source'!$C$58)+(AI63*'[1]prices source'!$C$60)+(AJ63*'[1]prices source'!$C$61))/1000</f>
        <v>0</v>
      </c>
      <c r="AL63" s="14">
        <f>((AH63*'[1]prices source'!$G$58)+(AI63*'[1]prices source'!$G$60)+(AJ63*'[1]prices source'!$G$61))</f>
        <v>0</v>
      </c>
      <c r="AM63" s="14">
        <f>[1]FabricVent!EB63</f>
        <v>0</v>
      </c>
      <c r="AN63" s="9" t="str">
        <f t="shared" si="25"/>
        <v>n/a</v>
      </c>
      <c r="AO63" s="14">
        <f t="shared" si="3"/>
        <v>0</v>
      </c>
      <c r="AP63" s="11">
        <f>[1]FabricVent!FD63</f>
        <v>0</v>
      </c>
      <c r="AQ63" s="11">
        <f>[1]FabricVent!ES63</f>
        <v>17922.572810166512</v>
      </c>
      <c r="AR63" s="11">
        <v>0</v>
      </c>
      <c r="AS63" s="13">
        <f>((AP63*'[1]prices source'!$C$58)+(AQ63*'[1]prices source'!$C$60)+(AR63*'[1]prices source'!$C$61))/1000</f>
        <v>3.3058185548352133</v>
      </c>
      <c r="AT63" s="14">
        <f>((AP63*'[1]prices source'!$G$58)+(AQ63*'[1]prices source'!$G$60)+(AR63*'[1]prices source'!$G$61))</f>
        <v>359.33159750870385</v>
      </c>
      <c r="AU63" s="14">
        <f>[1]FabricVent!EH63</f>
        <v>3176.7999999999997</v>
      </c>
      <c r="AV63" s="9">
        <f t="shared" si="26"/>
        <v>8.8408590338984876</v>
      </c>
      <c r="AW63" s="14">
        <f t="shared" si="4"/>
        <v>8313.2230451922187</v>
      </c>
      <c r="AX63" s="11">
        <f>[1]FabricVent!FC63</f>
        <v>0</v>
      </c>
      <c r="AY63" s="11">
        <f>[1]FabricVent!ER63</f>
        <v>0</v>
      </c>
      <c r="AZ63" s="11">
        <v>0</v>
      </c>
      <c r="BA63" s="13">
        <f>((AX63*'[1]prices source'!$C$58)+(AY63*'[1]prices source'!$C$60)+(AZ63*'[1]prices source'!$C$61))/1000</f>
        <v>0</v>
      </c>
      <c r="BB63" s="14">
        <f>((AX63*'[1]prices source'!$G$58)+(AY63*'[1]prices source'!$G$60)+(AZ63*'[1]prices source'!$G$61))</f>
        <v>0</v>
      </c>
      <c r="BC63" s="14">
        <f>[1]FabricVent!EG63</f>
        <v>0</v>
      </c>
      <c r="BD63" s="9" t="str">
        <f t="shared" si="27"/>
        <v>n/a</v>
      </c>
      <c r="BE63" s="14">
        <f t="shared" si="5"/>
        <v>0</v>
      </c>
      <c r="BF63" s="11">
        <f>[1]FabricVent!EZ63</f>
        <v>0</v>
      </c>
      <c r="BG63" s="11">
        <f>[1]FabricVent!EO63</f>
        <v>0</v>
      </c>
      <c r="BH63" s="11">
        <v>0</v>
      </c>
      <c r="BI63" s="13">
        <f>((BF63*'[1]prices source'!$C$58)+(BG63*'[1]prices source'!$C$60)+(BH63*'[1]prices source'!$C$61))/1000</f>
        <v>0</v>
      </c>
      <c r="BJ63" s="14">
        <f>((BF63*'[1]prices source'!$G$58)+(BG63*'[1]prices source'!$G$60)+(BH63*'[1]prices source'!$G$61))</f>
        <v>0</v>
      </c>
      <c r="BK63" s="14">
        <f>[1]FabricVent!ED63</f>
        <v>0</v>
      </c>
      <c r="BL63" s="9" t="str">
        <f t="shared" si="28"/>
        <v>n/a</v>
      </c>
      <c r="BM63" s="14">
        <f t="shared" si="6"/>
        <v>0</v>
      </c>
      <c r="BN63" s="11">
        <f>[1]FabricVent!EY63</f>
        <v>0</v>
      </c>
      <c r="BO63" s="11">
        <f>[1]FabricVent!EN63</f>
        <v>16485.616882181985</v>
      </c>
      <c r="BP63" s="11">
        <v>0</v>
      </c>
      <c r="BQ63" s="13">
        <f>((BN63*'[1]prices source'!$C$58)+(BO63*'[1]prices source'!$C$60)+(BP63*'[1]prices source'!$C$61))/1000</f>
        <v>3.0407720339184672</v>
      </c>
      <c r="BR63" s="14">
        <f>((BN63*'[1]prices source'!$G$58)+(BO63*'[1]prices source'!$G$60)+(BP63*'[1]prices source'!$G$61))</f>
        <v>330.52191294938723</v>
      </c>
      <c r="BS63" s="14">
        <f>[1]FabricVent!EC63</f>
        <v>13674.13271</v>
      </c>
      <c r="BT63" s="9">
        <f t="shared" si="29"/>
        <v>41.371334771664344</v>
      </c>
      <c r="BU63" s="14">
        <f t="shared" si="7"/>
        <v>-3905.1734552813177</v>
      </c>
      <c r="BV63" s="11">
        <f>[1]FabricVent!FA63</f>
        <v>0</v>
      </c>
      <c r="BW63" s="11">
        <f>[1]FabricVent!EP63</f>
        <v>0</v>
      </c>
      <c r="BX63" s="11">
        <v>0</v>
      </c>
      <c r="BY63" s="13">
        <f>((BV63*'[1]prices source'!$C$58)+(BW63*'[1]prices source'!$C$60)+(BX63*'[1]prices source'!$C$61))/1000</f>
        <v>0</v>
      </c>
      <c r="BZ63" s="14">
        <f>((BV63*'[1]prices source'!$G$58)+(BW63*'[1]prices source'!$G$60)+(BX63*'[1]prices source'!$G$61))</f>
        <v>0</v>
      </c>
      <c r="CA63" s="14">
        <f>[1]FabricVent!EE63</f>
        <v>0</v>
      </c>
      <c r="CB63" s="9" t="str">
        <f t="shared" si="30"/>
        <v>n/a</v>
      </c>
      <c r="CC63" s="14">
        <f t="shared" si="8"/>
        <v>0</v>
      </c>
      <c r="CD63" s="11">
        <f>[1]FabricVent!FB63</f>
        <v>0</v>
      </c>
      <c r="CE63" s="11">
        <f>[1]FabricVent!EQ63</f>
        <v>18705.534387288168</v>
      </c>
      <c r="CF63" s="11">
        <v>0</v>
      </c>
      <c r="CG63" s="13">
        <f>((CD63*'[1]prices source'!$C$58)+(CE63*'[1]prices source'!$C$60)+(CF63*'[1]prices source'!$C$61))/1000</f>
        <v>3.4502358177353027</v>
      </c>
      <c r="CH63" s="14">
        <f>((CD63*'[1]prices source'!$G$58)+(CE63*'[1]prices source'!$G$60)+(CF63*'[1]prices source'!$G$61))</f>
        <v>375.02927871078373</v>
      </c>
      <c r="CI63" s="14">
        <f>[1]FabricVent!EF63</f>
        <v>15136.500959999999</v>
      </c>
      <c r="CJ63" s="9">
        <f t="shared" si="31"/>
        <v>40.36085132348564</v>
      </c>
      <c r="CK63" s="14">
        <f t="shared" si="9"/>
        <v>-4052.0747857717361</v>
      </c>
      <c r="CL63" s="11">
        <v>0</v>
      </c>
      <c r="CM63" s="11">
        <f>[1]HeatFuel!CE63</f>
        <v>4957.4030083872549</v>
      </c>
      <c r="CN63" s="11">
        <v>0</v>
      </c>
      <c r="CO63" s="13">
        <f>((CL63*'[1]prices source'!$C$58)+(CM63*'[1]prices source'!$C$60)+(CN63*'[1]prices source'!$C$61))/1000</f>
        <v>0.91439298489702914</v>
      </c>
      <c r="CP63" s="14">
        <f>((CL63*'[1]prices source'!$G$58)+(CM63*'[1]prices source'!$G$60)+(CN63*'[1]prices source'!$G$61))</f>
        <v>99.391508203988536</v>
      </c>
      <c r="CQ63" s="14">
        <f>[1]HeatFuel!CF63</f>
        <v>3001.5894683961765</v>
      </c>
      <c r="CR63" s="9">
        <f t="shared" si="32"/>
        <v>30.199657119960314</v>
      </c>
      <c r="CS63" s="14">
        <f t="shared" si="10"/>
        <v>-1386.824856506134</v>
      </c>
      <c r="CT63" s="11">
        <f>[1]HeatFuel!BA63</f>
        <v>1667.8200000000002</v>
      </c>
      <c r="CU63" s="11">
        <v>0</v>
      </c>
      <c r="CV63" s="11">
        <v>0</v>
      </c>
      <c r="CW63" s="13">
        <f>((CT63*'[1]prices source'!$C$58)+(CU63*'[1]prices source'!$C$60)+(CV63*'[1]prices source'!$C$61))/1000</f>
        <v>0.43454834841072459</v>
      </c>
      <c r="CX63" s="14">
        <f>((CT63*'[1]prices source'!$G$58)+(CU63*'[1]prices source'!$G$60)+(CV63*'[1]prices source'!$G$61))</f>
        <v>205.69283477700782</v>
      </c>
      <c r="CY63" s="14">
        <f>'[1]CAPEX Assumptions'!$D$11*[1]HeatFuel!BB63</f>
        <v>222.48296296296297</v>
      </c>
      <c r="CZ63" s="9">
        <f t="shared" si="33"/>
        <v>1.0816271903888017</v>
      </c>
      <c r="DA63" s="14">
        <f t="shared" si="11"/>
        <v>3323.3625139063492</v>
      </c>
      <c r="DB63" s="11">
        <f>[1]HotWaterpiv!AQ172</f>
        <v>71.093266129893422</v>
      </c>
      <c r="DC63" s="11">
        <f>[1]HotWaterpiv!AP172</f>
        <v>11669.169511153477</v>
      </c>
      <c r="DD63" s="11">
        <v>0</v>
      </c>
      <c r="DE63" s="13">
        <f>((DB63*'[1]prices source'!$C$58)+(DC63*'[1]prices source'!$C$60)+(DD63*'[1]prices source'!$C$61))/1000</f>
        <v>2.170901575065137</v>
      </c>
      <c r="DF63" s="14">
        <f>((DB63*'[1]prices source'!$G$58)+(DC63*'[1]prices source'!$G$60)+(DD63*'[1]prices source'!$G$61))</f>
        <v>242.7243973783292</v>
      </c>
      <c r="DG63" s="14">
        <f>[1]HotWaterpiv!AW172</f>
        <v>2084.2826316843566</v>
      </c>
      <c r="DH63" s="9">
        <f t="shared" si="34"/>
        <v>8.5870339125227328</v>
      </c>
      <c r="DI63" s="14">
        <f t="shared" si="12"/>
        <v>1857.4659949624111</v>
      </c>
      <c r="DJ63" s="11">
        <f>[1]HeatFuel!CN63</f>
        <v>0</v>
      </c>
      <c r="DK63" s="11">
        <f>[1]HeatFuel!CO63</f>
        <v>0</v>
      </c>
      <c r="DL63" s="11">
        <v>0</v>
      </c>
      <c r="DM63" s="13">
        <f>((DJ63*'[1]prices source'!$C$58)+(DK63*'[1]prices source'!$C$60)+(DL63*'[1]prices source'!$C$61))/1000</f>
        <v>0</v>
      </c>
      <c r="DN63" s="14">
        <f>((DJ63*'[1]prices source'!$G$58)+(DK63*'[1]prices source'!$G$60)+(DL63*'[1]prices source'!$G$61))</f>
        <v>0</v>
      </c>
      <c r="DO63" s="14">
        <f>[1]HeatFuel!CM63</f>
        <v>0</v>
      </c>
      <c r="DP63" s="9" t="str">
        <f t="shared" si="35"/>
        <v>n/a</v>
      </c>
      <c r="DQ63" s="14">
        <f t="shared" si="13"/>
        <v>0</v>
      </c>
      <c r="DR63" s="11">
        <v>0</v>
      </c>
      <c r="DS63" s="11">
        <v>0</v>
      </c>
      <c r="DT63" s="11">
        <v>0</v>
      </c>
      <c r="DU63" s="13">
        <f>((DR63*'[1]prices source'!$C$58)+(DS63*'[1]prices source'!$C$60)+(DT63*'[1]prices source'!$C$61))/1000</f>
        <v>0</v>
      </c>
      <c r="DV63" s="14">
        <f>((DR63*'[1]prices source'!$G$58)+(DS63*'[1]prices source'!$G$60)+(DT63*'[1]prices source'!$G$61))</f>
        <v>0</v>
      </c>
      <c r="DW63" s="14"/>
      <c r="DX63" s="9" t="str">
        <f t="shared" si="36"/>
        <v>n/a</v>
      </c>
      <c r="DY63" s="14">
        <f t="shared" si="14"/>
        <v>0</v>
      </c>
      <c r="DZ63" s="11">
        <f>'[1]ENERGY APPORTION'!BA63*'[1]benchmarks general'!$I$192*(6-0)/24</f>
        <v>0</v>
      </c>
      <c r="EA63" s="11">
        <v>0</v>
      </c>
      <c r="EB63" s="11">
        <v>0</v>
      </c>
      <c r="EC63" s="13">
        <f>((DZ63*'[1]prices source'!$C$58)+(EA63*'[1]prices source'!$C$60)+(EB63*'[1]prices source'!$C$61))/1000</f>
        <v>0</v>
      </c>
      <c r="ED63" s="14">
        <f>((DZ63*'[1]prices source'!$G$58)+(EA63*'[1]prices source'!$G$60)+(EB63*'[1]prices source'!$G$61))</f>
        <v>0</v>
      </c>
      <c r="EE63" s="14">
        <f>IF(DZ63&gt;0,'[1]benchmarks general'!$I$197,0)</f>
        <v>0</v>
      </c>
      <c r="EF63" s="9" t="str">
        <f t="shared" si="37"/>
        <v>n/a</v>
      </c>
      <c r="EG63" s="14">
        <f t="shared" si="15"/>
        <v>0</v>
      </c>
      <c r="EH63" s="11">
        <f>[1]FabricVent!GG63</f>
        <v>0</v>
      </c>
      <c r="EI63" s="11">
        <f>[1]FabricVent!GD63</f>
        <v>0</v>
      </c>
      <c r="EJ63" s="11">
        <v>0</v>
      </c>
      <c r="EK63" s="13">
        <f>((EH63*'[1]prices source'!$C$58)+(EI63*'[1]prices source'!$C$60)+(EJ63*'[1]prices source'!$C$61))/1000</f>
        <v>0</v>
      </c>
      <c r="EL63" s="14">
        <f>((EH63*'[1]prices source'!$G$58)+(EI63*'[1]prices source'!$G$60)+(EJ63*'[1]prices source'!$G$61))</f>
        <v>0</v>
      </c>
      <c r="EM63" s="14">
        <v>0</v>
      </c>
      <c r="EN63" s="9" t="str">
        <f t="shared" si="38"/>
        <v>n/a</v>
      </c>
      <c r="EO63" s="14">
        <f t="shared" si="16"/>
        <v>0</v>
      </c>
      <c r="EP63" s="11">
        <f>[1]FabricVent!GK63</f>
        <v>0</v>
      </c>
      <c r="EQ63" s="11">
        <f>[1]FabricVent!GH63</f>
        <v>0</v>
      </c>
      <c r="ER63" s="11">
        <v>0</v>
      </c>
      <c r="ES63" s="13">
        <f>((EP63*'[1]prices source'!$C$58)+(EQ63*'[1]prices source'!$C$60)+(ER63*'[1]prices source'!$C$61))/1000</f>
        <v>0</v>
      </c>
      <c r="ET63" s="14">
        <f>((EP63*'[1]prices source'!$G$58)+(EQ63*'[1]prices source'!$G$60)+(ER63*'[1]prices source'!$G$61))</f>
        <v>0</v>
      </c>
      <c r="EU63" s="14">
        <v>0</v>
      </c>
      <c r="EV63" s="9" t="str">
        <f t="shared" si="39"/>
        <v>n/a</v>
      </c>
      <c r="EW63" s="14">
        <f t="shared" si="17"/>
        <v>0</v>
      </c>
      <c r="EX63" s="11">
        <f>[1]FabricVent!GR63</f>
        <v>0</v>
      </c>
      <c r="EY63" s="11">
        <f>[1]FabricVent!GO63</f>
        <v>0</v>
      </c>
      <c r="EZ63" s="11">
        <v>0</v>
      </c>
      <c r="FA63" s="13">
        <f>((EX63*'[1]prices source'!$C$58)+(EY63*'[1]prices source'!$C$60)+(EZ63*'[1]prices source'!$C$61))/1000</f>
        <v>0</v>
      </c>
      <c r="FB63" s="14">
        <f>((EX63*'[1]prices source'!$G$58)+(EY63*'[1]prices source'!$G$60)+(EZ63*'[1]prices source'!$G$61))</f>
        <v>0</v>
      </c>
      <c r="FC63" s="14"/>
      <c r="FD63" s="9" t="str">
        <f t="shared" si="40"/>
        <v>n/a</v>
      </c>
      <c r="FE63" s="14">
        <f t="shared" si="18"/>
        <v>0</v>
      </c>
      <c r="FF63" s="11">
        <v>0</v>
      </c>
      <c r="FG63" s="11">
        <f>[1]HeatFuel!CR63</f>
        <v>0</v>
      </c>
      <c r="FH63" s="11">
        <f>[1]HeatFuel!CQ63</f>
        <v>0</v>
      </c>
      <c r="FI63" s="13">
        <f>((FF63*'[1]prices source'!$C$58)+(FG63*'[1]prices source'!$C$60)+(FH63*'[1]prices source'!$C$61))/1000</f>
        <v>0</v>
      </c>
      <c r="FJ63" s="14">
        <f>((FF63*'[1]prices source'!$G$58)+(FG63*'[1]prices source'!$G$60)+(FH63*'[1]prices source'!$G$61))</f>
        <v>0</v>
      </c>
      <c r="FK63" s="14">
        <f>[1]HeatFuel!CP63</f>
        <v>0</v>
      </c>
      <c r="FL63" s="9" t="str">
        <f t="shared" si="41"/>
        <v>n/a</v>
      </c>
      <c r="FM63" s="14">
        <f t="shared" si="19"/>
        <v>0</v>
      </c>
      <c r="FN63" s="11">
        <f t="shared" si="79"/>
        <v>14804</v>
      </c>
      <c r="FO63" s="11">
        <f t="shared" si="79"/>
        <v>190434.71877294971</v>
      </c>
      <c r="FP63" s="11">
        <f t="shared" si="79"/>
        <v>0</v>
      </c>
      <c r="FQ63" s="13">
        <f>((FN63*'[1]prices source'!$C$58)+(FO63*'[1]prices source'!$C$60)+(FP63*'[1]prices source'!$C$61))/1000</f>
        <v>38.982846970733597</v>
      </c>
      <c r="FR63" s="14">
        <f>((FN63*'[1]prices source'!$G$58)+(FO63*'[1]prices source'!$G$60)+(FP63*'[1]prices source'!$G$61))</f>
        <v>5643.8288334445324</v>
      </c>
      <c r="FS63" s="14">
        <f>'[1]CAPEX Assumptions'!$D$30</f>
        <v>0</v>
      </c>
      <c r="FT63" s="9">
        <f t="shared" si="42"/>
        <v>0</v>
      </c>
      <c r="FU63" s="14">
        <f t="shared" si="21"/>
        <v>5643.8288334445324</v>
      </c>
      <c r="FV63" s="15">
        <v>0</v>
      </c>
      <c r="FW63" s="13">
        <f>(FV63*'[1]prices source'!$C$58)/1000</f>
        <v>0</v>
      </c>
      <c r="FX63" s="14">
        <f>(FV63*'[1]prices source'!$G$58)</f>
        <v>0</v>
      </c>
      <c r="FY63" s="16">
        <v>0</v>
      </c>
      <c r="FZ63" s="9" t="str">
        <f t="shared" si="43"/>
        <v>n/a</v>
      </c>
      <c r="GA63" s="14">
        <f t="shared" si="44"/>
        <v>0</v>
      </c>
      <c r="GB63" s="11">
        <f>'[1]ENERGY APPORTION'!BB63*'[1]cooling opps'!$C$35</f>
        <v>0</v>
      </c>
      <c r="GC63" s="13">
        <f>(GB63*'[1]prices source'!$C$58)/1000</f>
        <v>0</v>
      </c>
      <c r="GD63" s="14">
        <f>(GB63*'[1]prices source'!$G$58)</f>
        <v>0</v>
      </c>
      <c r="GE63" s="14">
        <v>0</v>
      </c>
      <c r="GF63" s="9" t="str">
        <f t="shared" si="45"/>
        <v>n/a</v>
      </c>
      <c r="GG63" s="14">
        <f t="shared" si="46"/>
        <v>0</v>
      </c>
      <c r="GH63" s="11">
        <v>0</v>
      </c>
      <c r="GI63" s="13">
        <f>(GH63*'[1]prices source'!$C$58)/1000</f>
        <v>0</v>
      </c>
      <c r="GJ63" s="14">
        <f>(GH63*'[1]prices source'!$G$58)</f>
        <v>0</v>
      </c>
      <c r="GK63" s="17">
        <v>0</v>
      </c>
      <c r="GL63" s="9" t="str">
        <f t="shared" si="47"/>
        <v>n/a</v>
      </c>
      <c r="GM63" s="14">
        <f t="shared" si="48"/>
        <v>0</v>
      </c>
      <c r="GN63" s="11">
        <f>[1]HeatFuel!BE63</f>
        <v>0</v>
      </c>
      <c r="GO63" s="13">
        <f>(GN63*'[1]prices source'!$C$58)/1000</f>
        <v>0</v>
      </c>
      <c r="GP63" s="14">
        <f>(GN63*'[1]prices source'!$G$58)</f>
        <v>0</v>
      </c>
      <c r="GQ63" s="14">
        <f>[1]HeatFuel!BF63*'[1]CAPEX Assumptions'!$D$11</f>
        <v>0</v>
      </c>
      <c r="GR63" s="9" t="str">
        <f t="shared" si="49"/>
        <v>n/a</v>
      </c>
      <c r="GS63" s="14">
        <f t="shared" si="50"/>
        <v>0</v>
      </c>
      <c r="GT63" s="11">
        <v>0</v>
      </c>
      <c r="GU63" s="13">
        <f>(GT63*'[1]prices source'!$C$58)/1000</f>
        <v>0</v>
      </c>
      <c r="GV63" s="14">
        <f>(GT63*'[1]prices source'!$G$58)</f>
        <v>0</v>
      </c>
      <c r="GW63" s="14">
        <v>0</v>
      </c>
      <c r="GX63" s="9" t="str">
        <f t="shared" si="51"/>
        <v>n/a</v>
      </c>
      <c r="GY63" s="14">
        <f t="shared" si="52"/>
        <v>0</v>
      </c>
      <c r="GZ63" s="18">
        <v>3018.5705469913655</v>
      </c>
      <c r="HA63" s="13">
        <f>(GZ63*'[1]prices source'!$C$58)/1000</f>
        <v>0.78648466006904538</v>
      </c>
      <c r="HB63" s="14">
        <f>(GZ63*'[1]prices source'!$G$58)</f>
        <v>372.28138095540106</v>
      </c>
      <c r="HC63" s="19">
        <v>11685.903295193211</v>
      </c>
      <c r="HD63" s="9">
        <f t="shared" si="53"/>
        <v>31.389975145152828</v>
      </c>
      <c r="HE63" s="14">
        <f t="shared" si="54"/>
        <v>-3066.2398412706571</v>
      </c>
      <c r="HF63" s="18">
        <v>3339.0597233063536</v>
      </c>
      <c r="HG63" s="13">
        <f>(HF63*'[1]prices source'!$C$58)/1000</f>
        <v>0.86998770131521808</v>
      </c>
      <c r="HH63" s="14">
        <f>(HF63*'[1]prices source'!$G$58)</f>
        <v>411.80742524769767</v>
      </c>
      <c r="HI63" s="19">
        <v>19204.57912599371</v>
      </c>
      <c r="HJ63" s="9">
        <f t="shared" si="55"/>
        <v>46.634853935531552</v>
      </c>
      <c r="HK63" s="14">
        <f t="shared" si="56"/>
        <v>-7233.8712199033744</v>
      </c>
      <c r="HL63" s="11">
        <v>0</v>
      </c>
      <c r="HM63" s="13">
        <f>(HL63*'[1]prices source'!$C$58)/1000</f>
        <v>0</v>
      </c>
      <c r="HN63" s="14">
        <f>(HL63*'[1]prices source'!$G$58)</f>
        <v>0</v>
      </c>
      <c r="HO63" s="14">
        <v>0</v>
      </c>
      <c r="HP63" s="9" t="str">
        <f t="shared" si="57"/>
        <v>n/a</v>
      </c>
      <c r="HQ63" s="14">
        <f t="shared" si="58"/>
        <v>0</v>
      </c>
      <c r="HR63" s="11">
        <v>0</v>
      </c>
      <c r="HS63" s="13">
        <f>(HR63*'[1]prices source'!$C$58)/1000</f>
        <v>0</v>
      </c>
      <c r="HT63" s="14">
        <f>(HR63*'[1]prices source'!$G$58)</f>
        <v>0</v>
      </c>
      <c r="HU63" s="14">
        <v>0</v>
      </c>
      <c r="HV63" s="9" t="str">
        <f t="shared" si="59"/>
        <v>n/a</v>
      </c>
      <c r="HW63" s="14">
        <f t="shared" si="60"/>
        <v>0</v>
      </c>
      <c r="HX63" s="11">
        <f>[1]ICT!AC133</f>
        <v>0</v>
      </c>
      <c r="HY63" s="13">
        <f>(HX63*'[1]prices source'!$C$58)/1000</f>
        <v>0</v>
      </c>
      <c r="HZ63" s="14">
        <f>(HX63*'[1]prices source'!$G$58)</f>
        <v>0</v>
      </c>
      <c r="IA63" s="14">
        <f>'[1]CAPEX Assumptions'!$D$25*[1]ICT!H133</f>
        <v>0</v>
      </c>
      <c r="IB63" s="9" t="str">
        <f t="shared" si="61"/>
        <v>n/a</v>
      </c>
      <c r="IC63" s="14">
        <f t="shared" si="62"/>
        <v>0</v>
      </c>
      <c r="ID63" s="11">
        <f>[1]ICT!Z133</f>
        <v>0</v>
      </c>
      <c r="IE63" s="13">
        <f>(ID63*'[1]prices source'!$C$58)/1000</f>
        <v>0</v>
      </c>
      <c r="IF63" s="14">
        <f>(ID63*'[1]prices source'!$G$58)</f>
        <v>0</v>
      </c>
      <c r="IG63" s="14">
        <f>'[1]CAPEX Assumptions'!$D$26</f>
        <v>0</v>
      </c>
      <c r="IH63" s="9" t="str">
        <f t="shared" si="63"/>
        <v>n/a</v>
      </c>
      <c r="II63" s="14">
        <f t="shared" si="64"/>
        <v>0</v>
      </c>
      <c r="IJ63" s="11">
        <f>[1]ICT!AF133</f>
        <v>0</v>
      </c>
      <c r="IK63" s="13">
        <f>(IJ63*'[1]prices source'!$C$58)/1000</f>
        <v>0</v>
      </c>
      <c r="IL63" s="14">
        <f>(IJ63*'[1]prices source'!$G$58)</f>
        <v>0</v>
      </c>
      <c r="IM63" s="14">
        <f>'[1]CAPEX Assumptions'!$D$27*[1]ICT!AG90</f>
        <v>0</v>
      </c>
      <c r="IN63" s="9" t="str">
        <f t="shared" si="65"/>
        <v>n/a</v>
      </c>
      <c r="IO63" s="14">
        <f t="shared" si="66"/>
        <v>0</v>
      </c>
      <c r="IP63" s="11">
        <f>[1]vending!G63</f>
        <v>0</v>
      </c>
      <c r="IQ63" s="13">
        <f>(IP63*'[1]prices source'!$C$58)/1000</f>
        <v>0</v>
      </c>
      <c r="IR63" s="14">
        <f>(IP63*'[1]prices source'!$G$58)</f>
        <v>0</v>
      </c>
      <c r="IS63" s="14">
        <f>'[1]CAPEX Assumptions'!$D$28*[1]vending!C20</f>
        <v>0</v>
      </c>
      <c r="IT63" s="9" t="str">
        <f t="shared" si="67"/>
        <v>n/a</v>
      </c>
      <c r="IU63" s="14">
        <f t="shared" si="68"/>
        <v>0</v>
      </c>
      <c r="IV63" s="11">
        <f>'[1]halls power'!S94</f>
        <v>1456.0000000000002</v>
      </c>
      <c r="IW63" s="13">
        <f>(IV63*'[1]prices source'!$C$58)/1000</f>
        <v>0.37935892079841654</v>
      </c>
      <c r="IX63" s="14">
        <f>(IV63*'[1]prices source'!$G$58)</f>
        <v>179.56899871408388</v>
      </c>
      <c r="IY63" s="14">
        <f>'[1]halls power'!T94</f>
        <v>2723</v>
      </c>
      <c r="IZ63" s="9">
        <f t="shared" si="69"/>
        <v>15.164087451061958</v>
      </c>
      <c r="JA63" s="14">
        <f t="shared" si="70"/>
        <v>-1546.4915923510712</v>
      </c>
      <c r="JB63" s="11">
        <f>'[1]halls power'!U94</f>
        <v>0</v>
      </c>
      <c r="JC63" s="13">
        <f>(JB63*'[1]prices source'!$C$58)/1000</f>
        <v>0</v>
      </c>
      <c r="JD63" s="14">
        <f>(JB63*'[1]prices source'!$G$58)</f>
        <v>0</v>
      </c>
      <c r="JE63" s="14">
        <f>'[1]halls power'!V94</f>
        <v>0</v>
      </c>
      <c r="JF63" s="9" t="str">
        <f t="shared" si="71"/>
        <v>n/a</v>
      </c>
      <c r="JG63" s="14">
        <f t="shared" si="72"/>
        <v>0</v>
      </c>
      <c r="JH63" s="11">
        <f>'[1]renewable energy'!W226</f>
        <v>4960.4169299758887</v>
      </c>
      <c r="JI63" s="13">
        <f>(JH63*'[1]prices source'!$C$58)/1000</f>
        <v>1.2924302288913787</v>
      </c>
      <c r="JJ63" s="14">
        <f>(JH63*'[1]prices source'!$G$58)+'[1]renewable energy'!Z226</f>
        <v>643.89696551131192</v>
      </c>
      <c r="JK63" s="14">
        <f>'[1]renewable energy'!Y226</f>
        <v>9242.3372900406539</v>
      </c>
      <c r="JL63" s="9">
        <f t="shared" si="73"/>
        <v>14.353751896782756</v>
      </c>
      <c r="JM63" s="14">
        <f t="shared" si="74"/>
        <v>4922.3555213128093</v>
      </c>
      <c r="JN63" s="11">
        <v>0</v>
      </c>
      <c r="JO63" s="13">
        <f>(JN63*'[1]prices source'!$C$58)/1000</f>
        <v>0</v>
      </c>
      <c r="JP63" s="14">
        <v>0</v>
      </c>
      <c r="JQ63" s="14">
        <v>0</v>
      </c>
      <c r="JR63" s="9" t="str">
        <f t="shared" si="75"/>
        <v>n/a</v>
      </c>
      <c r="JS63" s="14">
        <f t="shared" si="76"/>
        <v>0</v>
      </c>
      <c r="JT63" s="11">
        <v>0</v>
      </c>
      <c r="JU63" s="13">
        <f>(JT63*'[1]prices source'!$C$58)/1000</f>
        <v>0</v>
      </c>
      <c r="JV63" s="14">
        <f>(JT63*'[1]prices source'!$G$58)</f>
        <v>0</v>
      </c>
      <c r="JW63" s="16">
        <v>0</v>
      </c>
      <c r="JX63" s="9" t="str">
        <f t="shared" si="77"/>
        <v>n/a</v>
      </c>
      <c r="JY63" s="14">
        <f t="shared" si="78"/>
        <v>0</v>
      </c>
    </row>
    <row r="64" spans="1:285" x14ac:dyDescent="0.25">
      <c r="A64" s="9">
        <f>'[1]ENERGY APPORTION'!A64</f>
        <v>62</v>
      </c>
      <c r="B64" t="s">
        <v>111</v>
      </c>
      <c r="C64" s="9" t="str">
        <f>'[1]ENERGY APPORTION'!E64</f>
        <v>acc</v>
      </c>
      <c r="D64" s="10">
        <f>[1]FabricVent!M64</f>
        <v>276</v>
      </c>
      <c r="E64" s="11">
        <f>'[1]ENERGY APPORTION'!G64</f>
        <v>77438.707589249985</v>
      </c>
      <c r="F64" s="11">
        <f>'[1]ENERGY APPORTION'!H64</f>
        <v>0</v>
      </c>
      <c r="G64" s="11">
        <f>'[1]ENERGY APPORTION'!I64</f>
        <v>0</v>
      </c>
      <c r="H64" s="10">
        <f>((E64*'[1]prices source'!$C$58)+(F64*'[1]prices source'!$C$60)+(G64*'[1]prices source'!$C$61))/1000</f>
        <v>20.176555315303585</v>
      </c>
      <c r="I64" s="12">
        <f>(E64*'[1]prices source'!$G$58)+(F64*'[1]prices source'!$G$60)+(G64*'[1]prices source'!$G$61)</f>
        <v>9550.5433952708427</v>
      </c>
      <c r="J64" s="11">
        <f>[1]FabricVent!EU64</f>
        <v>0</v>
      </c>
      <c r="K64" s="11">
        <f>[1]FabricVent!EJ64</f>
        <v>0</v>
      </c>
      <c r="L64" s="11">
        <v>0</v>
      </c>
      <c r="M64" s="13">
        <f>((J64*'[1]prices source'!$C$58)+(K64*'[1]prices source'!$C$60)+(L64*'[1]prices source'!$C$61))/1000</f>
        <v>0</v>
      </c>
      <c r="N64" s="14">
        <f>((J64*'[1]prices source'!$G$58)+(K64*'[1]prices source'!$G$60)+(L64*'[1]prices source'!$G$61))</f>
        <v>0</v>
      </c>
      <c r="O64" s="14">
        <f>[1]FabricVent!DY64</f>
        <v>0</v>
      </c>
      <c r="P64" s="9" t="str">
        <f t="shared" si="22"/>
        <v>n/a</v>
      </c>
      <c r="Q64" s="14">
        <f t="shared" si="0"/>
        <v>0</v>
      </c>
      <c r="R64" s="11">
        <f>[1]FabricVent!EV64</f>
        <v>0</v>
      </c>
      <c r="S64" s="11">
        <f>[1]FabricVent!EK64</f>
        <v>0</v>
      </c>
      <c r="T64" s="11">
        <v>0</v>
      </c>
      <c r="U64" s="13">
        <f>((R64*'[1]prices source'!$C$58)+(S64*'[1]prices source'!$C$60)+(T64*'[1]prices source'!$C$61))/1000</f>
        <v>0</v>
      </c>
      <c r="V64" s="14">
        <f>((R64*'[1]prices source'!$G$58)+(S64*'[1]prices source'!$G$60)+(T64*'[1]prices source'!$G$61))</f>
        <v>0</v>
      </c>
      <c r="W64" s="14">
        <f>[1]FabricVent!DZ64</f>
        <v>0</v>
      </c>
      <c r="X64" s="9" t="str">
        <f t="shared" si="23"/>
        <v>n/a</v>
      </c>
      <c r="Y64" s="14">
        <f t="shared" si="1"/>
        <v>0</v>
      </c>
      <c r="Z64" s="11">
        <f>[1]FabricVent!EW64</f>
        <v>0</v>
      </c>
      <c r="AA64" s="11">
        <f>[1]FabricVent!EL64</f>
        <v>0</v>
      </c>
      <c r="AB64" s="11">
        <v>0</v>
      </c>
      <c r="AC64" s="13">
        <f>((Z64*'[1]prices source'!$C$58)+(AA64*'[1]prices source'!$C$60)+(AB64*'[1]prices source'!$C$61))/1000</f>
        <v>0</v>
      </c>
      <c r="AD64" s="14">
        <f>((Z64*'[1]prices source'!$G$58)+(AA64*'[1]prices source'!$G$60)+(AB64*'[1]prices source'!$G$61))</f>
        <v>0</v>
      </c>
      <c r="AE64" s="14">
        <f>[1]FabricVent!EA64</f>
        <v>0</v>
      </c>
      <c r="AF64" s="9" t="str">
        <f t="shared" si="24"/>
        <v>n/a</v>
      </c>
      <c r="AG64" s="14">
        <f t="shared" si="2"/>
        <v>0</v>
      </c>
      <c r="AH64" s="11">
        <f>[1]FabricVent!EX64</f>
        <v>0</v>
      </c>
      <c r="AI64" s="11">
        <f>[1]FabricVent!EM64</f>
        <v>0</v>
      </c>
      <c r="AJ64" s="11">
        <v>0</v>
      </c>
      <c r="AK64" s="13">
        <f>((AH64*'[1]prices source'!$C$58)+(AI64*'[1]prices source'!$C$60)+(AJ64*'[1]prices source'!$C$61))/1000</f>
        <v>0</v>
      </c>
      <c r="AL64" s="14">
        <f>((AH64*'[1]prices source'!$G$58)+(AI64*'[1]prices source'!$G$60)+(AJ64*'[1]prices source'!$G$61))</f>
        <v>0</v>
      </c>
      <c r="AM64" s="14">
        <f>[1]FabricVent!EB64</f>
        <v>0</v>
      </c>
      <c r="AN64" s="9" t="str">
        <f t="shared" si="25"/>
        <v>n/a</v>
      </c>
      <c r="AO64" s="14">
        <f t="shared" si="3"/>
        <v>0</v>
      </c>
      <c r="AP64" s="11">
        <f>[1]FabricVent!FD64</f>
        <v>0</v>
      </c>
      <c r="AQ64" s="11">
        <f>[1]FabricVent!ES64</f>
        <v>0</v>
      </c>
      <c r="AR64" s="11">
        <v>0</v>
      </c>
      <c r="AS64" s="13">
        <f>((AP64*'[1]prices source'!$C$58)+(AQ64*'[1]prices source'!$C$60)+(AR64*'[1]prices source'!$C$61))/1000</f>
        <v>0</v>
      </c>
      <c r="AT64" s="14">
        <f>((AP64*'[1]prices source'!$G$58)+(AQ64*'[1]prices source'!$G$60)+(AR64*'[1]prices source'!$G$61))</f>
        <v>0</v>
      </c>
      <c r="AU64" s="14">
        <f>[1]FabricVent!EH64</f>
        <v>0</v>
      </c>
      <c r="AV64" s="9" t="str">
        <f t="shared" si="26"/>
        <v>n/a</v>
      </c>
      <c r="AW64" s="14">
        <f t="shared" si="4"/>
        <v>0</v>
      </c>
      <c r="AX64" s="11">
        <f>[1]FabricVent!FC64</f>
        <v>0</v>
      </c>
      <c r="AY64" s="11">
        <f>[1]FabricVent!ER64</f>
        <v>0</v>
      </c>
      <c r="AZ64" s="11">
        <v>0</v>
      </c>
      <c r="BA64" s="13">
        <f>((AX64*'[1]prices source'!$C$58)+(AY64*'[1]prices source'!$C$60)+(AZ64*'[1]prices source'!$C$61))/1000</f>
        <v>0</v>
      </c>
      <c r="BB64" s="14">
        <f>((AX64*'[1]prices source'!$G$58)+(AY64*'[1]prices source'!$G$60)+(AZ64*'[1]prices source'!$G$61))</f>
        <v>0</v>
      </c>
      <c r="BC64" s="14">
        <f>[1]FabricVent!EG64</f>
        <v>0</v>
      </c>
      <c r="BD64" s="9" t="str">
        <f t="shared" si="27"/>
        <v>n/a</v>
      </c>
      <c r="BE64" s="14">
        <f t="shared" si="5"/>
        <v>0</v>
      </c>
      <c r="BF64" s="11">
        <f>[1]FabricVent!EZ64</f>
        <v>0</v>
      </c>
      <c r="BG64" s="11">
        <f>[1]FabricVent!EO64</f>
        <v>0</v>
      </c>
      <c r="BH64" s="11">
        <v>0</v>
      </c>
      <c r="BI64" s="13">
        <f>((BF64*'[1]prices source'!$C$58)+(BG64*'[1]prices source'!$C$60)+(BH64*'[1]prices source'!$C$61))/1000</f>
        <v>0</v>
      </c>
      <c r="BJ64" s="14">
        <f>((BF64*'[1]prices source'!$G$58)+(BG64*'[1]prices source'!$G$60)+(BH64*'[1]prices source'!$G$61))</f>
        <v>0</v>
      </c>
      <c r="BK64" s="14">
        <f>[1]FabricVent!ED64</f>
        <v>0</v>
      </c>
      <c r="BL64" s="9" t="str">
        <f t="shared" si="28"/>
        <v>n/a</v>
      </c>
      <c r="BM64" s="14">
        <f t="shared" si="6"/>
        <v>0</v>
      </c>
      <c r="BN64" s="11">
        <f>[1]FabricVent!EY64</f>
        <v>0</v>
      </c>
      <c r="BO64" s="11">
        <f>[1]FabricVent!EN64</f>
        <v>0</v>
      </c>
      <c r="BP64" s="11">
        <v>0</v>
      </c>
      <c r="BQ64" s="13">
        <f>((BN64*'[1]prices source'!$C$58)+(BO64*'[1]prices source'!$C$60)+(BP64*'[1]prices source'!$C$61))/1000</f>
        <v>0</v>
      </c>
      <c r="BR64" s="14">
        <f>((BN64*'[1]prices source'!$G$58)+(BO64*'[1]prices source'!$G$60)+(BP64*'[1]prices source'!$G$61))</f>
        <v>0</v>
      </c>
      <c r="BS64" s="14">
        <f>[1]FabricVent!EC64</f>
        <v>0</v>
      </c>
      <c r="BT64" s="9" t="str">
        <f t="shared" si="29"/>
        <v>n/a</v>
      </c>
      <c r="BU64" s="14">
        <f t="shared" si="7"/>
        <v>0</v>
      </c>
      <c r="BV64" s="11">
        <f>[1]FabricVent!FA64</f>
        <v>394.88601738928276</v>
      </c>
      <c r="BW64" s="11">
        <f>[1]FabricVent!EP64</f>
        <v>0</v>
      </c>
      <c r="BX64" s="11">
        <v>0</v>
      </c>
      <c r="BY64" s="13">
        <f>((BV64*'[1]prices source'!$C$58)+(BW64*'[1]prices source'!$C$60)+(BX64*'[1]prices source'!$C$61))/1000</f>
        <v>0.10288704216702131</v>
      </c>
      <c r="BZ64" s="14">
        <f>((BV64*'[1]prices source'!$G$58)+(BW64*'[1]prices source'!$G$60)+(BX64*'[1]prices source'!$G$61))</f>
        <v>48.701433206583658</v>
      </c>
      <c r="CA64" s="14">
        <f>[1]FabricVent!EE64</f>
        <v>2219.8974000000003</v>
      </c>
      <c r="CB64" s="9">
        <f t="shared" si="30"/>
        <v>45.581767390367176</v>
      </c>
      <c r="CC64" s="14">
        <f t="shared" si="8"/>
        <v>-804.20988253156474</v>
      </c>
      <c r="CD64" s="11">
        <f>[1]FabricVent!FB64</f>
        <v>519.69455138278659</v>
      </c>
      <c r="CE64" s="11">
        <f>[1]FabricVent!EQ64</f>
        <v>0</v>
      </c>
      <c r="CF64" s="11">
        <v>0</v>
      </c>
      <c r="CG64" s="13">
        <f>((CD64*'[1]prices source'!$C$58)+(CE64*'[1]prices source'!$C$60)+(CF64*'[1]prices source'!$C$61))/1000</f>
        <v>0.13540574461359278</v>
      </c>
      <c r="CH64" s="14">
        <f>((CD64*'[1]prices source'!$G$58)+(CE64*'[1]prices source'!$G$60)+(CF64*'[1]prices source'!$G$61))</f>
        <v>64.094114168249988</v>
      </c>
      <c r="CI64" s="14">
        <f>[1]FabricVent!EF64</f>
        <v>2457.3024</v>
      </c>
      <c r="CJ64" s="9">
        <f t="shared" si="31"/>
        <v>38.338971243903437</v>
      </c>
      <c r="CK64" s="14">
        <f t="shared" si="9"/>
        <v>-594.16960498972753</v>
      </c>
      <c r="CL64" s="11">
        <v>0</v>
      </c>
      <c r="CM64" s="11">
        <f>[1]HeatFuel!CE64</f>
        <v>0</v>
      </c>
      <c r="CN64" s="11">
        <v>0</v>
      </c>
      <c r="CO64" s="13">
        <f>((CL64*'[1]prices source'!$C$58)+(CM64*'[1]prices source'!$C$60)+(CN64*'[1]prices source'!$C$61))/1000</f>
        <v>0</v>
      </c>
      <c r="CP64" s="14">
        <f>((CL64*'[1]prices source'!$G$58)+(CM64*'[1]prices source'!$G$60)+(CN64*'[1]prices source'!$G$61))</f>
        <v>0</v>
      </c>
      <c r="CQ64" s="14">
        <v>0</v>
      </c>
      <c r="CR64" s="9" t="str">
        <f t="shared" si="32"/>
        <v>n/a</v>
      </c>
      <c r="CS64" s="14">
        <f t="shared" si="10"/>
        <v>0</v>
      </c>
      <c r="CT64" s="11">
        <f>[1]HeatFuel!BA64</f>
        <v>0</v>
      </c>
      <c r="CU64" s="11">
        <v>0</v>
      </c>
      <c r="CV64" s="11">
        <v>0</v>
      </c>
      <c r="CW64" s="13">
        <f>((CT64*'[1]prices source'!$C$58)+(CU64*'[1]prices source'!$C$60)+(CV64*'[1]prices source'!$C$61))/1000</f>
        <v>0</v>
      </c>
      <c r="CX64" s="14">
        <f>((CT64*'[1]prices source'!$G$58)+(CU64*'[1]prices source'!$G$60)+(CV64*'[1]prices source'!$G$61))</f>
        <v>0</v>
      </c>
      <c r="CY64" s="14">
        <f>'[1]CAPEX Assumptions'!$D$11*[1]HeatFuel!BB64</f>
        <v>0</v>
      </c>
      <c r="CZ64" s="9" t="str">
        <f t="shared" si="33"/>
        <v>n/a</v>
      </c>
      <c r="DA64" s="14">
        <f t="shared" si="11"/>
        <v>0</v>
      </c>
      <c r="DB64" s="11">
        <f>[1]HotWaterpiv!AQ173</f>
        <v>0</v>
      </c>
      <c r="DC64" s="11">
        <f>[1]HotWaterpiv!AP173</f>
        <v>0</v>
      </c>
      <c r="DD64" s="11">
        <v>0</v>
      </c>
      <c r="DE64" s="13">
        <f>((DB64*'[1]prices source'!$C$58)+(DC64*'[1]prices source'!$C$60)+(DD64*'[1]prices source'!$C$61))/1000</f>
        <v>0</v>
      </c>
      <c r="DF64" s="14">
        <f>((DB64*'[1]prices source'!$G$58)+(DC64*'[1]prices source'!$G$60)+(DD64*'[1]prices source'!$G$61))</f>
        <v>0</v>
      </c>
      <c r="DG64" s="14">
        <f>[1]HotWaterpiv!AW173</f>
        <v>0</v>
      </c>
      <c r="DH64" s="9" t="str">
        <f t="shared" si="34"/>
        <v>n/a</v>
      </c>
      <c r="DI64" s="14">
        <f t="shared" si="12"/>
        <v>0</v>
      </c>
      <c r="DJ64" s="11">
        <f>[1]HeatFuel!CN64</f>
        <v>0</v>
      </c>
      <c r="DK64" s="11">
        <f>[1]HeatFuel!CO64</f>
        <v>0</v>
      </c>
      <c r="DL64" s="11">
        <v>0</v>
      </c>
      <c r="DM64" s="13">
        <f>((DJ64*'[1]prices source'!$C$58)+(DK64*'[1]prices source'!$C$60)+(DL64*'[1]prices source'!$C$61))/1000</f>
        <v>0</v>
      </c>
      <c r="DN64" s="14">
        <f>((DJ64*'[1]prices source'!$G$58)+(DK64*'[1]prices source'!$G$60)+(DL64*'[1]prices source'!$G$61))</f>
        <v>0</v>
      </c>
      <c r="DO64" s="14">
        <f>[1]HeatFuel!CM64</f>
        <v>0</v>
      </c>
      <c r="DP64" s="9" t="str">
        <f t="shared" si="35"/>
        <v>n/a</v>
      </c>
      <c r="DQ64" s="14">
        <f t="shared" si="13"/>
        <v>0</v>
      </c>
      <c r="DR64" s="11">
        <v>0</v>
      </c>
      <c r="DS64" s="11">
        <v>0</v>
      </c>
      <c r="DT64" s="11">
        <v>0</v>
      </c>
      <c r="DU64" s="13">
        <f>((DR64*'[1]prices source'!$C$58)+(DS64*'[1]prices source'!$C$60)+(DT64*'[1]prices source'!$C$61))/1000</f>
        <v>0</v>
      </c>
      <c r="DV64" s="14">
        <f>((DR64*'[1]prices source'!$G$58)+(DS64*'[1]prices source'!$G$60)+(DT64*'[1]prices source'!$G$61))</f>
        <v>0</v>
      </c>
      <c r="DW64" s="14"/>
      <c r="DX64" s="9" t="str">
        <f t="shared" si="36"/>
        <v>n/a</v>
      </c>
      <c r="DY64" s="14">
        <f t="shared" si="14"/>
        <v>0</v>
      </c>
      <c r="DZ64" s="11">
        <f>'[1]ENERGY APPORTION'!BA64*'[1]benchmarks general'!$I$192*(6-0)/24</f>
        <v>0</v>
      </c>
      <c r="EA64" s="11">
        <v>0</v>
      </c>
      <c r="EB64" s="11">
        <v>0</v>
      </c>
      <c r="EC64" s="13">
        <f>((DZ64*'[1]prices source'!$C$58)+(EA64*'[1]prices source'!$C$60)+(EB64*'[1]prices source'!$C$61))/1000</f>
        <v>0</v>
      </c>
      <c r="ED64" s="14">
        <f>((DZ64*'[1]prices source'!$G$58)+(EA64*'[1]prices source'!$G$60)+(EB64*'[1]prices source'!$G$61))</f>
        <v>0</v>
      </c>
      <c r="EE64" s="14">
        <f>IF(DZ64&gt;0,'[1]benchmarks general'!$I$197,0)</f>
        <v>0</v>
      </c>
      <c r="EF64" s="9" t="str">
        <f t="shared" si="37"/>
        <v>n/a</v>
      </c>
      <c r="EG64" s="14">
        <f t="shared" si="15"/>
        <v>0</v>
      </c>
      <c r="EH64" s="11">
        <f>[1]FabricVent!GG64</f>
        <v>0</v>
      </c>
      <c r="EI64" s="11">
        <f>[1]FabricVent!GD64</f>
        <v>0</v>
      </c>
      <c r="EJ64" s="11">
        <v>0</v>
      </c>
      <c r="EK64" s="13">
        <f>((EH64*'[1]prices source'!$C$58)+(EI64*'[1]prices source'!$C$60)+(EJ64*'[1]prices source'!$C$61))/1000</f>
        <v>0</v>
      </c>
      <c r="EL64" s="14">
        <f>((EH64*'[1]prices source'!$G$58)+(EI64*'[1]prices source'!$G$60)+(EJ64*'[1]prices source'!$G$61))</f>
        <v>0</v>
      </c>
      <c r="EM64" s="14">
        <v>0</v>
      </c>
      <c r="EN64" s="9" t="str">
        <f t="shared" si="38"/>
        <v>n/a</v>
      </c>
      <c r="EO64" s="14">
        <f t="shared" si="16"/>
        <v>0</v>
      </c>
      <c r="EP64" s="11">
        <f>[1]FabricVent!GK64</f>
        <v>0</v>
      </c>
      <c r="EQ64" s="11">
        <f>[1]FabricVent!GH64</f>
        <v>0</v>
      </c>
      <c r="ER64" s="11">
        <v>0</v>
      </c>
      <c r="ES64" s="13">
        <f>((EP64*'[1]prices source'!$C$58)+(EQ64*'[1]prices source'!$C$60)+(ER64*'[1]prices source'!$C$61))/1000</f>
        <v>0</v>
      </c>
      <c r="ET64" s="14">
        <f>((EP64*'[1]prices source'!$G$58)+(EQ64*'[1]prices source'!$G$60)+(ER64*'[1]prices source'!$G$61))</f>
        <v>0</v>
      </c>
      <c r="EU64" s="14">
        <v>0</v>
      </c>
      <c r="EV64" s="9" t="str">
        <f t="shared" si="39"/>
        <v>n/a</v>
      </c>
      <c r="EW64" s="14">
        <f t="shared" si="17"/>
        <v>0</v>
      </c>
      <c r="EX64" s="11">
        <f>[1]FabricVent!GR64</f>
        <v>0</v>
      </c>
      <c r="EY64" s="11">
        <f>[1]FabricVent!GO64</f>
        <v>0</v>
      </c>
      <c r="EZ64" s="11">
        <v>0</v>
      </c>
      <c r="FA64" s="13">
        <f>((EX64*'[1]prices source'!$C$58)+(EY64*'[1]prices source'!$C$60)+(EZ64*'[1]prices source'!$C$61))/1000</f>
        <v>0</v>
      </c>
      <c r="FB64" s="14">
        <f>((EX64*'[1]prices source'!$G$58)+(EY64*'[1]prices source'!$G$60)+(EZ64*'[1]prices source'!$G$61))</f>
        <v>0</v>
      </c>
      <c r="FC64" s="14"/>
      <c r="FD64" s="9" t="str">
        <f t="shared" si="40"/>
        <v>n/a</v>
      </c>
      <c r="FE64" s="14">
        <f t="shared" si="18"/>
        <v>0</v>
      </c>
      <c r="FF64" s="11">
        <v>0</v>
      </c>
      <c r="FG64" s="11">
        <f>[1]HeatFuel!CR64</f>
        <v>0</v>
      </c>
      <c r="FH64" s="11">
        <f>[1]HeatFuel!CQ64</f>
        <v>0</v>
      </c>
      <c r="FI64" s="13">
        <f>((FF64*'[1]prices source'!$C$58)+(FG64*'[1]prices source'!$C$60)+(FH64*'[1]prices source'!$C$61))/1000</f>
        <v>0</v>
      </c>
      <c r="FJ64" s="14">
        <f>((FF64*'[1]prices source'!$G$58)+(FG64*'[1]prices source'!$G$60)+(FH64*'[1]prices source'!$G$61))</f>
        <v>0</v>
      </c>
      <c r="FK64" s="14">
        <f>[1]HeatFuel!CP64</f>
        <v>0</v>
      </c>
      <c r="FL64" s="9" t="str">
        <f t="shared" si="41"/>
        <v>n/a</v>
      </c>
      <c r="FM64" s="14">
        <f t="shared" si="19"/>
        <v>0</v>
      </c>
      <c r="FN64" s="11">
        <f t="shared" si="79"/>
        <v>77438.707589249985</v>
      </c>
      <c r="FO64" s="11">
        <f t="shared" si="79"/>
        <v>0</v>
      </c>
      <c r="FP64" s="11">
        <f t="shared" si="79"/>
        <v>0</v>
      </c>
      <c r="FQ64" s="13">
        <f>((FN64*'[1]prices source'!$C$58)+(FO64*'[1]prices source'!$C$60)+(FP64*'[1]prices source'!$C$61))/1000</f>
        <v>20.176555315303585</v>
      </c>
      <c r="FR64" s="14">
        <f>((FN64*'[1]prices source'!$G$58)+(FO64*'[1]prices source'!$G$60)+(FP64*'[1]prices source'!$G$61))</f>
        <v>9550.5433952708427</v>
      </c>
      <c r="FS64" s="14">
        <f>'[1]CAPEX Assumptions'!$D$30</f>
        <v>0</v>
      </c>
      <c r="FT64" s="9">
        <f t="shared" si="42"/>
        <v>0</v>
      </c>
      <c r="FU64" s="14">
        <f t="shared" si="21"/>
        <v>9550.5433952708427</v>
      </c>
      <c r="FV64" s="15">
        <v>0</v>
      </c>
      <c r="FW64" s="13">
        <f>(FV64*'[1]prices source'!$C$58)/1000</f>
        <v>0</v>
      </c>
      <c r="FX64" s="14">
        <f>(FV64*'[1]prices source'!$G$58)</f>
        <v>0</v>
      </c>
      <c r="FY64" s="16">
        <v>0</v>
      </c>
      <c r="FZ64" s="9" t="str">
        <f t="shared" si="43"/>
        <v>n/a</v>
      </c>
      <c r="GA64" s="14">
        <f t="shared" si="44"/>
        <v>0</v>
      </c>
      <c r="GB64" s="11">
        <f>'[1]ENERGY APPORTION'!BB64*'[1]cooling opps'!$C$35</f>
        <v>0</v>
      </c>
      <c r="GC64" s="13">
        <f>(GB64*'[1]prices source'!$C$58)/1000</f>
        <v>0</v>
      </c>
      <c r="GD64" s="14">
        <f>(GB64*'[1]prices source'!$G$58)</f>
        <v>0</v>
      </c>
      <c r="GE64" s="14">
        <v>0</v>
      </c>
      <c r="GF64" s="9" t="str">
        <f t="shared" si="45"/>
        <v>n/a</v>
      </c>
      <c r="GG64" s="14">
        <f t="shared" si="46"/>
        <v>0</v>
      </c>
      <c r="GH64" s="11">
        <v>0</v>
      </c>
      <c r="GI64" s="13">
        <f>(GH64*'[1]prices source'!$C$58)/1000</f>
        <v>0</v>
      </c>
      <c r="GJ64" s="14">
        <f>(GH64*'[1]prices source'!$G$58)</f>
        <v>0</v>
      </c>
      <c r="GK64" s="17">
        <v>0</v>
      </c>
      <c r="GL64" s="9" t="str">
        <f t="shared" si="47"/>
        <v>n/a</v>
      </c>
      <c r="GM64" s="14">
        <f t="shared" si="48"/>
        <v>0</v>
      </c>
      <c r="GN64" s="11">
        <f>[1]HeatFuel!BE64</f>
        <v>0</v>
      </c>
      <c r="GO64" s="13">
        <f>(GN64*'[1]prices source'!$C$58)/1000</f>
        <v>0</v>
      </c>
      <c r="GP64" s="14">
        <f>(GN64*'[1]prices source'!$G$58)</f>
        <v>0</v>
      </c>
      <c r="GQ64" s="14">
        <f>[1]HeatFuel!BF64*'[1]CAPEX Assumptions'!$D$11</f>
        <v>0</v>
      </c>
      <c r="GR64" s="9" t="str">
        <f t="shared" si="49"/>
        <v>n/a</v>
      </c>
      <c r="GS64" s="14">
        <f t="shared" si="50"/>
        <v>0</v>
      </c>
      <c r="GT64" s="11">
        <v>0</v>
      </c>
      <c r="GU64" s="13">
        <f>(GT64*'[1]prices source'!$C$58)/1000</f>
        <v>0</v>
      </c>
      <c r="GV64" s="14">
        <f>(GT64*'[1]prices source'!$G$58)</f>
        <v>0</v>
      </c>
      <c r="GW64" s="14">
        <v>0</v>
      </c>
      <c r="GX64" s="9" t="str">
        <f t="shared" si="51"/>
        <v>n/a</v>
      </c>
      <c r="GY64" s="14">
        <f t="shared" si="52"/>
        <v>0</v>
      </c>
      <c r="GZ64" s="18">
        <v>1526.5257535356586</v>
      </c>
      <c r="HA64" s="13">
        <f>(GZ64*'[1]prices source'!$C$58)/1000</f>
        <v>0.39773431485733307</v>
      </c>
      <c r="HB64" s="14">
        <f>(GZ64*'[1]prices source'!$G$58)</f>
        <v>188.26696502311853</v>
      </c>
      <c r="HC64" s="19">
        <v>5869.3784012656506</v>
      </c>
      <c r="HD64" s="9">
        <f t="shared" si="53"/>
        <v>31.175827371227403</v>
      </c>
      <c r="HE64" s="14">
        <f t="shared" si="54"/>
        <v>-1510.3157110337688</v>
      </c>
      <c r="HF64" s="18">
        <v>1690.5206199509739</v>
      </c>
      <c r="HG64" s="13">
        <f>(HF64*'[1]prices source'!$C$58)/1000</f>
        <v>0.44046296564015891</v>
      </c>
      <c r="HH64" s="14">
        <f>(HF64*'[1]prices source'!$G$58)</f>
        <v>208.49251032287685</v>
      </c>
      <c r="HI64" s="19">
        <v>9770.0448097260596</v>
      </c>
      <c r="HJ64" s="9">
        <f t="shared" si="55"/>
        <v>46.860411410443078</v>
      </c>
      <c r="HK64" s="14">
        <f t="shared" si="56"/>
        <v>-3709.437864182315</v>
      </c>
      <c r="HL64" s="11">
        <v>0</v>
      </c>
      <c r="HM64" s="13">
        <f>(HL64*'[1]prices source'!$C$58)/1000</f>
        <v>0</v>
      </c>
      <c r="HN64" s="14">
        <f>(HL64*'[1]prices source'!$G$58)</f>
        <v>0</v>
      </c>
      <c r="HO64" s="14">
        <v>0</v>
      </c>
      <c r="HP64" s="9" t="str">
        <f t="shared" si="57"/>
        <v>n/a</v>
      </c>
      <c r="HQ64" s="14">
        <f t="shared" si="58"/>
        <v>0</v>
      </c>
      <c r="HR64" s="11">
        <v>0</v>
      </c>
      <c r="HS64" s="13">
        <f>(HR64*'[1]prices source'!$C$58)/1000</f>
        <v>0</v>
      </c>
      <c r="HT64" s="14">
        <f>(HR64*'[1]prices source'!$G$58)</f>
        <v>0</v>
      </c>
      <c r="HU64" s="14">
        <v>0</v>
      </c>
      <c r="HV64" s="9" t="str">
        <f t="shared" si="59"/>
        <v>n/a</v>
      </c>
      <c r="HW64" s="14">
        <f t="shared" si="60"/>
        <v>0</v>
      </c>
      <c r="HX64" s="11">
        <f>[1]ICT!AC134</f>
        <v>0</v>
      </c>
      <c r="HY64" s="13">
        <f>(HX64*'[1]prices source'!$C$58)/1000</f>
        <v>0</v>
      </c>
      <c r="HZ64" s="14">
        <f>(HX64*'[1]prices source'!$G$58)</f>
        <v>0</v>
      </c>
      <c r="IA64" s="14">
        <f>'[1]CAPEX Assumptions'!$D$25*[1]ICT!H134</f>
        <v>0</v>
      </c>
      <c r="IB64" s="9" t="str">
        <f t="shared" si="61"/>
        <v>n/a</v>
      </c>
      <c r="IC64" s="14">
        <f t="shared" si="62"/>
        <v>0</v>
      </c>
      <c r="ID64" s="11">
        <f>[1]ICT!Z134</f>
        <v>0</v>
      </c>
      <c r="IE64" s="13">
        <f>(ID64*'[1]prices source'!$C$58)/1000</f>
        <v>0</v>
      </c>
      <c r="IF64" s="14">
        <f>(ID64*'[1]prices source'!$G$58)</f>
        <v>0</v>
      </c>
      <c r="IG64" s="14">
        <f>'[1]CAPEX Assumptions'!$D$26</f>
        <v>0</v>
      </c>
      <c r="IH64" s="9" t="str">
        <f t="shared" si="63"/>
        <v>n/a</v>
      </c>
      <c r="II64" s="14">
        <f t="shared" si="64"/>
        <v>0</v>
      </c>
      <c r="IJ64" s="11">
        <f>[1]ICT!AF134</f>
        <v>0</v>
      </c>
      <c r="IK64" s="13">
        <f>(IJ64*'[1]prices source'!$C$58)/1000</f>
        <v>0</v>
      </c>
      <c r="IL64" s="14">
        <f>(IJ64*'[1]prices source'!$G$58)</f>
        <v>0</v>
      </c>
      <c r="IM64" s="14">
        <f>'[1]CAPEX Assumptions'!$D$27*[1]ICT!AG91</f>
        <v>0</v>
      </c>
      <c r="IN64" s="9" t="str">
        <f t="shared" si="65"/>
        <v>n/a</v>
      </c>
      <c r="IO64" s="14">
        <f t="shared" si="66"/>
        <v>0</v>
      </c>
      <c r="IP64" s="11">
        <f>[1]vending!G64</f>
        <v>0</v>
      </c>
      <c r="IQ64" s="13">
        <f>(IP64*'[1]prices source'!$C$58)/1000</f>
        <v>0</v>
      </c>
      <c r="IR64" s="14">
        <f>(IP64*'[1]prices source'!$G$58)</f>
        <v>0</v>
      </c>
      <c r="IS64" s="14">
        <f>'[1]CAPEX Assumptions'!$D$28*[1]vending!C21</f>
        <v>0</v>
      </c>
      <c r="IT64" s="9" t="str">
        <f t="shared" si="67"/>
        <v>n/a</v>
      </c>
      <c r="IU64" s="14">
        <f t="shared" si="68"/>
        <v>0</v>
      </c>
      <c r="IV64" s="11">
        <f>'[1]halls power'!S95</f>
        <v>1109.3333333333335</v>
      </c>
      <c r="IW64" s="13">
        <f>(IV64*'[1]prices source'!$C$58)/1000</f>
        <v>0.28903536822736497</v>
      </c>
      <c r="IX64" s="14">
        <f>(IV64*'[1]prices source'!$G$58)</f>
        <v>136.81447521073056</v>
      </c>
      <c r="IY64" s="14">
        <f>'[1]halls power'!T95</f>
        <v>2074.6666666666665</v>
      </c>
      <c r="IZ64" s="9">
        <f t="shared" si="69"/>
        <v>15.164087451061956</v>
      </c>
      <c r="JA64" s="14">
        <f t="shared" si="70"/>
        <v>-1178.2793084579589</v>
      </c>
      <c r="JB64" s="11">
        <f>'[1]halls power'!U95</f>
        <v>0</v>
      </c>
      <c r="JC64" s="13">
        <f>(JB64*'[1]prices source'!$C$58)/1000</f>
        <v>0</v>
      </c>
      <c r="JD64" s="14">
        <f>(JB64*'[1]prices source'!$G$58)</f>
        <v>0</v>
      </c>
      <c r="JE64" s="14">
        <f>'[1]halls power'!V95</f>
        <v>0</v>
      </c>
      <c r="JF64" s="9" t="str">
        <f t="shared" si="71"/>
        <v>n/a</v>
      </c>
      <c r="JG64" s="14">
        <f t="shared" si="72"/>
        <v>0</v>
      </c>
      <c r="JH64" s="11">
        <f>'[1]renewable energy'!W227</f>
        <v>10767.734311411075</v>
      </c>
      <c r="JI64" s="13">
        <f>(JH64*'[1]prices source'!$C$58)/1000</f>
        <v>2.8055192773495783</v>
      </c>
      <c r="JJ64" s="14">
        <f>(JH64*'[1]prices source'!$G$58)+'[1]renewable energy'!Z227</f>
        <v>1397.7275592806527</v>
      </c>
      <c r="JK64" s="14">
        <f>'[1]renewable energy'!Y227</f>
        <v>12461.495379445534</v>
      </c>
      <c r="JL64" s="9">
        <f t="shared" si="73"/>
        <v>8.915539581875958</v>
      </c>
      <c r="JM64" s="14">
        <f t="shared" si="74"/>
        <v>18286.252430565641</v>
      </c>
      <c r="JN64" s="11">
        <v>0</v>
      </c>
      <c r="JO64" s="13">
        <f>(JN64*'[1]prices source'!$C$58)/1000</f>
        <v>0</v>
      </c>
      <c r="JP64" s="14">
        <v>0</v>
      </c>
      <c r="JQ64" s="14">
        <v>0</v>
      </c>
      <c r="JR64" s="9" t="str">
        <f t="shared" si="75"/>
        <v>n/a</v>
      </c>
      <c r="JS64" s="14">
        <f t="shared" si="76"/>
        <v>0</v>
      </c>
      <c r="JT64" s="11">
        <v>0</v>
      </c>
      <c r="JU64" s="13">
        <f>(JT64*'[1]prices source'!$C$58)/1000</f>
        <v>0</v>
      </c>
      <c r="JV64" s="14">
        <f>(JT64*'[1]prices source'!$G$58)</f>
        <v>0</v>
      </c>
      <c r="JW64" s="16">
        <v>0</v>
      </c>
      <c r="JX64" s="9" t="str">
        <f t="shared" si="77"/>
        <v>n/a</v>
      </c>
      <c r="JY64" s="14">
        <f t="shared" si="78"/>
        <v>0</v>
      </c>
    </row>
    <row r="65" spans="1:285" x14ac:dyDescent="0.25">
      <c r="A65" s="9">
        <f>'[1]ENERGY APPORTION'!A65</f>
        <v>63</v>
      </c>
      <c r="B65" t="s">
        <v>112</v>
      </c>
      <c r="C65" s="9" t="str">
        <f>'[1]ENERGY APPORTION'!E65</f>
        <v>off</v>
      </c>
      <c r="D65" s="10">
        <f>[1]FabricVent!M65</f>
        <v>618.56000000000006</v>
      </c>
      <c r="E65" s="11">
        <f>'[1]ENERGY APPORTION'!G65</f>
        <v>33646</v>
      </c>
      <c r="F65" s="11">
        <f>'[1]ENERGY APPORTION'!H65</f>
        <v>68008.774261166647</v>
      </c>
      <c r="G65" s="11">
        <f>'[1]ENERGY APPORTION'!I65</f>
        <v>0</v>
      </c>
      <c r="H65" s="10">
        <f>((E65*'[1]prices source'!$C$58)+(F65*'[1]prices source'!$C$60)+(G65*'[1]prices source'!$C$61))/1000</f>
        <v>21.310640286911418</v>
      </c>
      <c r="I65" s="12">
        <f>(E65*'[1]prices source'!$G$58)+(F65*'[1]prices source'!$G$60)+(G65*'[1]prices source'!$G$61)</f>
        <v>5513.0884253041586</v>
      </c>
      <c r="J65" s="11">
        <f>[1]FabricVent!EU65</f>
        <v>0</v>
      </c>
      <c r="K65" s="11">
        <f>[1]FabricVent!EJ65</f>
        <v>0</v>
      </c>
      <c r="L65" s="11">
        <v>0</v>
      </c>
      <c r="M65" s="13">
        <f>((J65*'[1]prices source'!$C$58)+(K65*'[1]prices source'!$C$60)+(L65*'[1]prices source'!$C$61))/1000</f>
        <v>0</v>
      </c>
      <c r="N65" s="14">
        <f>((J65*'[1]prices source'!$G$58)+(K65*'[1]prices source'!$G$60)+(L65*'[1]prices source'!$G$61))</f>
        <v>0</v>
      </c>
      <c r="O65" s="14">
        <f>[1]FabricVent!DY65</f>
        <v>0</v>
      </c>
      <c r="P65" s="9" t="str">
        <f t="shared" si="22"/>
        <v>n/a</v>
      </c>
      <c r="Q65" s="14">
        <f t="shared" si="0"/>
        <v>0</v>
      </c>
      <c r="R65" s="11">
        <f>[1]FabricVent!EV65</f>
        <v>0</v>
      </c>
      <c r="S65" s="11">
        <f>[1]FabricVent!EK65</f>
        <v>0</v>
      </c>
      <c r="T65" s="11">
        <v>0</v>
      </c>
      <c r="U65" s="13">
        <f>((R65*'[1]prices source'!$C$58)+(S65*'[1]prices source'!$C$60)+(T65*'[1]prices source'!$C$61))/1000</f>
        <v>0</v>
      </c>
      <c r="V65" s="14">
        <f>((R65*'[1]prices source'!$G$58)+(S65*'[1]prices source'!$G$60)+(T65*'[1]prices source'!$G$61))</f>
        <v>0</v>
      </c>
      <c r="W65" s="14">
        <f>[1]FabricVent!DZ65</f>
        <v>0</v>
      </c>
      <c r="X65" s="9" t="str">
        <f t="shared" si="23"/>
        <v>n/a</v>
      </c>
      <c r="Y65" s="14">
        <f t="shared" si="1"/>
        <v>0</v>
      </c>
      <c r="Z65" s="11">
        <f>[1]FabricVent!EW65</f>
        <v>0</v>
      </c>
      <c r="AA65" s="11">
        <f>[1]FabricVent!EL65</f>
        <v>20324.583184886531</v>
      </c>
      <c r="AB65" s="11">
        <v>0</v>
      </c>
      <c r="AC65" s="13">
        <f>((Z65*'[1]prices source'!$C$58)+(AA65*'[1]prices source'!$C$60)+(AB65*'[1]prices source'!$C$61))/1000</f>
        <v>3.7488693684523207</v>
      </c>
      <c r="AD65" s="14">
        <f>((Z65*'[1]prices source'!$G$58)+(AA65*'[1]prices source'!$G$60)+(AB65*'[1]prices source'!$G$61))</f>
        <v>407.48976287495219</v>
      </c>
      <c r="AE65" s="14">
        <f>[1]FabricVent!EA65</f>
        <v>51742.112427906977</v>
      </c>
      <c r="AF65" s="9">
        <f t="shared" si="24"/>
        <v>126.97769893126188</v>
      </c>
      <c r="AG65" s="14">
        <f t="shared" si="2"/>
        <v>-37233.029314421088</v>
      </c>
      <c r="AH65" s="11">
        <f>[1]FabricVent!EX65</f>
        <v>0</v>
      </c>
      <c r="AI65" s="11">
        <f>[1]FabricVent!EM65</f>
        <v>0</v>
      </c>
      <c r="AJ65" s="11">
        <v>0</v>
      </c>
      <c r="AK65" s="13">
        <f>((AH65*'[1]prices source'!$C$58)+(AI65*'[1]prices source'!$C$60)+(AJ65*'[1]prices source'!$C$61))/1000</f>
        <v>0</v>
      </c>
      <c r="AL65" s="14">
        <f>((AH65*'[1]prices source'!$G$58)+(AI65*'[1]prices source'!$G$60)+(AJ65*'[1]prices source'!$G$61))</f>
        <v>0</v>
      </c>
      <c r="AM65" s="14">
        <f>[1]FabricVent!EB65</f>
        <v>0</v>
      </c>
      <c r="AN65" s="9" t="str">
        <f t="shared" si="25"/>
        <v>n/a</v>
      </c>
      <c r="AO65" s="14">
        <f t="shared" si="3"/>
        <v>0</v>
      </c>
      <c r="AP65" s="11">
        <f>[1]FabricVent!FD65</f>
        <v>0</v>
      </c>
      <c r="AQ65" s="11">
        <f>[1]FabricVent!ES65</f>
        <v>6173.3789203123742</v>
      </c>
      <c r="AR65" s="11">
        <v>0</v>
      </c>
      <c r="AS65" s="13">
        <f>((AP65*'[1]prices source'!$C$58)+(AQ65*'[1]prices source'!$C$60)+(AR65*'[1]prices source'!$C$61))/1000</f>
        <v>1.1386797418516172</v>
      </c>
      <c r="AT65" s="14">
        <f>((AP65*'[1]prices source'!$G$58)+(AQ65*'[1]prices source'!$G$60)+(AR65*'[1]prices source'!$G$61))</f>
        <v>123.77074056042257</v>
      </c>
      <c r="AU65" s="14">
        <v>2000</v>
      </c>
      <c r="AV65" s="9">
        <f t="shared" si="26"/>
        <v>16.158907920758843</v>
      </c>
      <c r="AW65" s="14">
        <f t="shared" si="4"/>
        <v>1957.7055600442013</v>
      </c>
      <c r="AX65" s="11">
        <f>[1]FabricVent!FC65</f>
        <v>0</v>
      </c>
      <c r="AY65" s="11">
        <f>[1]FabricVent!ER65</f>
        <v>0</v>
      </c>
      <c r="AZ65" s="11">
        <v>0</v>
      </c>
      <c r="BA65" s="13">
        <f>((AX65*'[1]prices source'!$C$58)+(AY65*'[1]prices source'!$C$60)+(AZ65*'[1]prices source'!$C$61))/1000</f>
        <v>0</v>
      </c>
      <c r="BB65" s="14">
        <f>((AX65*'[1]prices source'!$G$58)+(AY65*'[1]prices source'!$G$60)+(AZ65*'[1]prices source'!$G$61))</f>
        <v>0</v>
      </c>
      <c r="BC65" s="14">
        <f>[1]FabricVent!EG65</f>
        <v>0</v>
      </c>
      <c r="BD65" s="9" t="str">
        <f t="shared" si="27"/>
        <v>n/a</v>
      </c>
      <c r="BE65" s="14">
        <f t="shared" si="5"/>
        <v>0</v>
      </c>
      <c r="BF65" s="11">
        <f>[1]FabricVent!EZ65</f>
        <v>0</v>
      </c>
      <c r="BG65" s="11">
        <f>[1]FabricVent!EO65</f>
        <v>0</v>
      </c>
      <c r="BH65" s="11">
        <v>0</v>
      </c>
      <c r="BI65" s="13">
        <f>((BF65*'[1]prices source'!$C$58)+(BG65*'[1]prices source'!$C$60)+(BH65*'[1]prices source'!$C$61))/1000</f>
        <v>0</v>
      </c>
      <c r="BJ65" s="14">
        <f>((BF65*'[1]prices source'!$G$58)+(BG65*'[1]prices source'!$G$60)+(BH65*'[1]prices source'!$G$61))</f>
        <v>0</v>
      </c>
      <c r="BK65" s="14">
        <f>[1]FabricVent!ED65</f>
        <v>0</v>
      </c>
      <c r="BL65" s="9" t="str">
        <f t="shared" si="28"/>
        <v>n/a</v>
      </c>
      <c r="BM65" s="14">
        <f t="shared" si="6"/>
        <v>0</v>
      </c>
      <c r="BN65" s="11">
        <f>[1]FabricVent!EY65</f>
        <v>0</v>
      </c>
      <c r="BO65" s="11">
        <f>[1]FabricVent!EN65</f>
        <v>11220.191435129267</v>
      </c>
      <c r="BP65" s="11">
        <v>0</v>
      </c>
      <c r="BQ65" s="13">
        <f>((BN65*'[1]prices source'!$C$58)+(BO65*'[1]prices source'!$C$60)+(BP65*'[1]prices source'!$C$61))/1000</f>
        <v>2.0695643102095933</v>
      </c>
      <c r="BR65" s="14">
        <f>((BN65*'[1]prices source'!$G$58)+(BO65*'[1]prices source'!$G$60)+(BP65*'[1]prices source'!$G$61))</f>
        <v>224.95482961304921</v>
      </c>
      <c r="BS65" s="14">
        <f>[1]FabricVent!EC65</f>
        <v>29934.414800000002</v>
      </c>
      <c r="BT65" s="9">
        <f t="shared" si="29"/>
        <v>133.06855803670001</v>
      </c>
      <c r="BU65" s="14">
        <f t="shared" si="7"/>
        <v>-23285.613378538499</v>
      </c>
      <c r="BV65" s="11">
        <f>[1]FabricVent!FA65</f>
        <v>0</v>
      </c>
      <c r="BW65" s="11">
        <f>[1]FabricVent!EP65</f>
        <v>0</v>
      </c>
      <c r="BX65" s="11">
        <v>0</v>
      </c>
      <c r="BY65" s="13">
        <f>((BV65*'[1]prices source'!$C$58)+(BW65*'[1]prices source'!$C$60)+(BX65*'[1]prices source'!$C$61))/1000</f>
        <v>0</v>
      </c>
      <c r="BZ65" s="14">
        <f>((BV65*'[1]prices source'!$G$58)+(BW65*'[1]prices source'!$G$60)+(BX65*'[1]prices source'!$G$61))</f>
        <v>0</v>
      </c>
      <c r="CA65" s="14">
        <f>[1]FabricVent!EE65</f>
        <v>0</v>
      </c>
      <c r="CB65" s="9" t="str">
        <f t="shared" si="30"/>
        <v>n/a</v>
      </c>
      <c r="CC65" s="14">
        <f t="shared" si="8"/>
        <v>0</v>
      </c>
      <c r="CD65" s="11">
        <f>[1]FabricVent!FB65</f>
        <v>0</v>
      </c>
      <c r="CE65" s="11">
        <f>[1]FabricVent!EQ65</f>
        <v>12731.078140521948</v>
      </c>
      <c r="CF65" s="11">
        <v>0</v>
      </c>
      <c r="CG65" s="13">
        <f>((CD65*'[1]prices source'!$C$58)+(CE65*'[1]prices source'!$C$60)+(CF65*'[1]prices source'!$C$61))/1000</f>
        <v>2.3482473630192735</v>
      </c>
      <c r="CH65" s="14">
        <f>((CD65*'[1]prices source'!$G$58)+(CE65*'[1]prices source'!$G$60)+(CF65*'[1]prices source'!$G$61))</f>
        <v>255.24676031149508</v>
      </c>
      <c r="CI65" s="14">
        <f>[1]FabricVent!EF65</f>
        <v>33135.724800000004</v>
      </c>
      <c r="CJ65" s="9">
        <f t="shared" si="31"/>
        <v>129.81839518574972</v>
      </c>
      <c r="CK65" s="14">
        <f t="shared" si="9"/>
        <v>-25591.610162845009</v>
      </c>
      <c r="CL65" s="11">
        <v>0</v>
      </c>
      <c r="CM65" s="11">
        <f>[1]HeatFuel!CE65</f>
        <v>2196.7528053441138</v>
      </c>
      <c r="CN65" s="11">
        <v>0</v>
      </c>
      <c r="CO65" s="13">
        <f>((CL65*'[1]prices source'!$C$58)+(CM65*'[1]prices source'!$C$60)+(CN65*'[1]prices source'!$C$61))/1000</f>
        <v>0.40519105494572183</v>
      </c>
      <c r="CP65" s="14">
        <f>((CL65*'[1]prices source'!$G$58)+(CM65*'[1]prices source'!$G$60)+(CN65*'[1]prices source'!$G$61))</f>
        <v>44.042934194596448</v>
      </c>
      <c r="CQ65" s="14">
        <f>[1]HeatFuel!CF65</f>
        <v>3270.8012213386965</v>
      </c>
      <c r="CR65" s="9">
        <f t="shared" si="32"/>
        <v>74.26392635166404</v>
      </c>
      <c r="CS65" s="14">
        <f t="shared" si="10"/>
        <v>-2555.2574809693133</v>
      </c>
      <c r="CT65" s="11">
        <f>[1]HeatFuel!BA65</f>
        <v>1939.1856000000002</v>
      </c>
      <c r="CU65" s="11">
        <v>0</v>
      </c>
      <c r="CV65" s="11">
        <v>0</v>
      </c>
      <c r="CW65" s="13">
        <f>((CT65*'[1]prices source'!$C$58)+(CU65*'[1]prices source'!$C$60)+(CV65*'[1]prices source'!$C$61))/1000</f>
        <v>0.50525230524988318</v>
      </c>
      <c r="CX65" s="14">
        <f>((CT65*'[1]prices source'!$G$58)+(CU65*'[1]prices source'!$G$60)+(CV65*'[1]prices source'!$G$61))</f>
        <v>239.16045090162774</v>
      </c>
      <c r="CY65" s="14">
        <f>'[1]CAPEX Assumptions'!$D$11*[1]HeatFuel!BB65</f>
        <v>258.68244656084659</v>
      </c>
      <c r="CZ65" s="9">
        <f t="shared" si="33"/>
        <v>1.0816271903888017</v>
      </c>
      <c r="DA65" s="14">
        <f t="shared" si="11"/>
        <v>3864.0960838381793</v>
      </c>
      <c r="DB65" s="11">
        <f>[1]HotWaterpiv!AQ174</f>
        <v>0</v>
      </c>
      <c r="DC65" s="11">
        <f>[1]HotWaterpiv!AP174</f>
        <v>0</v>
      </c>
      <c r="DD65" s="11">
        <v>0</v>
      </c>
      <c r="DE65" s="13">
        <f>((DB65*'[1]prices source'!$C$58)+(DC65*'[1]prices source'!$C$60)+(DD65*'[1]prices source'!$C$61))/1000</f>
        <v>0</v>
      </c>
      <c r="DF65" s="14">
        <f>((DB65*'[1]prices source'!$G$58)+(DC65*'[1]prices source'!$G$60)+(DD65*'[1]prices source'!$G$61))</f>
        <v>0</v>
      </c>
      <c r="DG65" s="14">
        <f>[1]HotWaterpiv!AW174</f>
        <v>0</v>
      </c>
      <c r="DH65" s="9" t="str">
        <f t="shared" si="34"/>
        <v>n/a</v>
      </c>
      <c r="DI65" s="14">
        <f t="shared" si="12"/>
        <v>0</v>
      </c>
      <c r="DJ65" s="11">
        <f>[1]HeatFuel!CN65</f>
        <v>0</v>
      </c>
      <c r="DK65" s="11">
        <f>[1]HeatFuel!CO65</f>
        <v>0</v>
      </c>
      <c r="DL65" s="11">
        <v>0</v>
      </c>
      <c r="DM65" s="13">
        <f>((DJ65*'[1]prices source'!$C$58)+(DK65*'[1]prices source'!$C$60)+(DL65*'[1]prices source'!$C$61))/1000</f>
        <v>0</v>
      </c>
      <c r="DN65" s="14">
        <f>((DJ65*'[1]prices source'!$G$58)+(DK65*'[1]prices source'!$G$60)+(DL65*'[1]prices source'!$G$61))</f>
        <v>0</v>
      </c>
      <c r="DO65" s="14">
        <f>[1]HeatFuel!CM65</f>
        <v>0</v>
      </c>
      <c r="DP65" s="9" t="str">
        <f t="shared" si="35"/>
        <v>n/a</v>
      </c>
      <c r="DQ65" s="14">
        <f t="shared" si="13"/>
        <v>0</v>
      </c>
      <c r="DR65" s="11">
        <v>0</v>
      </c>
      <c r="DS65" s="11">
        <v>0</v>
      </c>
      <c r="DT65" s="11">
        <v>0</v>
      </c>
      <c r="DU65" s="13">
        <f>((DR65*'[1]prices source'!$C$58)+(DS65*'[1]prices source'!$C$60)+(DT65*'[1]prices source'!$C$61))/1000</f>
        <v>0</v>
      </c>
      <c r="DV65" s="14">
        <f>((DR65*'[1]prices source'!$G$58)+(DS65*'[1]prices source'!$G$60)+(DT65*'[1]prices source'!$G$61))</f>
        <v>0</v>
      </c>
      <c r="DW65" s="14"/>
      <c r="DX65" s="9" t="str">
        <f t="shared" si="36"/>
        <v>n/a</v>
      </c>
      <c r="DY65" s="14">
        <f t="shared" si="14"/>
        <v>0</v>
      </c>
      <c r="DZ65" s="11">
        <f>'[1]ENERGY APPORTION'!BA65*'[1]benchmarks general'!$I$192*(6-0)/24</f>
        <v>0</v>
      </c>
      <c r="EA65" s="11">
        <v>0</v>
      </c>
      <c r="EB65" s="11">
        <v>0</v>
      </c>
      <c r="EC65" s="13">
        <f>((DZ65*'[1]prices source'!$C$58)+(EA65*'[1]prices source'!$C$60)+(EB65*'[1]prices source'!$C$61))/1000</f>
        <v>0</v>
      </c>
      <c r="ED65" s="14">
        <f>((DZ65*'[1]prices source'!$G$58)+(EA65*'[1]prices source'!$G$60)+(EB65*'[1]prices source'!$G$61))</f>
        <v>0</v>
      </c>
      <c r="EE65" s="14">
        <f>IF(DZ65&gt;0,'[1]benchmarks general'!$I$197,0)</f>
        <v>0</v>
      </c>
      <c r="EF65" s="9" t="str">
        <f t="shared" si="37"/>
        <v>n/a</v>
      </c>
      <c r="EG65" s="14">
        <f t="shared" si="15"/>
        <v>0</v>
      </c>
      <c r="EH65" s="11">
        <f>[1]FabricVent!GG65</f>
        <v>1726.0314027428872</v>
      </c>
      <c r="EI65" s="11">
        <f>[1]FabricVent!GD65</f>
        <v>292.36928714098923</v>
      </c>
      <c r="EJ65" s="11">
        <v>0</v>
      </c>
      <c r="EK65" s="13">
        <f>((EH65*'[1]prices source'!$C$58)+(EI65*'[1]prices source'!$C$60)+(EJ65*'[1]prices source'!$C$61))/1000</f>
        <v>0.50364276927738527</v>
      </c>
      <c r="EL65" s="14">
        <f>((EH65*'[1]prices source'!$G$58)+(EI65*'[1]prices source'!$G$60)+(EJ65*'[1]prices source'!$G$61))</f>
        <v>218.73381122290783</v>
      </c>
      <c r="EM65" s="14">
        <v>701.19100389349046</v>
      </c>
      <c r="EN65" s="9">
        <f t="shared" si="38"/>
        <v>3.2056818283978918</v>
      </c>
      <c r="EO65" s="14">
        <f t="shared" si="16"/>
        <v>2811.8158585930087</v>
      </c>
      <c r="EP65" s="11">
        <f>[1]FabricVent!GK65</f>
        <v>0</v>
      </c>
      <c r="EQ65" s="11">
        <f>[1]FabricVent!GH65</f>
        <v>0</v>
      </c>
      <c r="ER65" s="11">
        <v>0</v>
      </c>
      <c r="ES65" s="13">
        <f>((EP65*'[1]prices source'!$C$58)+(EQ65*'[1]prices source'!$C$60)+(ER65*'[1]prices source'!$C$61))/1000</f>
        <v>0</v>
      </c>
      <c r="ET65" s="14">
        <f>((EP65*'[1]prices source'!$G$58)+(EQ65*'[1]prices source'!$G$60)+(ER65*'[1]prices source'!$G$61))</f>
        <v>0</v>
      </c>
      <c r="EU65" s="14">
        <v>0</v>
      </c>
      <c r="EV65" s="9" t="str">
        <f t="shared" si="39"/>
        <v>n/a</v>
      </c>
      <c r="EW65" s="14">
        <f t="shared" si="17"/>
        <v>0</v>
      </c>
      <c r="EX65" s="11">
        <f>[1]FabricVent!GR65</f>
        <v>0</v>
      </c>
      <c r="EY65" s="11">
        <f>[1]FabricVent!GO65</f>
        <v>0</v>
      </c>
      <c r="EZ65" s="11">
        <v>0</v>
      </c>
      <c r="FA65" s="13">
        <f>((EX65*'[1]prices source'!$C$58)+(EY65*'[1]prices source'!$C$60)+(EZ65*'[1]prices source'!$C$61))/1000</f>
        <v>0</v>
      </c>
      <c r="FB65" s="14">
        <f>((EX65*'[1]prices source'!$G$58)+(EY65*'[1]prices source'!$G$60)+(EZ65*'[1]prices source'!$G$61))</f>
        <v>0</v>
      </c>
      <c r="FC65" s="14"/>
      <c r="FD65" s="9" t="str">
        <f t="shared" si="40"/>
        <v>n/a</v>
      </c>
      <c r="FE65" s="14">
        <f t="shared" si="18"/>
        <v>0</v>
      </c>
      <c r="FF65" s="11">
        <v>0</v>
      </c>
      <c r="FG65" s="11">
        <f>[1]HeatFuel!CR65</f>
        <v>0</v>
      </c>
      <c r="FH65" s="11">
        <f>[1]HeatFuel!CQ65</f>
        <v>0</v>
      </c>
      <c r="FI65" s="13">
        <f>((FF65*'[1]prices source'!$C$58)+(FG65*'[1]prices source'!$C$60)+(FH65*'[1]prices source'!$C$61))/1000</f>
        <v>0</v>
      </c>
      <c r="FJ65" s="14">
        <f>((FF65*'[1]prices source'!$G$58)+(FG65*'[1]prices source'!$G$60)+(FH65*'[1]prices source'!$G$61))</f>
        <v>0</v>
      </c>
      <c r="FK65" s="14">
        <f>[1]HeatFuel!CP65</f>
        <v>0</v>
      </c>
      <c r="FL65" s="9" t="str">
        <f t="shared" si="41"/>
        <v>n/a</v>
      </c>
      <c r="FM65" s="14">
        <f t="shared" si="19"/>
        <v>0</v>
      </c>
      <c r="FN65" s="11">
        <f t="shared" si="79"/>
        <v>0</v>
      </c>
      <c r="FO65" s="11">
        <f t="shared" si="79"/>
        <v>0</v>
      </c>
      <c r="FP65" s="11">
        <f t="shared" si="79"/>
        <v>0</v>
      </c>
      <c r="FQ65" s="13">
        <f>((FN65*'[1]prices source'!$C$58)+(FO65*'[1]prices source'!$C$60)+(FP65*'[1]prices source'!$C$61))/1000</f>
        <v>0</v>
      </c>
      <c r="FR65" s="14">
        <f>((FN65*'[1]prices source'!$G$58)+(FO65*'[1]prices source'!$G$60)+(FP65*'[1]prices source'!$G$61))</f>
        <v>0</v>
      </c>
      <c r="FS65" s="14">
        <f>'[1]CAPEX Assumptions'!$D$30</f>
        <v>0</v>
      </c>
      <c r="FT65" s="9" t="str">
        <f t="shared" si="42"/>
        <v>n/a</v>
      </c>
      <c r="FU65" s="14">
        <f t="shared" si="21"/>
        <v>0</v>
      </c>
      <c r="FV65" s="15">
        <v>0</v>
      </c>
      <c r="FW65" s="13">
        <f>(FV65*'[1]prices source'!$C$58)/1000</f>
        <v>0</v>
      </c>
      <c r="FX65" s="14">
        <f>(FV65*'[1]prices source'!$G$58)</f>
        <v>0</v>
      </c>
      <c r="FY65" s="16">
        <v>0</v>
      </c>
      <c r="FZ65" s="9" t="str">
        <f t="shared" si="43"/>
        <v>n/a</v>
      </c>
      <c r="GA65" s="14">
        <f t="shared" si="44"/>
        <v>0</v>
      </c>
      <c r="GB65" s="11">
        <f>'[1]ENERGY APPORTION'!BB65*'[1]cooling opps'!$C$35</f>
        <v>0</v>
      </c>
      <c r="GC65" s="13">
        <f>(GB65*'[1]prices source'!$C$58)/1000</f>
        <v>0</v>
      </c>
      <c r="GD65" s="14">
        <f>(GB65*'[1]prices source'!$G$58)</f>
        <v>0</v>
      </c>
      <c r="GE65" s="14">
        <v>0</v>
      </c>
      <c r="GF65" s="9" t="str">
        <f t="shared" si="45"/>
        <v>n/a</v>
      </c>
      <c r="GG65" s="14">
        <f t="shared" si="46"/>
        <v>0</v>
      </c>
      <c r="GH65" s="11">
        <v>0</v>
      </c>
      <c r="GI65" s="13">
        <f>(GH65*'[1]prices source'!$C$58)/1000</f>
        <v>0</v>
      </c>
      <c r="GJ65" s="14">
        <f>(GH65*'[1]prices source'!$G$58)</f>
        <v>0</v>
      </c>
      <c r="GK65" s="17">
        <v>0</v>
      </c>
      <c r="GL65" s="9" t="str">
        <f t="shared" si="47"/>
        <v>n/a</v>
      </c>
      <c r="GM65" s="14">
        <f t="shared" si="48"/>
        <v>0</v>
      </c>
      <c r="GN65" s="11">
        <f>[1]HeatFuel!BE65</f>
        <v>0</v>
      </c>
      <c r="GO65" s="13">
        <f>(GN65*'[1]prices source'!$C$58)/1000</f>
        <v>0</v>
      </c>
      <c r="GP65" s="14">
        <f>(GN65*'[1]prices source'!$G$58)</f>
        <v>0</v>
      </c>
      <c r="GQ65" s="14">
        <f>[1]HeatFuel!BF65*'[1]CAPEX Assumptions'!$D$11</f>
        <v>0</v>
      </c>
      <c r="GR65" s="9" t="str">
        <f t="shared" si="49"/>
        <v>n/a</v>
      </c>
      <c r="GS65" s="14">
        <f t="shared" si="50"/>
        <v>0</v>
      </c>
      <c r="GT65" s="11">
        <v>0</v>
      </c>
      <c r="GU65" s="13">
        <f>(GT65*'[1]prices source'!$C$58)/1000</f>
        <v>0</v>
      </c>
      <c r="GV65" s="14">
        <f>(GT65*'[1]prices source'!$G$58)</f>
        <v>0</v>
      </c>
      <c r="GW65" s="14">
        <v>0</v>
      </c>
      <c r="GX65" s="9" t="str">
        <f t="shared" si="51"/>
        <v>n/a</v>
      </c>
      <c r="GY65" s="14">
        <f t="shared" si="52"/>
        <v>0</v>
      </c>
      <c r="GZ65" s="18">
        <v>0</v>
      </c>
      <c r="HA65" s="13">
        <f>(GZ65*'[1]prices source'!$C$58)/1000</f>
        <v>0</v>
      </c>
      <c r="HB65" s="14">
        <f>(GZ65*'[1]prices source'!$G$58)</f>
        <v>0</v>
      </c>
      <c r="HC65" s="19"/>
      <c r="HD65" s="9" t="str">
        <f t="shared" si="53"/>
        <v>n/a</v>
      </c>
      <c r="HE65" s="14">
        <f t="shared" si="54"/>
        <v>0</v>
      </c>
      <c r="HF65" s="18">
        <v>2173.6003371746492</v>
      </c>
      <c r="HG65" s="13">
        <f>(HF65*'[1]prices source'!$C$58)/1000</f>
        <v>0.56632876247091279</v>
      </c>
      <c r="HH65" s="14">
        <f>(HF65*'[1]prices source'!$G$58)</f>
        <v>268.07090394989478</v>
      </c>
      <c r="HI65" s="19">
        <v>21555.068541681707</v>
      </c>
      <c r="HJ65" s="9">
        <f t="shared" si="55"/>
        <v>80.408086905659005</v>
      </c>
      <c r="HK65" s="14">
        <f t="shared" si="56"/>
        <v>-13762.594942218046</v>
      </c>
      <c r="HL65" s="11">
        <v>0</v>
      </c>
      <c r="HM65" s="13">
        <f>(HL65*'[1]prices source'!$C$58)/1000</f>
        <v>0</v>
      </c>
      <c r="HN65" s="14">
        <f>(HL65*'[1]prices source'!$G$58)</f>
        <v>0</v>
      </c>
      <c r="HO65" s="14">
        <v>0</v>
      </c>
      <c r="HP65" s="9" t="str">
        <f t="shared" si="57"/>
        <v>n/a</v>
      </c>
      <c r="HQ65" s="14">
        <f t="shared" si="58"/>
        <v>0</v>
      </c>
      <c r="HR65" s="11">
        <v>0</v>
      </c>
      <c r="HS65" s="13">
        <f>(HR65*'[1]prices source'!$C$58)/1000</f>
        <v>0</v>
      </c>
      <c r="HT65" s="14">
        <f>(HR65*'[1]prices source'!$G$58)</f>
        <v>0</v>
      </c>
      <c r="HU65" s="14">
        <v>0</v>
      </c>
      <c r="HV65" s="9" t="str">
        <f t="shared" si="59"/>
        <v>n/a</v>
      </c>
      <c r="HW65" s="14">
        <f t="shared" si="60"/>
        <v>0</v>
      </c>
      <c r="HX65" s="11">
        <f>[1]ICT!AC135</f>
        <v>775.52640000000019</v>
      </c>
      <c r="HY65" s="13">
        <f>(HX65*'[1]prices source'!$C$58)/1000</f>
        <v>0.20206240257876451</v>
      </c>
      <c r="HZ65" s="14">
        <f>(HX65*'[1]prices source'!$G$58)</f>
        <v>95.645947200781677</v>
      </c>
      <c r="IA65" s="14">
        <f>'[1]CAPEX Assumptions'!$D$25*[1]ICT!H135</f>
        <v>0</v>
      </c>
      <c r="IB65" s="9">
        <f t="shared" si="61"/>
        <v>0</v>
      </c>
      <c r="IC65" s="14">
        <f t="shared" si="62"/>
        <v>297.59207396014409</v>
      </c>
      <c r="ID65" s="11">
        <f>[1]ICT!Z135</f>
        <v>450</v>
      </c>
      <c r="IE65" s="13">
        <f>(ID65*'[1]prices source'!$C$58)/1000</f>
        <v>0.11724691920280729</v>
      </c>
      <c r="IF65" s="14">
        <f>(ID65*'[1]prices source'!$G$58)</f>
        <v>55.498660316852842</v>
      </c>
      <c r="IG65" s="14">
        <f>'[1]CAPEX Assumptions'!$D$26</f>
        <v>0</v>
      </c>
      <c r="IH65" s="9">
        <f t="shared" si="63"/>
        <v>0</v>
      </c>
      <c r="II65" s="14">
        <f t="shared" si="64"/>
        <v>172.6781103545473</v>
      </c>
      <c r="IJ65" s="11">
        <f>[1]ICT!AF135</f>
        <v>730.57192886598023</v>
      </c>
      <c r="IK65" s="13">
        <f>(IJ65*'[1]prices source'!$C$58)/1000</f>
        <v>0.19034957314575257</v>
      </c>
      <c r="IL65" s="14">
        <f>(IJ65*'[1]prices source'!$G$58)</f>
        <v>90.101696260357812</v>
      </c>
      <c r="IM65" s="14">
        <f>'[1]CAPEX Assumptions'!$D$27*[1]ICT!AG92</f>
        <v>0</v>
      </c>
      <c r="IN65" s="9">
        <f t="shared" si="65"/>
        <v>0</v>
      </c>
      <c r="IO65" s="14">
        <f t="shared" si="66"/>
        <v>280.34173367700936</v>
      </c>
      <c r="IP65" s="11">
        <f>[1]vending!G65</f>
        <v>0</v>
      </c>
      <c r="IQ65" s="13">
        <f>(IP65*'[1]prices source'!$C$58)/1000</f>
        <v>0</v>
      </c>
      <c r="IR65" s="14">
        <f>(IP65*'[1]prices source'!$G$58)</f>
        <v>0</v>
      </c>
      <c r="IS65" s="14">
        <f>'[1]CAPEX Assumptions'!$D$28*[1]vending!C22</f>
        <v>0</v>
      </c>
      <c r="IT65" s="9" t="str">
        <f t="shared" si="67"/>
        <v>n/a</v>
      </c>
      <c r="IU65" s="14">
        <f t="shared" si="68"/>
        <v>0</v>
      </c>
      <c r="IV65" s="11">
        <f>'[1]halls power'!S96</f>
        <v>0</v>
      </c>
      <c r="IW65" s="13">
        <f>(IV65*'[1]prices source'!$C$58)/1000</f>
        <v>0</v>
      </c>
      <c r="IX65" s="14">
        <f>(IV65*'[1]prices source'!$G$58)</f>
        <v>0</v>
      </c>
      <c r="IY65" s="14">
        <f>'[1]halls power'!T96</f>
        <v>0</v>
      </c>
      <c r="IZ65" s="9" t="str">
        <f t="shared" si="69"/>
        <v>n/a</v>
      </c>
      <c r="JA65" s="14">
        <f t="shared" si="70"/>
        <v>0</v>
      </c>
      <c r="JB65" s="11">
        <f>'[1]halls power'!U96</f>
        <v>0</v>
      </c>
      <c r="JC65" s="13">
        <f>(JB65*'[1]prices source'!$C$58)/1000</f>
        <v>0</v>
      </c>
      <c r="JD65" s="14">
        <f>(JB65*'[1]prices source'!$G$58)</f>
        <v>0</v>
      </c>
      <c r="JE65" s="14">
        <f>'[1]halls power'!V96</f>
        <v>0</v>
      </c>
      <c r="JF65" s="9" t="str">
        <f t="shared" si="71"/>
        <v>n/a</v>
      </c>
      <c r="JG65" s="14">
        <f t="shared" si="72"/>
        <v>0</v>
      </c>
      <c r="JH65" s="11">
        <f>'[1]renewable energy'!W228</f>
        <v>1586.6007840940911</v>
      </c>
      <c r="JI65" s="13">
        <f>(JH65*'[1]prices source'!$C$58)/1000</f>
        <v>0.41338678653286798</v>
      </c>
      <c r="JJ65" s="14">
        <f>(JH65*'[1]prices source'!$G$58)+'[1]renewable energy'!Z228</f>
        <v>205.95192798864574</v>
      </c>
      <c r="JK65" s="14">
        <f>'[1]renewable energy'!Y228</f>
        <v>3657.8683863445099</v>
      </c>
      <c r="JL65" s="9">
        <f t="shared" si="73"/>
        <v>17.760787296665512</v>
      </c>
      <c r="JM65" s="14">
        <f t="shared" si="74"/>
        <v>872.74124550645183</v>
      </c>
      <c r="JN65" s="11">
        <v>0</v>
      </c>
      <c r="JO65" s="13">
        <f>(JN65*'[1]prices source'!$C$58)/1000</f>
        <v>0</v>
      </c>
      <c r="JP65" s="14">
        <v>0</v>
      </c>
      <c r="JQ65" s="14">
        <v>0</v>
      </c>
      <c r="JR65" s="9" t="str">
        <f t="shared" si="75"/>
        <v>n/a</v>
      </c>
      <c r="JS65" s="14">
        <f t="shared" si="76"/>
        <v>0</v>
      </c>
      <c r="JT65" s="11">
        <v>0</v>
      </c>
      <c r="JU65" s="13">
        <f>(JT65*'[1]prices source'!$C$58)/1000</f>
        <v>0</v>
      </c>
      <c r="JV65" s="14">
        <f>(JT65*'[1]prices source'!$G$58)</f>
        <v>0</v>
      </c>
      <c r="JW65" s="16">
        <v>0</v>
      </c>
      <c r="JX65" s="9" t="str">
        <f t="shared" si="77"/>
        <v>n/a</v>
      </c>
      <c r="JY65" s="14">
        <f t="shared" si="78"/>
        <v>0</v>
      </c>
    </row>
    <row r="66" spans="1:285" x14ac:dyDescent="0.25">
      <c r="A66" s="9">
        <f>'[1]ENERGY APPORTION'!A66</f>
        <v>64</v>
      </c>
      <c r="B66" t="s">
        <v>113</v>
      </c>
      <c r="C66" s="9" t="str">
        <f>'[1]ENERGY APPORTION'!E66</f>
        <v>off</v>
      </c>
      <c r="D66" s="10">
        <f>[1]FabricVent!M66</f>
        <v>447.65</v>
      </c>
      <c r="E66" s="11">
        <f>'[1]ENERGY APPORTION'!G66</f>
        <v>21812.80000000001</v>
      </c>
      <c r="F66" s="11">
        <f>'[1]ENERGY APPORTION'!H66</f>
        <v>19870.098879097357</v>
      </c>
      <c r="G66" s="11">
        <f>'[1]ENERGY APPORTION'!I66</f>
        <v>0</v>
      </c>
      <c r="H66" s="10">
        <f>((E66*'[1]prices source'!$C$58)+(F66*'[1]prices source'!$C$60)+(G66*'[1]prices source'!$C$61))/1000</f>
        <v>9.3483366253317222</v>
      </c>
      <c r="I66" s="12">
        <f>(E66*'[1]prices source'!$G$58)+(F66*'[1]prices source'!$G$60)+(G66*'[1]prices source'!$G$61)</f>
        <v>3088.5581529750243</v>
      </c>
      <c r="J66" s="11">
        <f>[1]FabricVent!EU66</f>
        <v>0</v>
      </c>
      <c r="K66" s="11">
        <f>[1]FabricVent!EJ66</f>
        <v>0</v>
      </c>
      <c r="L66" s="11">
        <v>0</v>
      </c>
      <c r="M66" s="13">
        <f>((J66*'[1]prices source'!$C$58)+(K66*'[1]prices source'!$C$60)+(L66*'[1]prices source'!$C$61))/1000</f>
        <v>0</v>
      </c>
      <c r="N66" s="14">
        <f>((J66*'[1]prices source'!$G$58)+(K66*'[1]prices source'!$G$60)+(L66*'[1]prices source'!$G$61))</f>
        <v>0</v>
      </c>
      <c r="O66" s="14">
        <f>[1]FabricVent!DY66</f>
        <v>0</v>
      </c>
      <c r="P66" s="9" t="str">
        <f t="shared" si="22"/>
        <v>n/a</v>
      </c>
      <c r="Q66" s="14">
        <f t="shared" si="0"/>
        <v>0</v>
      </c>
      <c r="R66" s="11">
        <f>[1]FabricVent!EV66</f>
        <v>0</v>
      </c>
      <c r="S66" s="11">
        <f>[1]FabricVent!EK66</f>
        <v>0</v>
      </c>
      <c r="T66" s="11">
        <v>0</v>
      </c>
      <c r="U66" s="13">
        <f>((R66*'[1]prices source'!$C$58)+(S66*'[1]prices source'!$C$60)+(T66*'[1]prices source'!$C$61))/1000</f>
        <v>0</v>
      </c>
      <c r="V66" s="14">
        <f>((R66*'[1]prices source'!$G$58)+(S66*'[1]prices source'!$G$60)+(T66*'[1]prices source'!$G$61))</f>
        <v>0</v>
      </c>
      <c r="W66" s="14">
        <f>[1]FabricVent!DZ66</f>
        <v>0</v>
      </c>
      <c r="X66" s="9" t="str">
        <f t="shared" si="23"/>
        <v>n/a</v>
      </c>
      <c r="Y66" s="14">
        <f t="shared" si="1"/>
        <v>0</v>
      </c>
      <c r="Z66" s="11">
        <f>[1]FabricVent!EW66</f>
        <v>0</v>
      </c>
      <c r="AA66" s="11">
        <f>[1]FabricVent!EL66</f>
        <v>6994.0825645499999</v>
      </c>
      <c r="AB66" s="11">
        <v>0</v>
      </c>
      <c r="AC66" s="13">
        <f>((Z66*'[1]prices source'!$C$58)+(AA66*'[1]prices source'!$C$60)+(AB66*'[1]prices source'!$C$61))/1000</f>
        <v>1.2900585290312474</v>
      </c>
      <c r="AD66" s="14">
        <f>((Z66*'[1]prices source'!$G$58)+(AA66*'[1]prices source'!$G$60)+(AB66*'[1]prices source'!$G$61))</f>
        <v>140.22511654141104</v>
      </c>
      <c r="AE66" s="14">
        <f>[1]FabricVent!EA66</f>
        <v>33188.733095503878</v>
      </c>
      <c r="AF66" s="9">
        <f t="shared" si="24"/>
        <v>236.68180076500516</v>
      </c>
      <c r="AG66" s="14">
        <f t="shared" si="2"/>
        <v>-28195.876695521325</v>
      </c>
      <c r="AH66" s="11">
        <f>[1]FabricVent!EX66</f>
        <v>0</v>
      </c>
      <c r="AI66" s="11">
        <f>[1]FabricVent!EM66</f>
        <v>0</v>
      </c>
      <c r="AJ66" s="11">
        <v>0</v>
      </c>
      <c r="AK66" s="13">
        <f>((AH66*'[1]prices source'!$C$58)+(AI66*'[1]prices source'!$C$60)+(AJ66*'[1]prices source'!$C$61))/1000</f>
        <v>0</v>
      </c>
      <c r="AL66" s="14">
        <f>((AH66*'[1]prices source'!$G$58)+(AI66*'[1]prices source'!$G$60)+(AJ66*'[1]prices source'!$G$61))</f>
        <v>0</v>
      </c>
      <c r="AM66" s="14">
        <f>[1]FabricVent!EB66</f>
        <v>0</v>
      </c>
      <c r="AN66" s="9" t="str">
        <f t="shared" si="25"/>
        <v>n/a</v>
      </c>
      <c r="AO66" s="14">
        <f t="shared" si="3"/>
        <v>0</v>
      </c>
      <c r="AP66" s="11">
        <f>[1]FabricVent!FD66</f>
        <v>0</v>
      </c>
      <c r="AQ66" s="11">
        <f>[1]FabricVent!ES66</f>
        <v>1990.6394622505486</v>
      </c>
      <c r="AR66" s="11">
        <v>0</v>
      </c>
      <c r="AS66" s="13">
        <f>((AP66*'[1]prices source'!$C$58)+(AQ66*'[1]prices source'!$C$60)+(AR66*'[1]prices source'!$C$61))/1000</f>
        <v>0.36717344881211367</v>
      </c>
      <c r="AT66" s="14">
        <f>((AP66*'[1]prices source'!$G$58)+(AQ66*'[1]prices source'!$G$60)+(AR66*'[1]prices source'!$G$61))</f>
        <v>39.910545523274749</v>
      </c>
      <c r="AU66" s="14">
        <v>1200</v>
      </c>
      <c r="AV66" s="9">
        <f t="shared" si="26"/>
        <v>30.067241233277368</v>
      </c>
      <c r="AW66" s="14">
        <f t="shared" si="4"/>
        <v>76.183589163800889</v>
      </c>
      <c r="AX66" s="11">
        <f>[1]FabricVent!FC66</f>
        <v>0</v>
      </c>
      <c r="AY66" s="11">
        <f>[1]FabricVent!ER66</f>
        <v>0</v>
      </c>
      <c r="AZ66" s="11">
        <v>0</v>
      </c>
      <c r="BA66" s="13">
        <f>((AX66*'[1]prices source'!$C$58)+(AY66*'[1]prices source'!$C$60)+(AZ66*'[1]prices source'!$C$61))/1000</f>
        <v>0</v>
      </c>
      <c r="BB66" s="14">
        <f>((AX66*'[1]prices source'!$G$58)+(AY66*'[1]prices source'!$G$60)+(AZ66*'[1]prices source'!$G$61))</f>
        <v>0</v>
      </c>
      <c r="BC66" s="14">
        <f>[1]FabricVent!EG66</f>
        <v>0</v>
      </c>
      <c r="BD66" s="9" t="str">
        <f t="shared" si="27"/>
        <v>n/a</v>
      </c>
      <c r="BE66" s="14">
        <f t="shared" si="5"/>
        <v>0</v>
      </c>
      <c r="BF66" s="11">
        <f>[1]FabricVent!EZ66</f>
        <v>0</v>
      </c>
      <c r="BG66" s="11">
        <f>[1]FabricVent!EO66</f>
        <v>2283.5653020170844</v>
      </c>
      <c r="BH66" s="11">
        <v>0</v>
      </c>
      <c r="BI66" s="13">
        <f>((BF66*'[1]prices source'!$C$58)+(BG66*'[1]prices source'!$C$60)+(BH66*'[1]prices source'!$C$61))/1000</f>
        <v>0.42120361995705119</v>
      </c>
      <c r="BJ66" s="14">
        <f>((BF66*'[1]prices source'!$G$58)+(BG66*'[1]prices source'!$G$60)+(BH66*'[1]prices source'!$G$61))</f>
        <v>45.783447314204061</v>
      </c>
      <c r="BK66" s="14">
        <f>[1]FabricVent!ED66</f>
        <v>12495.365659999999</v>
      </c>
      <c r="BL66" s="9">
        <f t="shared" si="28"/>
        <v>272.92321555094827</v>
      </c>
      <c r="BM66" s="14">
        <f t="shared" si="6"/>
        <v>-12028.606606102156</v>
      </c>
      <c r="BN66" s="11">
        <f>[1]FabricVent!EY66</f>
        <v>0</v>
      </c>
      <c r="BO66" s="11">
        <f>[1]FabricVent!EN66</f>
        <v>0</v>
      </c>
      <c r="BP66" s="11">
        <v>0</v>
      </c>
      <c r="BQ66" s="13">
        <f>((BN66*'[1]prices source'!$C$58)+(BO66*'[1]prices source'!$C$60)+(BP66*'[1]prices source'!$C$61))/1000</f>
        <v>0</v>
      </c>
      <c r="BR66" s="14">
        <f>((BN66*'[1]prices source'!$G$58)+(BO66*'[1]prices source'!$G$60)+(BP66*'[1]prices source'!$G$61))</f>
        <v>0</v>
      </c>
      <c r="BS66" s="14">
        <f>[1]FabricVent!EC66</f>
        <v>0</v>
      </c>
      <c r="BT66" s="9" t="str">
        <f t="shared" si="29"/>
        <v>n/a</v>
      </c>
      <c r="BU66" s="14">
        <f t="shared" si="7"/>
        <v>0</v>
      </c>
      <c r="BV66" s="11">
        <f>[1]FabricVent!FA66</f>
        <v>0</v>
      </c>
      <c r="BW66" s="11">
        <f>[1]FabricVent!EP66</f>
        <v>0</v>
      </c>
      <c r="BX66" s="11">
        <v>0</v>
      </c>
      <c r="BY66" s="13">
        <f>((BV66*'[1]prices source'!$C$58)+(BW66*'[1]prices source'!$C$60)+(BX66*'[1]prices source'!$C$61))/1000</f>
        <v>0</v>
      </c>
      <c r="BZ66" s="14">
        <f>((BV66*'[1]prices source'!$G$58)+(BW66*'[1]prices source'!$G$60)+(BX66*'[1]prices source'!$G$61))</f>
        <v>0</v>
      </c>
      <c r="CA66" s="14">
        <f>[1]FabricVent!EE66</f>
        <v>0</v>
      </c>
      <c r="CB66" s="9" t="str">
        <f t="shared" si="30"/>
        <v>n/a</v>
      </c>
      <c r="CC66" s="14">
        <f t="shared" si="8"/>
        <v>0</v>
      </c>
      <c r="CD66" s="11">
        <f>[1]FabricVent!FB66</f>
        <v>0</v>
      </c>
      <c r="CE66" s="11">
        <f>[1]FabricVent!EQ66</f>
        <v>0</v>
      </c>
      <c r="CF66" s="11">
        <v>0</v>
      </c>
      <c r="CG66" s="13">
        <f>((CD66*'[1]prices source'!$C$58)+(CE66*'[1]prices source'!$C$60)+(CF66*'[1]prices source'!$C$61))/1000</f>
        <v>0</v>
      </c>
      <c r="CH66" s="14">
        <f>((CD66*'[1]prices source'!$G$58)+(CE66*'[1]prices source'!$G$60)+(CF66*'[1]prices source'!$G$61))</f>
        <v>0</v>
      </c>
      <c r="CI66" s="14">
        <f>[1]FabricVent!EF66</f>
        <v>0</v>
      </c>
      <c r="CJ66" s="9" t="str">
        <f t="shared" si="31"/>
        <v>n/a</v>
      </c>
      <c r="CK66" s="14">
        <f t="shared" si="9"/>
        <v>0</v>
      </c>
      <c r="CL66" s="11">
        <v>0</v>
      </c>
      <c r="CM66" s="11">
        <f>[1]HeatFuel!CE66</f>
        <v>1086.6512045566355</v>
      </c>
      <c r="CN66" s="11">
        <v>0</v>
      </c>
      <c r="CO66" s="13">
        <f>((CL66*'[1]prices source'!$C$58)+(CM66*'[1]prices source'!$C$60)+(CN66*'[1]prices source'!$C$61))/1000</f>
        <v>0.20043281468047144</v>
      </c>
      <c r="CP66" s="14">
        <f>((CL66*'[1]prices source'!$G$58)+(CM66*'[1]prices source'!$G$60)+(CN66*'[1]prices source'!$G$61))</f>
        <v>21.786387334222553</v>
      </c>
      <c r="CQ66" s="14">
        <f>[1]HeatFuel!CF66</f>
        <v>4703.3539500000006</v>
      </c>
      <c r="CR66" s="9">
        <f t="shared" si="32"/>
        <v>215.88498716406576</v>
      </c>
      <c r="CS66" s="14">
        <f t="shared" si="10"/>
        <v>-4349.4013043068726</v>
      </c>
      <c r="CT66" s="11">
        <f>[1]HeatFuel!BA66</f>
        <v>1403.38275</v>
      </c>
      <c r="CU66" s="11">
        <v>0</v>
      </c>
      <c r="CV66" s="11">
        <v>0</v>
      </c>
      <c r="CW66" s="13">
        <f>((CT66*'[1]prices source'!$C$58)+(CU66*'[1]prices source'!$C$60)+(CV66*'[1]prices source'!$C$61))/1000</f>
        <v>0.36564956422191885</v>
      </c>
      <c r="CX66" s="14">
        <f>((CT66*'[1]prices source'!$G$58)+(CU66*'[1]prices source'!$G$60)+(CV66*'[1]prices source'!$G$61))</f>
        <v>173.07969452617957</v>
      </c>
      <c r="CY66" s="14">
        <f>'[1]CAPEX Assumptions'!$D$11*[1]HeatFuel!BB66</f>
        <v>187.20770370370371</v>
      </c>
      <c r="CZ66" s="9">
        <f t="shared" si="33"/>
        <v>1.081627190388802</v>
      </c>
      <c r="DA66" s="14">
        <f t="shared" si="11"/>
        <v>2796.4346416356711</v>
      </c>
      <c r="DB66" s="11">
        <f>[1]HotWaterpiv!AQ175</f>
        <v>0</v>
      </c>
      <c r="DC66" s="11">
        <f>[1]HotWaterpiv!AP175</f>
        <v>0</v>
      </c>
      <c r="DD66" s="11">
        <v>0</v>
      </c>
      <c r="DE66" s="13">
        <f>((DB66*'[1]prices source'!$C$58)+(DC66*'[1]prices source'!$C$60)+(DD66*'[1]prices source'!$C$61))/1000</f>
        <v>0</v>
      </c>
      <c r="DF66" s="14">
        <f>((DB66*'[1]prices source'!$G$58)+(DC66*'[1]prices source'!$G$60)+(DD66*'[1]prices source'!$G$61))</f>
        <v>0</v>
      </c>
      <c r="DG66" s="14">
        <f>[1]HotWaterpiv!AW175</f>
        <v>0</v>
      </c>
      <c r="DH66" s="9" t="str">
        <f t="shared" si="34"/>
        <v>n/a</v>
      </c>
      <c r="DI66" s="14">
        <f t="shared" si="12"/>
        <v>0</v>
      </c>
      <c r="DJ66" s="11">
        <f>[1]HeatFuel!CN66</f>
        <v>0</v>
      </c>
      <c r="DK66" s="11">
        <f>[1]HeatFuel!CO66</f>
        <v>0</v>
      </c>
      <c r="DL66" s="11">
        <v>0</v>
      </c>
      <c r="DM66" s="13">
        <f>((DJ66*'[1]prices source'!$C$58)+(DK66*'[1]prices source'!$C$60)+(DL66*'[1]prices source'!$C$61))/1000</f>
        <v>0</v>
      </c>
      <c r="DN66" s="14">
        <f>((DJ66*'[1]prices source'!$G$58)+(DK66*'[1]prices source'!$G$60)+(DL66*'[1]prices source'!$G$61))</f>
        <v>0</v>
      </c>
      <c r="DO66" s="14">
        <f>[1]HeatFuel!CM66</f>
        <v>0</v>
      </c>
      <c r="DP66" s="9" t="str">
        <f t="shared" si="35"/>
        <v>n/a</v>
      </c>
      <c r="DQ66" s="14">
        <f t="shared" si="13"/>
        <v>0</v>
      </c>
      <c r="DR66" s="11">
        <v>0</v>
      </c>
      <c r="DS66" s="11">
        <v>0</v>
      </c>
      <c r="DT66" s="11">
        <v>0</v>
      </c>
      <c r="DU66" s="13">
        <f>((DR66*'[1]prices source'!$C$58)+(DS66*'[1]prices source'!$C$60)+(DT66*'[1]prices source'!$C$61))/1000</f>
        <v>0</v>
      </c>
      <c r="DV66" s="14">
        <f>((DR66*'[1]prices source'!$G$58)+(DS66*'[1]prices source'!$G$60)+(DT66*'[1]prices source'!$G$61))</f>
        <v>0</v>
      </c>
      <c r="DW66" s="14"/>
      <c r="DX66" s="9" t="str">
        <f t="shared" si="36"/>
        <v>n/a</v>
      </c>
      <c r="DY66" s="14">
        <f t="shared" si="14"/>
        <v>0</v>
      </c>
      <c r="DZ66" s="11">
        <f>'[1]ENERGY APPORTION'!BA66*'[1]benchmarks general'!$I$192*(6-0)/24</f>
        <v>0</v>
      </c>
      <c r="EA66" s="11">
        <v>0</v>
      </c>
      <c r="EB66" s="11">
        <v>0</v>
      </c>
      <c r="EC66" s="13">
        <f>((DZ66*'[1]prices source'!$C$58)+(EA66*'[1]prices source'!$C$60)+(EB66*'[1]prices source'!$C$61))/1000</f>
        <v>0</v>
      </c>
      <c r="ED66" s="14">
        <f>((DZ66*'[1]prices source'!$G$58)+(EA66*'[1]prices source'!$G$60)+(EB66*'[1]prices source'!$G$61))</f>
        <v>0</v>
      </c>
      <c r="EE66" s="14">
        <f>IF(DZ66&gt;0,'[1]benchmarks general'!$I$197,0)</f>
        <v>0</v>
      </c>
      <c r="EF66" s="9" t="str">
        <f t="shared" si="37"/>
        <v>n/a</v>
      </c>
      <c r="EG66" s="14">
        <f t="shared" si="15"/>
        <v>0</v>
      </c>
      <c r="EH66" s="11">
        <f>[1]FabricVent!GG66</f>
        <v>0</v>
      </c>
      <c r="EI66" s="11">
        <f>[1]FabricVent!GD66</f>
        <v>0</v>
      </c>
      <c r="EJ66" s="11">
        <v>0</v>
      </c>
      <c r="EK66" s="13">
        <f>((EH66*'[1]prices source'!$C$58)+(EI66*'[1]prices source'!$C$60)+(EJ66*'[1]prices source'!$C$61))/1000</f>
        <v>0</v>
      </c>
      <c r="EL66" s="14">
        <f>((EH66*'[1]prices source'!$G$58)+(EI66*'[1]prices source'!$G$60)+(EJ66*'[1]prices source'!$G$61))</f>
        <v>0</v>
      </c>
      <c r="EM66" s="14">
        <v>0</v>
      </c>
      <c r="EN66" s="9" t="str">
        <f t="shared" si="38"/>
        <v>n/a</v>
      </c>
      <c r="EO66" s="14">
        <f t="shared" si="16"/>
        <v>0</v>
      </c>
      <c r="EP66" s="11">
        <f>[1]FabricVent!GK66</f>
        <v>0</v>
      </c>
      <c r="EQ66" s="11">
        <f>[1]FabricVent!GH66</f>
        <v>0</v>
      </c>
      <c r="ER66" s="11">
        <v>0</v>
      </c>
      <c r="ES66" s="13">
        <f>((EP66*'[1]prices source'!$C$58)+(EQ66*'[1]prices source'!$C$60)+(ER66*'[1]prices source'!$C$61))/1000</f>
        <v>0</v>
      </c>
      <c r="ET66" s="14">
        <f>((EP66*'[1]prices source'!$G$58)+(EQ66*'[1]prices source'!$G$60)+(ER66*'[1]prices source'!$G$61))</f>
        <v>0</v>
      </c>
      <c r="EU66" s="14">
        <v>0</v>
      </c>
      <c r="EV66" s="9" t="str">
        <f t="shared" si="39"/>
        <v>n/a</v>
      </c>
      <c r="EW66" s="14">
        <f t="shared" si="17"/>
        <v>0</v>
      </c>
      <c r="EX66" s="11">
        <f>[1]FabricVent!GR66</f>
        <v>0</v>
      </c>
      <c r="EY66" s="11">
        <f>[1]FabricVent!GO66</f>
        <v>0</v>
      </c>
      <c r="EZ66" s="11">
        <v>0</v>
      </c>
      <c r="FA66" s="13">
        <f>((EX66*'[1]prices source'!$C$58)+(EY66*'[1]prices source'!$C$60)+(EZ66*'[1]prices source'!$C$61))/1000</f>
        <v>0</v>
      </c>
      <c r="FB66" s="14">
        <f>((EX66*'[1]prices source'!$G$58)+(EY66*'[1]prices source'!$G$60)+(EZ66*'[1]prices source'!$G$61))</f>
        <v>0</v>
      </c>
      <c r="FC66" s="14"/>
      <c r="FD66" s="9" t="str">
        <f t="shared" si="40"/>
        <v>n/a</v>
      </c>
      <c r="FE66" s="14">
        <f t="shared" si="18"/>
        <v>0</v>
      </c>
      <c r="FF66" s="11">
        <v>0</v>
      </c>
      <c r="FG66" s="11">
        <f>[1]HeatFuel!CR66</f>
        <v>0</v>
      </c>
      <c r="FH66" s="11">
        <f>[1]HeatFuel!CQ66</f>
        <v>0</v>
      </c>
      <c r="FI66" s="13">
        <f>((FF66*'[1]prices source'!$C$58)+(FG66*'[1]prices source'!$C$60)+(FH66*'[1]prices source'!$C$61))/1000</f>
        <v>0</v>
      </c>
      <c r="FJ66" s="14">
        <f>((FF66*'[1]prices source'!$G$58)+(FG66*'[1]prices source'!$G$60)+(FH66*'[1]prices source'!$G$61))</f>
        <v>0</v>
      </c>
      <c r="FK66" s="14">
        <f>[1]HeatFuel!CP66</f>
        <v>0</v>
      </c>
      <c r="FL66" s="9" t="str">
        <f t="shared" si="41"/>
        <v>n/a</v>
      </c>
      <c r="FM66" s="14">
        <f t="shared" si="19"/>
        <v>0</v>
      </c>
      <c r="FN66" s="11">
        <f t="shared" si="79"/>
        <v>0</v>
      </c>
      <c r="FO66" s="11">
        <f t="shared" si="79"/>
        <v>0</v>
      </c>
      <c r="FP66" s="11">
        <f t="shared" si="79"/>
        <v>0</v>
      </c>
      <c r="FQ66" s="13">
        <f>((FN66*'[1]prices source'!$C$58)+(FO66*'[1]prices source'!$C$60)+(FP66*'[1]prices source'!$C$61))/1000</f>
        <v>0</v>
      </c>
      <c r="FR66" s="14">
        <f>((FN66*'[1]prices source'!$G$58)+(FO66*'[1]prices source'!$G$60)+(FP66*'[1]prices source'!$G$61))</f>
        <v>0</v>
      </c>
      <c r="FS66" s="14">
        <f>'[1]CAPEX Assumptions'!$D$30</f>
        <v>0</v>
      </c>
      <c r="FT66" s="9" t="str">
        <f t="shared" si="42"/>
        <v>n/a</v>
      </c>
      <c r="FU66" s="14">
        <f t="shared" si="21"/>
        <v>0</v>
      </c>
      <c r="FV66" s="15">
        <v>0</v>
      </c>
      <c r="FW66" s="13">
        <f>(FV66*'[1]prices source'!$C$58)/1000</f>
        <v>0</v>
      </c>
      <c r="FX66" s="14">
        <f>(FV66*'[1]prices source'!$G$58)</f>
        <v>0</v>
      </c>
      <c r="FY66" s="16">
        <v>0</v>
      </c>
      <c r="FZ66" s="9" t="str">
        <f t="shared" si="43"/>
        <v>n/a</v>
      </c>
      <c r="GA66" s="14">
        <f t="shared" si="44"/>
        <v>0</v>
      </c>
      <c r="GB66" s="11">
        <f>'[1]ENERGY APPORTION'!BB66*'[1]cooling opps'!$C$35</f>
        <v>0</v>
      </c>
      <c r="GC66" s="13">
        <f>(GB66*'[1]prices source'!$C$58)/1000</f>
        <v>0</v>
      </c>
      <c r="GD66" s="14">
        <f>(GB66*'[1]prices source'!$G$58)</f>
        <v>0</v>
      </c>
      <c r="GE66" s="14">
        <v>0</v>
      </c>
      <c r="GF66" s="9" t="str">
        <f t="shared" si="45"/>
        <v>n/a</v>
      </c>
      <c r="GG66" s="14">
        <f t="shared" si="46"/>
        <v>0</v>
      </c>
      <c r="GH66" s="11">
        <v>0</v>
      </c>
      <c r="GI66" s="13">
        <f>(GH66*'[1]prices source'!$C$58)/1000</f>
        <v>0</v>
      </c>
      <c r="GJ66" s="14">
        <f>(GH66*'[1]prices source'!$G$58)</f>
        <v>0</v>
      </c>
      <c r="GK66" s="17">
        <v>0</v>
      </c>
      <c r="GL66" s="9" t="str">
        <f t="shared" si="47"/>
        <v>n/a</v>
      </c>
      <c r="GM66" s="14">
        <f t="shared" si="48"/>
        <v>0</v>
      </c>
      <c r="GN66" s="11">
        <f>[1]HeatFuel!BE66</f>
        <v>0</v>
      </c>
      <c r="GO66" s="13">
        <f>(GN66*'[1]prices source'!$C$58)/1000</f>
        <v>0</v>
      </c>
      <c r="GP66" s="14">
        <f>(GN66*'[1]prices source'!$G$58)</f>
        <v>0</v>
      </c>
      <c r="GQ66" s="14">
        <f>[1]HeatFuel!BF66*'[1]CAPEX Assumptions'!$D$11</f>
        <v>0</v>
      </c>
      <c r="GR66" s="9" t="str">
        <f t="shared" si="49"/>
        <v>n/a</v>
      </c>
      <c r="GS66" s="14">
        <f t="shared" si="50"/>
        <v>0</v>
      </c>
      <c r="GT66" s="11">
        <v>0</v>
      </c>
      <c r="GU66" s="13">
        <f>(GT66*'[1]prices source'!$C$58)/1000</f>
        <v>0</v>
      </c>
      <c r="GV66" s="14">
        <f>(GT66*'[1]prices source'!$G$58)</f>
        <v>0</v>
      </c>
      <c r="GW66" s="14">
        <v>0</v>
      </c>
      <c r="GX66" s="9" t="str">
        <f t="shared" si="51"/>
        <v>n/a</v>
      </c>
      <c r="GY66" s="14">
        <f t="shared" si="52"/>
        <v>0</v>
      </c>
      <c r="GZ66" s="18">
        <v>2884.1713904546027</v>
      </c>
      <c r="HA66" s="13">
        <f>(GZ66*'[1]prices source'!$C$58)/1000</f>
        <v>0.75146713329706483</v>
      </c>
      <c r="HB66" s="14">
        <f>(GZ66*'[1]prices source'!$G$58)</f>
        <v>355.70588509872255</v>
      </c>
      <c r="HC66" s="19">
        <v>9297.7436279948124</v>
      </c>
      <c r="HD66" s="9">
        <f t="shared" si="53"/>
        <v>26.138852398841582</v>
      </c>
      <c r="HE66" s="14">
        <f t="shared" si="54"/>
        <v>-1061.8629877595558</v>
      </c>
      <c r="HF66" s="18">
        <v>3165.4088338469605</v>
      </c>
      <c r="HG66" s="13">
        <f>(HF66*'[1]prices source'!$C$58)/1000</f>
        <v>0.82474318619090448</v>
      </c>
      <c r="HH66" s="14">
        <f>(HF66*'[1]prices source'!$G$58)</f>
        <v>390.39099918586163</v>
      </c>
      <c r="HI66" s="19">
        <v>15624.313619832859</v>
      </c>
      <c r="HJ66" s="9">
        <f t="shared" si="55"/>
        <v>40.022217859572791</v>
      </c>
      <c r="HK66" s="14">
        <f t="shared" si="56"/>
        <v>-4276.1534510117472</v>
      </c>
      <c r="HL66" s="11">
        <v>0</v>
      </c>
      <c r="HM66" s="13">
        <f>(HL66*'[1]prices source'!$C$58)/1000</f>
        <v>0</v>
      </c>
      <c r="HN66" s="14">
        <f>(HL66*'[1]prices source'!$G$58)</f>
        <v>0</v>
      </c>
      <c r="HO66" s="14">
        <v>0</v>
      </c>
      <c r="HP66" s="9" t="str">
        <f t="shared" si="57"/>
        <v>n/a</v>
      </c>
      <c r="HQ66" s="14">
        <f t="shared" si="58"/>
        <v>0</v>
      </c>
      <c r="HR66" s="11">
        <v>0</v>
      </c>
      <c r="HS66" s="13">
        <f>(HR66*'[1]prices source'!$C$58)/1000</f>
        <v>0</v>
      </c>
      <c r="HT66" s="14">
        <f>(HR66*'[1]prices source'!$G$58)</f>
        <v>0</v>
      </c>
      <c r="HU66" s="14">
        <v>0</v>
      </c>
      <c r="HV66" s="9" t="str">
        <f t="shared" si="59"/>
        <v>n/a</v>
      </c>
      <c r="HW66" s="14">
        <f t="shared" si="60"/>
        <v>0</v>
      </c>
      <c r="HX66" s="11">
        <f>[1]ICT!AC136</f>
        <v>323.13600000000008</v>
      </c>
      <c r="HY66" s="13">
        <f>(HX66*'[1]prices source'!$C$58)/1000</f>
        <v>8.4192667741151875E-2</v>
      </c>
      <c r="HZ66" s="14">
        <f>(HX66*'[1]prices source'!$G$58)</f>
        <v>39.852478000325696</v>
      </c>
      <c r="IA66" s="14">
        <f>'[1]CAPEX Assumptions'!$D$25*[1]ICT!H136</f>
        <v>0</v>
      </c>
      <c r="IB66" s="9">
        <f t="shared" si="61"/>
        <v>0</v>
      </c>
      <c r="IC66" s="14">
        <f t="shared" si="62"/>
        <v>123.99669748339338</v>
      </c>
      <c r="ID66" s="11">
        <f>[1]ICT!Z136</f>
        <v>450</v>
      </c>
      <c r="IE66" s="13">
        <f>(ID66*'[1]prices source'!$C$58)/1000</f>
        <v>0.11724691920280729</v>
      </c>
      <c r="IF66" s="14">
        <f>(ID66*'[1]prices source'!$G$58)</f>
        <v>55.498660316852842</v>
      </c>
      <c r="IG66" s="14">
        <f>'[1]CAPEX Assumptions'!$D$26</f>
        <v>0</v>
      </c>
      <c r="IH66" s="9">
        <f t="shared" si="63"/>
        <v>0</v>
      </c>
      <c r="II66" s="14">
        <f t="shared" si="64"/>
        <v>172.6781103545473</v>
      </c>
      <c r="IJ66" s="11">
        <f>[1]ICT!AF136</f>
        <v>0</v>
      </c>
      <c r="IK66" s="13">
        <f>(IJ66*'[1]prices source'!$C$58)/1000</f>
        <v>0</v>
      </c>
      <c r="IL66" s="14">
        <f>(IJ66*'[1]prices source'!$G$58)</f>
        <v>0</v>
      </c>
      <c r="IM66" s="14">
        <f>'[1]CAPEX Assumptions'!$D$27*[1]ICT!AG93</f>
        <v>0</v>
      </c>
      <c r="IN66" s="9" t="str">
        <f t="shared" si="65"/>
        <v>n/a</v>
      </c>
      <c r="IO66" s="14">
        <f t="shared" si="66"/>
        <v>0</v>
      </c>
      <c r="IP66" s="11">
        <f>[1]vending!G66</f>
        <v>0</v>
      </c>
      <c r="IQ66" s="13">
        <f>(IP66*'[1]prices source'!$C$58)/1000</f>
        <v>0</v>
      </c>
      <c r="IR66" s="14">
        <f>(IP66*'[1]prices source'!$G$58)</f>
        <v>0</v>
      </c>
      <c r="IS66" s="14">
        <f>'[1]CAPEX Assumptions'!$D$28*[1]vending!C23</f>
        <v>0</v>
      </c>
      <c r="IT66" s="9" t="str">
        <f t="shared" si="67"/>
        <v>n/a</v>
      </c>
      <c r="IU66" s="14">
        <f t="shared" si="68"/>
        <v>0</v>
      </c>
      <c r="IV66" s="11">
        <f>'[1]halls power'!S97</f>
        <v>0</v>
      </c>
      <c r="IW66" s="13">
        <f>(IV66*'[1]prices source'!$C$58)/1000</f>
        <v>0</v>
      </c>
      <c r="IX66" s="14">
        <f>(IV66*'[1]prices source'!$G$58)</f>
        <v>0</v>
      </c>
      <c r="IY66" s="14">
        <f>'[1]halls power'!T97</f>
        <v>0</v>
      </c>
      <c r="IZ66" s="9" t="str">
        <f t="shared" si="69"/>
        <v>n/a</v>
      </c>
      <c r="JA66" s="14">
        <f t="shared" si="70"/>
        <v>0</v>
      </c>
      <c r="JB66" s="11">
        <f>'[1]halls power'!U97</f>
        <v>0</v>
      </c>
      <c r="JC66" s="13">
        <f>(JB66*'[1]prices source'!$C$58)/1000</f>
        <v>0</v>
      </c>
      <c r="JD66" s="14">
        <f>(JB66*'[1]prices source'!$G$58)</f>
        <v>0</v>
      </c>
      <c r="JE66" s="14">
        <f>'[1]halls power'!V97</f>
        <v>0</v>
      </c>
      <c r="JF66" s="9" t="str">
        <f t="shared" si="71"/>
        <v>n/a</v>
      </c>
      <c r="JG66" s="14">
        <f t="shared" si="72"/>
        <v>0</v>
      </c>
      <c r="JH66" s="11">
        <f>'[1]renewable energy'!W229</f>
        <v>1814.7866816984958</v>
      </c>
      <c r="JI66" s="13">
        <f>(JH66*'[1]prices source'!$C$58)/1000</f>
        <v>0.47284032764318734</v>
      </c>
      <c r="JJ66" s="14">
        <f>(JH66*'[1]prices source'!$G$58)+'[1]renewable energy'!Z229</f>
        <v>235.572060552919</v>
      </c>
      <c r="JK66" s="14">
        <f>'[1]renewable energy'!Y229</f>
        <v>4348.1864703824231</v>
      </c>
      <c r="JL66" s="9">
        <f t="shared" si="73"/>
        <v>18.457988864115084</v>
      </c>
      <c r="JM66" s="14">
        <f t="shared" si="74"/>
        <v>834.01821669811216</v>
      </c>
      <c r="JN66" s="11">
        <v>0</v>
      </c>
      <c r="JO66" s="13">
        <f>(JN66*'[1]prices source'!$C$58)/1000</f>
        <v>0</v>
      </c>
      <c r="JP66" s="14">
        <v>0</v>
      </c>
      <c r="JQ66" s="14">
        <v>0</v>
      </c>
      <c r="JR66" s="9" t="str">
        <f t="shared" si="75"/>
        <v>n/a</v>
      </c>
      <c r="JS66" s="14">
        <f t="shared" si="76"/>
        <v>0</v>
      </c>
      <c r="JT66" s="11">
        <v>0</v>
      </c>
      <c r="JU66" s="13">
        <f>(JT66*'[1]prices source'!$C$58)/1000</f>
        <v>0</v>
      </c>
      <c r="JV66" s="14">
        <f>(JT66*'[1]prices source'!$G$58)</f>
        <v>0</v>
      </c>
      <c r="JW66" s="16">
        <v>0</v>
      </c>
      <c r="JX66" s="9" t="str">
        <f t="shared" si="77"/>
        <v>n/a</v>
      </c>
      <c r="JY66" s="14">
        <f t="shared" si="78"/>
        <v>0</v>
      </c>
    </row>
    <row r="67" spans="1:285" x14ac:dyDescent="0.25">
      <c r="A67" s="9">
        <f>'[1]ENERGY APPORTION'!A67</f>
        <v>65</v>
      </c>
      <c r="B67" t="s">
        <v>114</v>
      </c>
      <c r="C67" s="9" t="str">
        <f>'[1]ENERGY APPORTION'!E67</f>
        <v>chapel</v>
      </c>
      <c r="D67" s="10">
        <f>[1]FabricVent!M67</f>
        <v>407.01</v>
      </c>
      <c r="E67" s="11">
        <f>'[1]ENERGY APPORTION'!G67</f>
        <v>62262.847661874992</v>
      </c>
      <c r="F67" s="11">
        <f>'[1]ENERGY APPORTION'!H67</f>
        <v>0</v>
      </c>
      <c r="G67" s="11">
        <f>'[1]ENERGY APPORTION'!I67</f>
        <v>0</v>
      </c>
      <c r="H67" s="10">
        <f>((E67*'[1]prices source'!$C$58)+(F67*'[1]prices source'!$C$60)+(G67*'[1]prices source'!$C$61))/1000</f>
        <v>16.222504598107903</v>
      </c>
      <c r="I67" s="12">
        <f>(E67*'[1]prices source'!$G$58)+(F67*'[1]prices source'!$G$60)+(G67*'[1]prices source'!$G$61)</f>
        <v>7678.8991838807897</v>
      </c>
      <c r="J67" s="11">
        <f>[1]FabricVent!EU67</f>
        <v>0</v>
      </c>
      <c r="K67" s="11">
        <f>[1]FabricVent!EJ67</f>
        <v>0</v>
      </c>
      <c r="L67" s="11">
        <v>0</v>
      </c>
      <c r="M67" s="13">
        <f>((J67*'[1]prices source'!$C$58)+(K67*'[1]prices source'!$C$60)+(L67*'[1]prices source'!$C$61))/1000</f>
        <v>0</v>
      </c>
      <c r="N67" s="14">
        <f>((J67*'[1]prices source'!$G$58)+(K67*'[1]prices source'!$G$60)+(L67*'[1]prices source'!$G$61))</f>
        <v>0</v>
      </c>
      <c r="O67" s="14">
        <f>[1]FabricVent!DY67</f>
        <v>0</v>
      </c>
      <c r="P67" s="9" t="str">
        <f t="shared" si="22"/>
        <v>n/a</v>
      </c>
      <c r="Q67" s="14">
        <f t="shared" si="0"/>
        <v>0</v>
      </c>
      <c r="R67" s="11">
        <f>[1]FabricVent!EV67</f>
        <v>0</v>
      </c>
      <c r="S67" s="11">
        <f>[1]FabricVent!EK67</f>
        <v>0</v>
      </c>
      <c r="T67" s="11">
        <v>0</v>
      </c>
      <c r="U67" s="13">
        <f>((R67*'[1]prices source'!$C$58)+(S67*'[1]prices source'!$C$60)+(T67*'[1]prices source'!$C$61))/1000</f>
        <v>0</v>
      </c>
      <c r="V67" s="14">
        <f>((R67*'[1]prices source'!$G$58)+(S67*'[1]prices source'!$G$60)+(T67*'[1]prices source'!$G$61))</f>
        <v>0</v>
      </c>
      <c r="W67" s="14">
        <f>[1]FabricVent!DZ67</f>
        <v>0</v>
      </c>
      <c r="X67" s="9" t="str">
        <f t="shared" si="23"/>
        <v>n/a</v>
      </c>
      <c r="Y67" s="14">
        <f t="shared" si="1"/>
        <v>0</v>
      </c>
      <c r="Z67" s="11">
        <f>[1]FabricVent!EW67</f>
        <v>5225.1065069363758</v>
      </c>
      <c r="AA67" s="11">
        <f>[1]FabricVent!EL67</f>
        <v>0</v>
      </c>
      <c r="AB67" s="11">
        <v>0</v>
      </c>
      <c r="AC67" s="13">
        <f>((Z67*'[1]prices source'!$C$58)+(AA67*'[1]prices source'!$C$60)+(AB67*'[1]prices source'!$C$61))/1000</f>
        <v>1.3613947565440707</v>
      </c>
      <c r="AD67" s="14">
        <f>((Z67*'[1]prices source'!$G$58)+(AA67*'[1]prices source'!$G$60)+(AB67*'[1]prices source'!$G$61))</f>
        <v>644.41424699519871</v>
      </c>
      <c r="AE67" s="14">
        <f>[1]FabricVent!EA67</f>
        <v>68322.290294573642</v>
      </c>
      <c r="AF67" s="9">
        <f t="shared" si="24"/>
        <v>106.02231501421582</v>
      </c>
      <c r="AG67" s="14">
        <f t="shared" si="2"/>
        <v>-45778.242816534897</v>
      </c>
      <c r="AH67" s="11">
        <f>[1]FabricVent!EX67</f>
        <v>0</v>
      </c>
      <c r="AI67" s="11">
        <f>[1]FabricVent!EM67</f>
        <v>0</v>
      </c>
      <c r="AJ67" s="11">
        <v>0</v>
      </c>
      <c r="AK67" s="13">
        <f>((AH67*'[1]prices source'!$C$58)+(AI67*'[1]prices source'!$C$60)+(AJ67*'[1]prices source'!$C$61))/1000</f>
        <v>0</v>
      </c>
      <c r="AL67" s="14">
        <f>((AH67*'[1]prices source'!$G$58)+(AI67*'[1]prices source'!$G$60)+(AJ67*'[1]prices source'!$G$61))</f>
        <v>0</v>
      </c>
      <c r="AM67" s="14">
        <f>[1]FabricVent!EB67</f>
        <v>0</v>
      </c>
      <c r="AN67" s="9" t="str">
        <f t="shared" si="25"/>
        <v>n/a</v>
      </c>
      <c r="AO67" s="14">
        <f t="shared" si="3"/>
        <v>0</v>
      </c>
      <c r="AP67" s="11">
        <f>[1]FabricVent!FD67</f>
        <v>1117.1593509300076</v>
      </c>
      <c r="AQ67" s="11">
        <f>[1]FabricVent!ES67</f>
        <v>0</v>
      </c>
      <c r="AR67" s="11">
        <v>0</v>
      </c>
      <c r="AS67" s="13">
        <f>((AP67*'[1]prices source'!$C$58)+(AQ67*'[1]prices source'!$C$60)+(AR67*'[1]prices source'!$C$61))/1000</f>
        <v>0.2910744270114472</v>
      </c>
      <c r="AT67" s="14">
        <f>((AP67*'[1]prices source'!$G$58)+(AQ67*'[1]prices source'!$G$60)+(AR67*'[1]prices source'!$G$61))</f>
        <v>137.77966074902287</v>
      </c>
      <c r="AU67" s="14">
        <f>[1]FabricVent!EH67</f>
        <v>3619.8799999999997</v>
      </c>
      <c r="AV67" s="9">
        <f t="shared" si="26"/>
        <v>26.272963515231126</v>
      </c>
      <c r="AW67" s="14">
        <f t="shared" si="4"/>
        <v>711.1870978878228</v>
      </c>
      <c r="AX67" s="11">
        <f>[1]FabricVent!FC67</f>
        <v>0</v>
      </c>
      <c r="AY67" s="11">
        <f>[1]FabricVent!ER67</f>
        <v>0</v>
      </c>
      <c r="AZ67" s="11">
        <v>0</v>
      </c>
      <c r="BA67" s="13">
        <f>((AX67*'[1]prices source'!$C$58)+(AY67*'[1]prices source'!$C$60)+(AZ67*'[1]prices source'!$C$61))/1000</f>
        <v>0</v>
      </c>
      <c r="BB67" s="14">
        <f>((AX67*'[1]prices source'!$G$58)+(AY67*'[1]prices source'!$G$60)+(AZ67*'[1]prices source'!$G$61))</f>
        <v>0</v>
      </c>
      <c r="BC67" s="14">
        <f>[1]FabricVent!EG67</f>
        <v>0</v>
      </c>
      <c r="BD67" s="9" t="str">
        <f t="shared" si="27"/>
        <v>n/a</v>
      </c>
      <c r="BE67" s="14">
        <f t="shared" si="5"/>
        <v>0</v>
      </c>
      <c r="BF67" s="11">
        <f>[1]FabricVent!EZ67</f>
        <v>3877.128210496362</v>
      </c>
      <c r="BG67" s="11">
        <f>[1]FabricVent!EO67</f>
        <v>0</v>
      </c>
      <c r="BH67" s="11">
        <v>0</v>
      </c>
      <c r="BI67" s="13">
        <f>((BF67*'[1]prices source'!$C$58)+(BG67*'[1]prices source'!$C$60)+(BH67*'[1]prices source'!$C$61))/1000</f>
        <v>1.0101807511888705</v>
      </c>
      <c r="BJ67" s="14">
        <f>((BF67*'[1]prices source'!$G$58)+(BG67*'[1]prices source'!$G$60)+(BH67*'[1]prices source'!$G$61))</f>
        <v>478.1676034649447</v>
      </c>
      <c r="BK67" s="14">
        <f>[1]FabricVent!ED67</f>
        <v>58459.224000000002</v>
      </c>
      <c r="BL67" s="9">
        <f t="shared" si="28"/>
        <v>122.25676431524653</v>
      </c>
      <c r="BM67" s="14">
        <f t="shared" si="6"/>
        <v>-53605.055642172767</v>
      </c>
      <c r="BN67" s="11">
        <f>[1]FabricVent!EY67</f>
        <v>0</v>
      </c>
      <c r="BO67" s="11">
        <f>[1]FabricVent!EN67</f>
        <v>0</v>
      </c>
      <c r="BP67" s="11">
        <v>0</v>
      </c>
      <c r="BQ67" s="13">
        <f>((BN67*'[1]prices source'!$C$58)+(BO67*'[1]prices source'!$C$60)+(BP67*'[1]prices source'!$C$61))/1000</f>
        <v>0</v>
      </c>
      <c r="BR67" s="14">
        <f>((BN67*'[1]prices source'!$G$58)+(BO67*'[1]prices source'!$G$60)+(BP67*'[1]prices source'!$G$61))</f>
        <v>0</v>
      </c>
      <c r="BS67" s="14">
        <f>[1]FabricVent!EC67</f>
        <v>0</v>
      </c>
      <c r="BT67" s="9" t="str">
        <f t="shared" si="29"/>
        <v>n/a</v>
      </c>
      <c r="BU67" s="14">
        <f t="shared" si="7"/>
        <v>0</v>
      </c>
      <c r="BV67" s="11">
        <f>[1]FabricVent!FA67</f>
        <v>0</v>
      </c>
      <c r="BW67" s="11">
        <f>[1]FabricVent!EP67</f>
        <v>0</v>
      </c>
      <c r="BX67" s="11">
        <v>0</v>
      </c>
      <c r="BY67" s="13">
        <f>((BV67*'[1]prices source'!$C$58)+(BW67*'[1]prices source'!$C$60)+(BX67*'[1]prices source'!$C$61))/1000</f>
        <v>0</v>
      </c>
      <c r="BZ67" s="14">
        <f>((BV67*'[1]prices source'!$G$58)+(BW67*'[1]prices source'!$G$60)+(BX67*'[1]prices source'!$G$61))</f>
        <v>0</v>
      </c>
      <c r="CA67" s="14">
        <f>[1]FabricVent!EE67</f>
        <v>0</v>
      </c>
      <c r="CB67" s="9" t="str">
        <f t="shared" si="30"/>
        <v>n/a</v>
      </c>
      <c r="CC67" s="14">
        <f t="shared" si="8"/>
        <v>0</v>
      </c>
      <c r="CD67" s="11">
        <f>[1]FabricVent!FB67</f>
        <v>0</v>
      </c>
      <c r="CE67" s="11">
        <f>[1]FabricVent!EQ67</f>
        <v>0</v>
      </c>
      <c r="CF67" s="11">
        <v>0</v>
      </c>
      <c r="CG67" s="13">
        <f>((CD67*'[1]prices source'!$C$58)+(CE67*'[1]prices source'!$C$60)+(CF67*'[1]prices source'!$C$61))/1000</f>
        <v>0</v>
      </c>
      <c r="CH67" s="14">
        <f>((CD67*'[1]prices source'!$G$58)+(CE67*'[1]prices source'!$G$60)+(CF67*'[1]prices source'!$G$61))</f>
        <v>0</v>
      </c>
      <c r="CI67" s="14">
        <f>[1]FabricVent!EF67</f>
        <v>0</v>
      </c>
      <c r="CJ67" s="9" t="str">
        <f t="shared" si="31"/>
        <v>n/a</v>
      </c>
      <c r="CK67" s="14">
        <f t="shared" si="9"/>
        <v>0</v>
      </c>
      <c r="CL67" s="11">
        <v>0</v>
      </c>
      <c r="CM67" s="11">
        <f>[1]HeatFuel!CE67</f>
        <v>0</v>
      </c>
      <c r="CN67" s="11">
        <v>0</v>
      </c>
      <c r="CO67" s="13">
        <f>((CL67*'[1]prices source'!$C$58)+(CM67*'[1]prices source'!$C$60)+(CN67*'[1]prices source'!$C$61))/1000</f>
        <v>0</v>
      </c>
      <c r="CP67" s="14">
        <f>((CL67*'[1]prices source'!$G$58)+(CM67*'[1]prices source'!$G$60)+(CN67*'[1]prices source'!$G$61))</f>
        <v>0</v>
      </c>
      <c r="CQ67" s="14">
        <v>0</v>
      </c>
      <c r="CR67" s="9" t="str">
        <f t="shared" si="32"/>
        <v>n/a</v>
      </c>
      <c r="CS67" s="14">
        <f t="shared" si="10"/>
        <v>0</v>
      </c>
      <c r="CT67" s="11">
        <f>[1]HeatFuel!BA67</f>
        <v>0</v>
      </c>
      <c r="CU67" s="11">
        <v>0</v>
      </c>
      <c r="CV67" s="11">
        <v>0</v>
      </c>
      <c r="CW67" s="13">
        <f>((CT67*'[1]prices source'!$C$58)+(CU67*'[1]prices source'!$C$60)+(CV67*'[1]prices source'!$C$61))/1000</f>
        <v>0</v>
      </c>
      <c r="CX67" s="14">
        <f>((CT67*'[1]prices source'!$G$58)+(CU67*'[1]prices source'!$G$60)+(CV67*'[1]prices source'!$G$61))</f>
        <v>0</v>
      </c>
      <c r="CY67" s="14">
        <f>'[1]CAPEX Assumptions'!$D$11*[1]HeatFuel!BB67</f>
        <v>0</v>
      </c>
      <c r="CZ67" s="9" t="str">
        <f t="shared" si="33"/>
        <v>n/a</v>
      </c>
      <c r="DA67" s="14">
        <f t="shared" si="11"/>
        <v>0</v>
      </c>
      <c r="DB67" s="11">
        <f>[1]HotWaterpiv!AQ176</f>
        <v>0</v>
      </c>
      <c r="DC67" s="11">
        <f>[1]HotWaterpiv!AP176</f>
        <v>0</v>
      </c>
      <c r="DD67" s="11">
        <v>0</v>
      </c>
      <c r="DE67" s="13">
        <f>((DB67*'[1]prices source'!$C$58)+(DC67*'[1]prices source'!$C$60)+(DD67*'[1]prices source'!$C$61))/1000</f>
        <v>0</v>
      </c>
      <c r="DF67" s="14">
        <f>((DB67*'[1]prices source'!$G$58)+(DC67*'[1]prices source'!$G$60)+(DD67*'[1]prices source'!$G$61))</f>
        <v>0</v>
      </c>
      <c r="DG67" s="14">
        <f>[1]HotWaterpiv!AW176</f>
        <v>0</v>
      </c>
      <c r="DH67" s="9" t="str">
        <f t="shared" si="34"/>
        <v>n/a</v>
      </c>
      <c r="DI67" s="14">
        <f t="shared" si="12"/>
        <v>0</v>
      </c>
      <c r="DJ67" s="11">
        <f>[1]HeatFuel!CN67</f>
        <v>0</v>
      </c>
      <c r="DK67" s="11">
        <f>[1]HeatFuel!CO67</f>
        <v>0</v>
      </c>
      <c r="DL67" s="11">
        <v>0</v>
      </c>
      <c r="DM67" s="13">
        <f>((DJ67*'[1]prices source'!$C$58)+(DK67*'[1]prices source'!$C$60)+(DL67*'[1]prices source'!$C$61))/1000</f>
        <v>0</v>
      </c>
      <c r="DN67" s="14">
        <f>((DJ67*'[1]prices source'!$G$58)+(DK67*'[1]prices source'!$G$60)+(DL67*'[1]prices source'!$G$61))</f>
        <v>0</v>
      </c>
      <c r="DO67" s="14">
        <f>[1]HeatFuel!CM67</f>
        <v>0</v>
      </c>
      <c r="DP67" s="9" t="str">
        <f t="shared" si="35"/>
        <v>n/a</v>
      </c>
      <c r="DQ67" s="14">
        <f t="shared" si="13"/>
        <v>0</v>
      </c>
      <c r="DR67" s="11">
        <v>0</v>
      </c>
      <c r="DS67" s="11">
        <v>0</v>
      </c>
      <c r="DT67" s="11">
        <v>0</v>
      </c>
      <c r="DU67" s="13">
        <f>((DR67*'[1]prices source'!$C$58)+(DS67*'[1]prices source'!$C$60)+(DT67*'[1]prices source'!$C$61))/1000</f>
        <v>0</v>
      </c>
      <c r="DV67" s="14">
        <f>((DR67*'[1]prices source'!$G$58)+(DS67*'[1]prices source'!$G$60)+(DT67*'[1]prices source'!$G$61))</f>
        <v>0</v>
      </c>
      <c r="DW67" s="14"/>
      <c r="DX67" s="9" t="str">
        <f t="shared" si="36"/>
        <v>n/a</v>
      </c>
      <c r="DY67" s="14">
        <f t="shared" si="14"/>
        <v>0</v>
      </c>
      <c r="DZ67" s="11">
        <f>'[1]ENERGY APPORTION'!BA67*'[1]benchmarks general'!$I$192*(6-0)/24</f>
        <v>0</v>
      </c>
      <c r="EA67" s="11">
        <v>0</v>
      </c>
      <c r="EB67" s="11">
        <v>0</v>
      </c>
      <c r="EC67" s="13">
        <f>((DZ67*'[1]prices source'!$C$58)+(EA67*'[1]prices source'!$C$60)+(EB67*'[1]prices source'!$C$61))/1000</f>
        <v>0</v>
      </c>
      <c r="ED67" s="14">
        <f>((DZ67*'[1]prices source'!$G$58)+(EA67*'[1]prices source'!$G$60)+(EB67*'[1]prices source'!$G$61))</f>
        <v>0</v>
      </c>
      <c r="EE67" s="14">
        <f>IF(DZ67&gt;0,'[1]benchmarks general'!$I$197,0)</f>
        <v>0</v>
      </c>
      <c r="EF67" s="9" t="str">
        <f t="shared" si="37"/>
        <v>n/a</v>
      </c>
      <c r="EG67" s="14">
        <f t="shared" si="15"/>
        <v>0</v>
      </c>
      <c r="EH67" s="11">
        <f>[1]FabricVent!GG67</f>
        <v>0</v>
      </c>
      <c r="EI67" s="11">
        <f>[1]FabricVent!GD67</f>
        <v>0</v>
      </c>
      <c r="EJ67" s="11">
        <v>0</v>
      </c>
      <c r="EK67" s="13">
        <f>((EH67*'[1]prices source'!$C$58)+(EI67*'[1]prices source'!$C$60)+(EJ67*'[1]prices source'!$C$61))/1000</f>
        <v>0</v>
      </c>
      <c r="EL67" s="14">
        <f>((EH67*'[1]prices source'!$G$58)+(EI67*'[1]prices source'!$G$60)+(EJ67*'[1]prices source'!$G$61))</f>
        <v>0</v>
      </c>
      <c r="EM67" s="14">
        <v>0</v>
      </c>
      <c r="EN67" s="9" t="str">
        <f t="shared" si="38"/>
        <v>n/a</v>
      </c>
      <c r="EO67" s="14">
        <f t="shared" si="16"/>
        <v>0</v>
      </c>
      <c r="EP67" s="11">
        <f>[1]FabricVent!GK67</f>
        <v>0</v>
      </c>
      <c r="EQ67" s="11">
        <f>[1]FabricVent!GH67</f>
        <v>0</v>
      </c>
      <c r="ER67" s="11">
        <v>0</v>
      </c>
      <c r="ES67" s="13">
        <f>((EP67*'[1]prices source'!$C$58)+(EQ67*'[1]prices source'!$C$60)+(ER67*'[1]prices source'!$C$61))/1000</f>
        <v>0</v>
      </c>
      <c r="ET67" s="14">
        <f>((EP67*'[1]prices source'!$G$58)+(EQ67*'[1]prices source'!$G$60)+(ER67*'[1]prices source'!$G$61))</f>
        <v>0</v>
      </c>
      <c r="EU67" s="14">
        <v>0</v>
      </c>
      <c r="EV67" s="9" t="str">
        <f t="shared" si="39"/>
        <v>n/a</v>
      </c>
      <c r="EW67" s="14">
        <f t="shared" si="17"/>
        <v>0</v>
      </c>
      <c r="EX67" s="11">
        <f>[1]FabricVent!GR67</f>
        <v>0</v>
      </c>
      <c r="EY67" s="11">
        <f>[1]FabricVent!GO67</f>
        <v>0</v>
      </c>
      <c r="EZ67" s="11">
        <v>0</v>
      </c>
      <c r="FA67" s="13">
        <f>((EX67*'[1]prices source'!$C$58)+(EY67*'[1]prices source'!$C$60)+(EZ67*'[1]prices source'!$C$61))/1000</f>
        <v>0</v>
      </c>
      <c r="FB67" s="14">
        <f>((EX67*'[1]prices source'!$G$58)+(EY67*'[1]prices source'!$G$60)+(EZ67*'[1]prices source'!$G$61))</f>
        <v>0</v>
      </c>
      <c r="FC67" s="14"/>
      <c r="FD67" s="9" t="str">
        <f t="shared" si="40"/>
        <v>n/a</v>
      </c>
      <c r="FE67" s="14">
        <f t="shared" si="18"/>
        <v>0</v>
      </c>
      <c r="FF67" s="11">
        <v>0</v>
      </c>
      <c r="FG67" s="11">
        <f>[1]HeatFuel!CR67</f>
        <v>0</v>
      </c>
      <c r="FH67" s="11">
        <f>[1]HeatFuel!CQ67</f>
        <v>0</v>
      </c>
      <c r="FI67" s="13">
        <f>((FF67*'[1]prices source'!$C$58)+(FG67*'[1]prices source'!$C$60)+(FH67*'[1]prices source'!$C$61))/1000</f>
        <v>0</v>
      </c>
      <c r="FJ67" s="14">
        <f>((FF67*'[1]prices source'!$G$58)+(FG67*'[1]prices source'!$G$60)+(FH67*'[1]prices source'!$G$61))</f>
        <v>0</v>
      </c>
      <c r="FK67" s="14">
        <f>[1]HeatFuel!CP67</f>
        <v>0</v>
      </c>
      <c r="FL67" s="9" t="str">
        <f t="shared" si="41"/>
        <v>n/a</v>
      </c>
      <c r="FM67" s="14">
        <f t="shared" si="19"/>
        <v>0</v>
      </c>
      <c r="FN67" s="11">
        <f t="shared" si="79"/>
        <v>0</v>
      </c>
      <c r="FO67" s="11">
        <f t="shared" si="79"/>
        <v>0</v>
      </c>
      <c r="FP67" s="11">
        <f t="shared" si="79"/>
        <v>0</v>
      </c>
      <c r="FQ67" s="13">
        <f>((FN67*'[1]prices source'!$C$58)+(FO67*'[1]prices source'!$C$60)+(FP67*'[1]prices source'!$C$61))/1000</f>
        <v>0</v>
      </c>
      <c r="FR67" s="14">
        <f>((FN67*'[1]prices source'!$G$58)+(FO67*'[1]prices source'!$G$60)+(FP67*'[1]prices source'!$G$61))</f>
        <v>0</v>
      </c>
      <c r="FS67" s="14">
        <f>'[1]CAPEX Assumptions'!$D$30</f>
        <v>0</v>
      </c>
      <c r="FT67" s="9" t="str">
        <f t="shared" si="42"/>
        <v>n/a</v>
      </c>
      <c r="FU67" s="14">
        <f t="shared" si="21"/>
        <v>0</v>
      </c>
      <c r="FV67" s="15">
        <v>0</v>
      </c>
      <c r="FW67" s="13">
        <f>(FV67*'[1]prices source'!$C$58)/1000</f>
        <v>0</v>
      </c>
      <c r="FX67" s="14">
        <f>(FV67*'[1]prices source'!$G$58)</f>
        <v>0</v>
      </c>
      <c r="FY67" s="16">
        <v>0</v>
      </c>
      <c r="FZ67" s="9" t="str">
        <f t="shared" si="43"/>
        <v>n/a</v>
      </c>
      <c r="GA67" s="14">
        <f t="shared" si="44"/>
        <v>0</v>
      </c>
      <c r="GB67" s="11">
        <f>'[1]ENERGY APPORTION'!BB67*'[1]cooling opps'!$C$35</f>
        <v>0</v>
      </c>
      <c r="GC67" s="13">
        <f>(GB67*'[1]prices source'!$C$58)/1000</f>
        <v>0</v>
      </c>
      <c r="GD67" s="14">
        <f>(GB67*'[1]prices source'!$G$58)</f>
        <v>0</v>
      </c>
      <c r="GE67" s="14">
        <v>0</v>
      </c>
      <c r="GF67" s="9" t="str">
        <f t="shared" si="45"/>
        <v>n/a</v>
      </c>
      <c r="GG67" s="14">
        <f t="shared" si="46"/>
        <v>0</v>
      </c>
      <c r="GH67" s="11">
        <v>0</v>
      </c>
      <c r="GI67" s="13">
        <f>(GH67*'[1]prices source'!$C$58)/1000</f>
        <v>0</v>
      </c>
      <c r="GJ67" s="14">
        <f>(GH67*'[1]prices source'!$G$58)</f>
        <v>0</v>
      </c>
      <c r="GK67" s="17">
        <v>0</v>
      </c>
      <c r="GL67" s="9" t="str">
        <f t="shared" si="47"/>
        <v>n/a</v>
      </c>
      <c r="GM67" s="14">
        <f t="shared" si="48"/>
        <v>0</v>
      </c>
      <c r="GN67" s="11">
        <f>[1]HeatFuel!BE67</f>
        <v>0</v>
      </c>
      <c r="GO67" s="13">
        <f>(GN67*'[1]prices source'!$C$58)/1000</f>
        <v>0</v>
      </c>
      <c r="GP67" s="14">
        <f>(GN67*'[1]prices source'!$G$58)</f>
        <v>0</v>
      </c>
      <c r="GQ67" s="14">
        <f>[1]HeatFuel!BF67*'[1]CAPEX Assumptions'!$D$11</f>
        <v>0</v>
      </c>
      <c r="GR67" s="9" t="str">
        <f t="shared" si="49"/>
        <v>n/a</v>
      </c>
      <c r="GS67" s="14">
        <f t="shared" si="50"/>
        <v>0</v>
      </c>
      <c r="GT67" s="11">
        <v>0</v>
      </c>
      <c r="GU67" s="13">
        <f>(GT67*'[1]prices source'!$C$58)/1000</f>
        <v>0</v>
      </c>
      <c r="GV67" s="14">
        <f>(GT67*'[1]prices source'!$G$58)</f>
        <v>0</v>
      </c>
      <c r="GW67" s="14">
        <v>0</v>
      </c>
      <c r="GX67" s="9" t="str">
        <f t="shared" si="51"/>
        <v>n/a</v>
      </c>
      <c r="GY67" s="14">
        <f t="shared" si="52"/>
        <v>0</v>
      </c>
      <c r="GZ67" s="18">
        <v>3403.0310494661403</v>
      </c>
      <c r="HA67" s="13">
        <f>(GZ67*'[1]prices source'!$C$58)/1000</f>
        <v>0.88665534778089128</v>
      </c>
      <c r="HB67" s="14">
        <f>(GZ67*'[1]prices source'!$G$58)</f>
        <v>419.69703169338788</v>
      </c>
      <c r="HC67" s="19">
        <v>7380.7453010838108</v>
      </c>
      <c r="HD67" s="9">
        <f t="shared" si="53"/>
        <v>17.585888733365781</v>
      </c>
      <c r="HE67" s="14">
        <f t="shared" si="54"/>
        <v>2336.7623446736943</v>
      </c>
      <c r="HF67" s="18">
        <v>3711.1840340227882</v>
      </c>
      <c r="HG67" s="13">
        <f>(HF67*'[1]prices source'!$C$58)/1000</f>
        <v>0.96694421018626275</v>
      </c>
      <c r="HH67" s="14">
        <f>(HF67*'[1]prices source'!$G$58)</f>
        <v>457.7016490612408</v>
      </c>
      <c r="HI67" s="19">
        <v>13132.956297125373</v>
      </c>
      <c r="HJ67" s="9">
        <f t="shared" si="55"/>
        <v>28.693268473166839</v>
      </c>
      <c r="HK67" s="14">
        <f t="shared" si="56"/>
        <v>171.83718918054728</v>
      </c>
      <c r="HL67" s="11">
        <v>0</v>
      </c>
      <c r="HM67" s="13">
        <f>(HL67*'[1]prices source'!$C$58)/1000</f>
        <v>0</v>
      </c>
      <c r="HN67" s="14">
        <f>(HL67*'[1]prices source'!$G$58)</f>
        <v>0</v>
      </c>
      <c r="HO67" s="14">
        <v>0</v>
      </c>
      <c r="HP67" s="9" t="str">
        <f t="shared" si="57"/>
        <v>n/a</v>
      </c>
      <c r="HQ67" s="14">
        <f t="shared" si="58"/>
        <v>0</v>
      </c>
      <c r="HR67" s="11">
        <v>0</v>
      </c>
      <c r="HS67" s="13">
        <f>(HR67*'[1]prices source'!$C$58)/1000</f>
        <v>0</v>
      </c>
      <c r="HT67" s="14">
        <f>(HR67*'[1]prices source'!$G$58)</f>
        <v>0</v>
      </c>
      <c r="HU67" s="14">
        <v>0</v>
      </c>
      <c r="HV67" s="9" t="str">
        <f t="shared" si="59"/>
        <v>n/a</v>
      </c>
      <c r="HW67" s="14">
        <f t="shared" si="60"/>
        <v>0</v>
      </c>
      <c r="HX67" s="11">
        <f>[1]ICT!AC137</f>
        <v>0</v>
      </c>
      <c r="HY67" s="13">
        <f>(HX67*'[1]prices source'!$C$58)/1000</f>
        <v>0</v>
      </c>
      <c r="HZ67" s="14">
        <f>(HX67*'[1]prices source'!$G$58)</f>
        <v>0</v>
      </c>
      <c r="IA67" s="14">
        <f>'[1]CAPEX Assumptions'!$D$25*[1]ICT!H137</f>
        <v>0</v>
      </c>
      <c r="IB67" s="9" t="str">
        <f t="shared" si="61"/>
        <v>n/a</v>
      </c>
      <c r="IC67" s="14">
        <f t="shared" si="62"/>
        <v>0</v>
      </c>
      <c r="ID67" s="11">
        <f>[1]ICT!Z137</f>
        <v>0</v>
      </c>
      <c r="IE67" s="13">
        <f>(ID67*'[1]prices source'!$C$58)/1000</f>
        <v>0</v>
      </c>
      <c r="IF67" s="14">
        <f>(ID67*'[1]prices source'!$G$58)</f>
        <v>0</v>
      </c>
      <c r="IG67" s="14">
        <f>'[1]CAPEX Assumptions'!$D$26</f>
        <v>0</v>
      </c>
      <c r="IH67" s="9" t="str">
        <f t="shared" si="63"/>
        <v>n/a</v>
      </c>
      <c r="II67" s="14">
        <f t="shared" si="64"/>
        <v>0</v>
      </c>
      <c r="IJ67" s="11">
        <f>[1]ICT!AF137</f>
        <v>0</v>
      </c>
      <c r="IK67" s="13">
        <f>(IJ67*'[1]prices source'!$C$58)/1000</f>
        <v>0</v>
      </c>
      <c r="IL67" s="14">
        <f>(IJ67*'[1]prices source'!$G$58)</f>
        <v>0</v>
      </c>
      <c r="IM67" s="14">
        <f>'[1]CAPEX Assumptions'!$D$27*[1]ICT!AG94</f>
        <v>0</v>
      </c>
      <c r="IN67" s="9" t="str">
        <f t="shared" si="65"/>
        <v>n/a</v>
      </c>
      <c r="IO67" s="14">
        <f t="shared" si="66"/>
        <v>0</v>
      </c>
      <c r="IP67" s="11">
        <f>[1]vending!G67</f>
        <v>0</v>
      </c>
      <c r="IQ67" s="13">
        <f>(IP67*'[1]prices source'!$C$58)/1000</f>
        <v>0</v>
      </c>
      <c r="IR67" s="14">
        <f>(IP67*'[1]prices source'!$G$58)</f>
        <v>0</v>
      </c>
      <c r="IS67" s="14">
        <f>'[1]CAPEX Assumptions'!$D$28*[1]vending!C24</f>
        <v>0</v>
      </c>
      <c r="IT67" s="9" t="str">
        <f t="shared" si="67"/>
        <v>n/a</v>
      </c>
      <c r="IU67" s="14">
        <f t="shared" si="68"/>
        <v>0</v>
      </c>
      <c r="IV67" s="11">
        <f>'[1]halls power'!S98</f>
        <v>0</v>
      </c>
      <c r="IW67" s="13">
        <f>(IV67*'[1]prices source'!$C$58)/1000</f>
        <v>0</v>
      </c>
      <c r="IX67" s="14">
        <f>(IV67*'[1]prices source'!$G$58)</f>
        <v>0</v>
      </c>
      <c r="IY67" s="14">
        <f>'[1]halls power'!T98</f>
        <v>0</v>
      </c>
      <c r="IZ67" s="9" t="str">
        <f t="shared" si="69"/>
        <v>n/a</v>
      </c>
      <c r="JA67" s="14">
        <f t="shared" si="70"/>
        <v>0</v>
      </c>
      <c r="JB67" s="11">
        <f>'[1]halls power'!U98</f>
        <v>0</v>
      </c>
      <c r="JC67" s="13">
        <f>(JB67*'[1]prices source'!$C$58)/1000</f>
        <v>0</v>
      </c>
      <c r="JD67" s="14">
        <f>(JB67*'[1]prices source'!$G$58)</f>
        <v>0</v>
      </c>
      <c r="JE67" s="14">
        <f>'[1]halls power'!V98</f>
        <v>0</v>
      </c>
      <c r="JF67" s="9" t="str">
        <f t="shared" si="71"/>
        <v>n/a</v>
      </c>
      <c r="JG67" s="14">
        <f t="shared" si="72"/>
        <v>0</v>
      </c>
      <c r="JH67" s="11">
        <f>'[1]renewable energy'!W230</f>
        <v>10888.720090190975</v>
      </c>
      <c r="JI67" s="13">
        <f>(JH67*'[1]prices source'!$C$58)/1000</f>
        <v>2.8370419658591235</v>
      </c>
      <c r="JJ67" s="14">
        <f>(JH67*'[1]prices source'!$G$58)+'[1]renewable energy'!Z230</f>
        <v>1413.432363317514</v>
      </c>
      <c r="JK67" s="14">
        <f>'[1]renewable energy'!Y230</f>
        <v>12601.512181461774</v>
      </c>
      <c r="JL67" s="9">
        <f t="shared" si="73"/>
        <v>8.9155395818759562</v>
      </c>
      <c r="JM67" s="14">
        <f t="shared" si="74"/>
        <v>18491.715941021437</v>
      </c>
      <c r="JN67" s="11">
        <v>0</v>
      </c>
      <c r="JO67" s="13">
        <f>(JN67*'[1]prices source'!$C$58)/1000</f>
        <v>0</v>
      </c>
      <c r="JP67" s="14">
        <v>0</v>
      </c>
      <c r="JQ67" s="14">
        <v>0</v>
      </c>
      <c r="JR67" s="9" t="str">
        <f t="shared" si="75"/>
        <v>n/a</v>
      </c>
      <c r="JS67" s="14">
        <f t="shared" si="76"/>
        <v>0</v>
      </c>
      <c r="JT67" s="11">
        <v>0</v>
      </c>
      <c r="JU67" s="13">
        <f>(JT67*'[1]prices source'!$C$58)/1000</f>
        <v>0</v>
      </c>
      <c r="JV67" s="14">
        <f>(JT67*'[1]prices source'!$G$58)</f>
        <v>0</v>
      </c>
      <c r="JW67" s="16">
        <v>0</v>
      </c>
      <c r="JX67" s="9" t="str">
        <f t="shared" si="77"/>
        <v>n/a</v>
      </c>
      <c r="JY67" s="14">
        <f t="shared" si="78"/>
        <v>0</v>
      </c>
    </row>
    <row r="68" spans="1:285" x14ac:dyDescent="0.25">
      <c r="A68" s="9">
        <f>'[1]ENERGY APPORTION'!A68</f>
        <v>66</v>
      </c>
      <c r="B68" t="s">
        <v>115</v>
      </c>
      <c r="C68" s="9" t="str">
        <f>'[1]ENERGY APPORTION'!E68</f>
        <v>acc</v>
      </c>
      <c r="D68" s="10">
        <f>[1]FabricVent!M68</f>
        <v>330</v>
      </c>
      <c r="E68" s="11">
        <f>'[1]ENERGY APPORTION'!G68</f>
        <v>22715.70004083333</v>
      </c>
      <c r="F68" s="11">
        <f>'[1]ENERGY APPORTION'!H68</f>
        <v>30386</v>
      </c>
      <c r="G68" s="11">
        <f>'[1]ENERGY APPORTION'!I68</f>
        <v>0</v>
      </c>
      <c r="H68" s="10">
        <f>((E68*'[1]prices source'!$C$58)+(F68*'[1]prices source'!$C$60)+(G68*'[1]prices source'!$C$61))/1000</f>
        <v>11.523244027383981</v>
      </c>
      <c r="I68" s="12">
        <f>(E68*'[1]prices source'!$G$58)+(F68*'[1]prices source'!$G$60)+(G68*'[1]prices source'!$G$61)</f>
        <v>3410.7475737333625</v>
      </c>
      <c r="J68" s="11">
        <f>[1]FabricVent!EU68</f>
        <v>0</v>
      </c>
      <c r="K68" s="11">
        <f>[1]FabricVent!EJ68</f>
        <v>0</v>
      </c>
      <c r="L68" s="11">
        <v>0</v>
      </c>
      <c r="M68" s="13">
        <f>((J68*'[1]prices source'!$C$58)+(K68*'[1]prices source'!$C$60)+(L68*'[1]prices source'!$C$61))/1000</f>
        <v>0</v>
      </c>
      <c r="N68" s="14">
        <f>((J68*'[1]prices source'!$G$58)+(K68*'[1]prices source'!$G$60)+(L68*'[1]prices source'!$G$61))</f>
        <v>0</v>
      </c>
      <c r="O68" s="14">
        <f>[1]FabricVent!DY68</f>
        <v>0</v>
      </c>
      <c r="P68" s="9" t="str">
        <f t="shared" si="22"/>
        <v>n/a</v>
      </c>
      <c r="Q68" s="14">
        <f t="shared" ref="Q68:Q83" si="80">((J68*J$1)+(K68*K$1)+(L68*L$1))*M$1-O68</f>
        <v>0</v>
      </c>
      <c r="R68" s="11">
        <f>[1]FabricVent!EV68</f>
        <v>0</v>
      </c>
      <c r="S68" s="11">
        <f>[1]FabricVent!EK68</f>
        <v>0</v>
      </c>
      <c r="T68" s="11">
        <v>0</v>
      </c>
      <c r="U68" s="13">
        <f>((R68*'[1]prices source'!$C$58)+(S68*'[1]prices source'!$C$60)+(T68*'[1]prices source'!$C$61))/1000</f>
        <v>0</v>
      </c>
      <c r="V68" s="14">
        <f>((R68*'[1]prices source'!$G$58)+(S68*'[1]prices source'!$G$60)+(T68*'[1]prices source'!$G$61))</f>
        <v>0</v>
      </c>
      <c r="W68" s="14">
        <f>[1]FabricVent!DZ68</f>
        <v>0</v>
      </c>
      <c r="X68" s="9" t="str">
        <f t="shared" si="23"/>
        <v>n/a</v>
      </c>
      <c r="Y68" s="14">
        <f t="shared" ref="Y68:Y83" si="81">((R68*R$1)+(S68*S$1)+(T68*T$1))*U$1-W68</f>
        <v>0</v>
      </c>
      <c r="Z68" s="11">
        <f>[1]FabricVent!EW68</f>
        <v>0</v>
      </c>
      <c r="AA68" s="11">
        <f>[1]FabricVent!EL68</f>
        <v>0</v>
      </c>
      <c r="AB68" s="11">
        <v>0</v>
      </c>
      <c r="AC68" s="13">
        <f>((Z68*'[1]prices source'!$C$58)+(AA68*'[1]prices source'!$C$60)+(AB68*'[1]prices source'!$C$61))/1000</f>
        <v>0</v>
      </c>
      <c r="AD68" s="14">
        <f>((Z68*'[1]prices source'!$G$58)+(AA68*'[1]prices source'!$G$60)+(AB68*'[1]prices source'!$G$61))</f>
        <v>0</v>
      </c>
      <c r="AE68" s="14">
        <f>[1]FabricVent!EA68</f>
        <v>0</v>
      </c>
      <c r="AF68" s="9" t="str">
        <f t="shared" si="24"/>
        <v>n/a</v>
      </c>
      <c r="AG68" s="14">
        <f t="shared" ref="AG68:AG83" si="82">((Z68*Z$1)+(AA68*AA$1)+(AB68*AB$1))*AC$1-AE68</f>
        <v>0</v>
      </c>
      <c r="AH68" s="11">
        <f>[1]FabricVent!EX68</f>
        <v>0</v>
      </c>
      <c r="AI68" s="11">
        <f>[1]FabricVent!EM68</f>
        <v>0</v>
      </c>
      <c r="AJ68" s="11">
        <v>0</v>
      </c>
      <c r="AK68" s="13">
        <f>((AH68*'[1]prices source'!$C$58)+(AI68*'[1]prices source'!$C$60)+(AJ68*'[1]prices source'!$C$61))/1000</f>
        <v>0</v>
      </c>
      <c r="AL68" s="14">
        <f>((AH68*'[1]prices source'!$G$58)+(AI68*'[1]prices source'!$G$60)+(AJ68*'[1]prices source'!$G$61))</f>
        <v>0</v>
      </c>
      <c r="AM68" s="14">
        <f>[1]FabricVent!EB68</f>
        <v>0</v>
      </c>
      <c r="AN68" s="9" t="str">
        <f t="shared" si="25"/>
        <v>n/a</v>
      </c>
      <c r="AO68" s="14">
        <f t="shared" ref="AO68:AO83" si="83">((AH68*AH$1)+(AI68*AI$1)+(AJ68*AJ$1))*AK$1-AM68</f>
        <v>0</v>
      </c>
      <c r="AP68" s="11">
        <f>[1]FabricVent!FD68</f>
        <v>0</v>
      </c>
      <c r="AQ68" s="11">
        <f>[1]FabricVent!ES68</f>
        <v>0</v>
      </c>
      <c r="AR68" s="11">
        <v>0</v>
      </c>
      <c r="AS68" s="13">
        <f>((AP68*'[1]prices source'!$C$58)+(AQ68*'[1]prices source'!$C$60)+(AR68*'[1]prices source'!$C$61))/1000</f>
        <v>0</v>
      </c>
      <c r="AT68" s="14">
        <f>((AP68*'[1]prices source'!$G$58)+(AQ68*'[1]prices source'!$G$60)+(AR68*'[1]prices source'!$G$61))</f>
        <v>0</v>
      </c>
      <c r="AU68" s="14">
        <f>[1]FabricVent!EH68</f>
        <v>0</v>
      </c>
      <c r="AV68" s="9" t="str">
        <f t="shared" si="26"/>
        <v>n/a</v>
      </c>
      <c r="AW68" s="14">
        <f t="shared" ref="AW68:AW83" si="84">((AP68*AP$1)+(AQ68*AQ$1)+(AR68*AR$1))*AS$1-AU68</f>
        <v>0</v>
      </c>
      <c r="AX68" s="11">
        <f>[1]FabricVent!FC68</f>
        <v>0</v>
      </c>
      <c r="AY68" s="11">
        <f>[1]FabricVent!ER68</f>
        <v>0</v>
      </c>
      <c r="AZ68" s="11">
        <v>0</v>
      </c>
      <c r="BA68" s="13">
        <f>((AX68*'[1]prices source'!$C$58)+(AY68*'[1]prices source'!$C$60)+(AZ68*'[1]prices source'!$C$61))/1000</f>
        <v>0</v>
      </c>
      <c r="BB68" s="14">
        <f>((AX68*'[1]prices source'!$G$58)+(AY68*'[1]prices source'!$G$60)+(AZ68*'[1]prices source'!$G$61))</f>
        <v>0</v>
      </c>
      <c r="BC68" s="14">
        <f>[1]FabricVent!EG68</f>
        <v>0</v>
      </c>
      <c r="BD68" s="9" t="str">
        <f t="shared" si="27"/>
        <v>n/a</v>
      </c>
      <c r="BE68" s="14">
        <f t="shared" ref="BE68:BE83" si="85">((AX68*AX$1)+(AY68*AY$1)+(AZ68*AZ$1))*BA$1-BC68</f>
        <v>0</v>
      </c>
      <c r="BF68" s="11">
        <f>[1]FabricVent!EZ68</f>
        <v>0</v>
      </c>
      <c r="BG68" s="11">
        <f>[1]FabricVent!EO68</f>
        <v>0</v>
      </c>
      <c r="BH68" s="11">
        <v>0</v>
      </c>
      <c r="BI68" s="13">
        <f>((BF68*'[1]prices source'!$C$58)+(BG68*'[1]prices source'!$C$60)+(BH68*'[1]prices source'!$C$61))/1000</f>
        <v>0</v>
      </c>
      <c r="BJ68" s="14">
        <f>((BF68*'[1]prices source'!$G$58)+(BG68*'[1]prices source'!$G$60)+(BH68*'[1]prices source'!$G$61))</f>
        <v>0</v>
      </c>
      <c r="BK68" s="14">
        <f>[1]FabricVent!ED68</f>
        <v>0</v>
      </c>
      <c r="BL68" s="9" t="str">
        <f t="shared" si="28"/>
        <v>n/a</v>
      </c>
      <c r="BM68" s="14">
        <f t="shared" ref="BM68:BM83" si="86">((BF68*BF$1)+(BG68*BG$1)+(BH68*BH$1))*BI$1-BK68</f>
        <v>0</v>
      </c>
      <c r="BN68" s="11">
        <f>[1]FabricVent!EY68</f>
        <v>0</v>
      </c>
      <c r="BO68" s="11">
        <f>[1]FabricVent!EN68</f>
        <v>0</v>
      </c>
      <c r="BP68" s="11">
        <v>0</v>
      </c>
      <c r="BQ68" s="13">
        <f>((BN68*'[1]prices source'!$C$58)+(BO68*'[1]prices source'!$C$60)+(BP68*'[1]prices source'!$C$61))/1000</f>
        <v>0</v>
      </c>
      <c r="BR68" s="14">
        <f>((BN68*'[1]prices source'!$G$58)+(BO68*'[1]prices source'!$G$60)+(BP68*'[1]prices source'!$G$61))</f>
        <v>0</v>
      </c>
      <c r="BS68" s="14">
        <f>[1]FabricVent!EC68</f>
        <v>0</v>
      </c>
      <c r="BT68" s="9" t="str">
        <f t="shared" si="29"/>
        <v>n/a</v>
      </c>
      <c r="BU68" s="14">
        <f t="shared" ref="BU68:BU83" si="87">((BN68*BN$1)+(BO68*BO$1)+(BP68*BP$1))*BQ$1-BS68</f>
        <v>0</v>
      </c>
      <c r="BV68" s="11">
        <f>[1]FabricVent!FA68</f>
        <v>192.19212733612954</v>
      </c>
      <c r="BW68" s="11">
        <f>[1]FabricVent!EP68</f>
        <v>0</v>
      </c>
      <c r="BX68" s="11">
        <v>0</v>
      </c>
      <c r="BY68" s="13">
        <f>((BV68*'[1]prices source'!$C$58)+(BW68*'[1]prices source'!$C$60)+(BX68*'[1]prices source'!$C$61))/1000</f>
        <v>5.007541072265518E-2</v>
      </c>
      <c r="BZ68" s="14">
        <f>((BV68*'[1]prices source'!$G$58)+(BW68*'[1]prices source'!$G$60)+(BX68*'[1]prices source'!$G$61))</f>
        <v>23.703123534669292</v>
      </c>
      <c r="CA68" s="14">
        <f>[1]FabricVent!EE68</f>
        <v>8400.7882000000009</v>
      </c>
      <c r="CB68" s="9">
        <f t="shared" si="30"/>
        <v>354.41692685407548</v>
      </c>
      <c r="CC68" s="14">
        <f t="shared" ref="CC68:CC83" si="88">((BV68*BV$1)+(BW68*BW$1)+(BX68*BX$1))*BY$1-CA68</f>
        <v>-7711.7691321072034</v>
      </c>
      <c r="CD68" s="11">
        <f>[1]FabricVent!FB68</f>
        <v>252.93678934392179</v>
      </c>
      <c r="CE68" s="11">
        <f>[1]FabricVent!EQ68</f>
        <v>0</v>
      </c>
      <c r="CF68" s="11">
        <v>0</v>
      </c>
      <c r="CG68" s="13">
        <f>((CD68*'[1]prices source'!$C$58)+(CE68*'[1]prices source'!$C$60)+(CF68*'[1]prices source'!$C$61))/1000</f>
        <v>6.5902354008053957E-2</v>
      </c>
      <c r="CH68" s="14">
        <f>((CD68*'[1]prices source'!$G$58)+(CE68*'[1]prices source'!$G$60)+(CF68*'[1]prices source'!$G$61))</f>
        <v>31.194784340963729</v>
      </c>
      <c r="CI68" s="14">
        <f>[1]FabricVent!EF68</f>
        <v>9299.2032000000017</v>
      </c>
      <c r="CJ68" s="9">
        <f t="shared" si="31"/>
        <v>298.10121776635157</v>
      </c>
      <c r="CK68" s="14">
        <f t="shared" ref="CK68:CK83" si="89">((CD68*CD$1)+(CE68*CE$1)+(CF68*CF$1))*CG$1-CI68</f>
        <v>-8392.4112660892733</v>
      </c>
      <c r="CL68" s="11">
        <v>0</v>
      </c>
      <c r="CM68" s="11">
        <f>[1]HeatFuel!CE68</f>
        <v>0</v>
      </c>
      <c r="CN68" s="11">
        <v>0</v>
      </c>
      <c r="CO68" s="13">
        <f>((CL68*'[1]prices source'!$C$58)+(CM68*'[1]prices source'!$C$60)+(CN68*'[1]prices source'!$C$61))/1000</f>
        <v>0</v>
      </c>
      <c r="CP68" s="14">
        <f>((CL68*'[1]prices source'!$G$58)+(CM68*'[1]prices source'!$G$60)+(CN68*'[1]prices source'!$G$61))</f>
        <v>0</v>
      </c>
      <c r="CQ68" s="14">
        <v>0</v>
      </c>
      <c r="CR68" s="9" t="str">
        <f t="shared" si="32"/>
        <v>n/a</v>
      </c>
      <c r="CS68" s="14">
        <f t="shared" ref="CS68:CS83" si="90">((CL68*CL$1)+(CM68*CM$1)+(CN68*CN$1))*CO$1-CQ68</f>
        <v>0</v>
      </c>
      <c r="CT68" s="11">
        <f>[1]HeatFuel!BA68</f>
        <v>0</v>
      </c>
      <c r="CU68" s="11">
        <v>0</v>
      </c>
      <c r="CV68" s="11">
        <v>0</v>
      </c>
      <c r="CW68" s="13">
        <f>((CT68*'[1]prices source'!$C$58)+(CU68*'[1]prices source'!$C$60)+(CV68*'[1]prices source'!$C$61))/1000</f>
        <v>0</v>
      </c>
      <c r="CX68" s="14">
        <f>((CT68*'[1]prices source'!$G$58)+(CU68*'[1]prices source'!$G$60)+(CV68*'[1]prices source'!$G$61))</f>
        <v>0</v>
      </c>
      <c r="CY68" s="14">
        <f>'[1]CAPEX Assumptions'!$D$11*[1]HeatFuel!BB68</f>
        <v>0</v>
      </c>
      <c r="CZ68" s="9" t="str">
        <f t="shared" si="33"/>
        <v>n/a</v>
      </c>
      <c r="DA68" s="14">
        <f t="shared" ref="DA68:DA83" si="91">((CT68*CT$1)+(CU68*CU$1)+(CV68*CV$1))*CW$1-CY68</f>
        <v>0</v>
      </c>
      <c r="DB68" s="11">
        <f>[1]HotWaterpiv!AQ177</f>
        <v>0</v>
      </c>
      <c r="DC68" s="11">
        <f>[1]HotWaterpiv!AP177</f>
        <v>3100.6122448979568</v>
      </c>
      <c r="DD68" s="11">
        <v>0</v>
      </c>
      <c r="DE68" s="13">
        <f>((DB68*'[1]prices source'!$C$58)+(DC68*'[1]prices source'!$C$60)+(DD68*'[1]prices source'!$C$61))/1000</f>
        <v>0.57190792857142814</v>
      </c>
      <c r="DF68" s="14">
        <f>((DB68*'[1]prices source'!$G$58)+(DC68*'[1]prices source'!$G$60)+(DD68*'[1]prices source'!$G$61))</f>
        <v>62.164509694848896</v>
      </c>
      <c r="DG68" s="14">
        <v>1000</v>
      </c>
      <c r="DH68" s="9">
        <f t="shared" si="34"/>
        <v>16.086349026297597</v>
      </c>
      <c r="DI68" s="14">
        <f t="shared" ref="DI68:DI83" si="92">((DB68*DB$1)+(DC68*DC$1)+(DD68*DD$1))*DE$1-DG68</f>
        <v>9.9560031297444311</v>
      </c>
      <c r="DJ68" s="11">
        <f>[1]HeatFuel!CN68</f>
        <v>0</v>
      </c>
      <c r="DK68" s="11">
        <f>[1]HeatFuel!CO68</f>
        <v>0</v>
      </c>
      <c r="DL68" s="11">
        <v>0</v>
      </c>
      <c r="DM68" s="13">
        <f>((DJ68*'[1]prices source'!$C$58)+(DK68*'[1]prices source'!$C$60)+(DL68*'[1]prices source'!$C$61))/1000</f>
        <v>0</v>
      </c>
      <c r="DN68" s="14">
        <f>((DJ68*'[1]prices source'!$G$58)+(DK68*'[1]prices source'!$G$60)+(DL68*'[1]prices source'!$G$61))</f>
        <v>0</v>
      </c>
      <c r="DO68" s="14">
        <f>[1]HeatFuel!CM68</f>
        <v>0</v>
      </c>
      <c r="DP68" s="9" t="str">
        <f t="shared" si="35"/>
        <v>n/a</v>
      </c>
      <c r="DQ68" s="14">
        <f t="shared" ref="DQ68:DQ83" si="93">((DJ68*DJ$1)+(DK68*DK$1)+(DL68*DL$1))*DM$1-DO68</f>
        <v>0</v>
      </c>
      <c r="DR68" s="11">
        <v>0</v>
      </c>
      <c r="DS68" s="11">
        <v>0</v>
      </c>
      <c r="DT68" s="11">
        <v>0</v>
      </c>
      <c r="DU68" s="13">
        <f>((DR68*'[1]prices source'!$C$58)+(DS68*'[1]prices source'!$C$60)+(DT68*'[1]prices source'!$C$61))/1000</f>
        <v>0</v>
      </c>
      <c r="DV68" s="14">
        <f>((DR68*'[1]prices source'!$G$58)+(DS68*'[1]prices source'!$G$60)+(DT68*'[1]prices source'!$G$61))</f>
        <v>0</v>
      </c>
      <c r="DW68" s="14"/>
      <c r="DX68" s="9" t="str">
        <f t="shared" si="36"/>
        <v>n/a</v>
      </c>
      <c r="DY68" s="14">
        <f t="shared" ref="DY68:DY83" si="94">((DR68*DR$1)+(DS68*DS$1)+(DT68*DT$1))*DU$1-DW68</f>
        <v>0</v>
      </c>
      <c r="DZ68" s="11">
        <f>'[1]ENERGY APPORTION'!BA68*'[1]benchmarks general'!$I$192*(6-0)/24</f>
        <v>0</v>
      </c>
      <c r="EA68" s="11">
        <v>0</v>
      </c>
      <c r="EB68" s="11">
        <v>0</v>
      </c>
      <c r="EC68" s="13">
        <f>((DZ68*'[1]prices source'!$C$58)+(EA68*'[1]prices source'!$C$60)+(EB68*'[1]prices source'!$C$61))/1000</f>
        <v>0</v>
      </c>
      <c r="ED68" s="14">
        <f>((DZ68*'[1]prices source'!$G$58)+(EA68*'[1]prices source'!$G$60)+(EB68*'[1]prices source'!$G$61))</f>
        <v>0</v>
      </c>
      <c r="EE68" s="14">
        <f>IF(DZ68&gt;0,'[1]benchmarks general'!$I$197,0)</f>
        <v>0</v>
      </c>
      <c r="EF68" s="9" t="str">
        <f t="shared" si="37"/>
        <v>n/a</v>
      </c>
      <c r="EG68" s="14">
        <f t="shared" ref="EG68:EG83" si="95">((DZ68*DZ$1)+(EA68*EA$1)+(EB68*EB$1))*EC$1-EE68</f>
        <v>0</v>
      </c>
      <c r="EH68" s="11">
        <f>[1]FabricVent!GG68</f>
        <v>0</v>
      </c>
      <c r="EI68" s="11">
        <f>[1]FabricVent!GD68</f>
        <v>0</v>
      </c>
      <c r="EJ68" s="11">
        <v>0</v>
      </c>
      <c r="EK68" s="13">
        <f>((EH68*'[1]prices source'!$C$58)+(EI68*'[1]prices source'!$C$60)+(EJ68*'[1]prices source'!$C$61))/1000</f>
        <v>0</v>
      </c>
      <c r="EL68" s="14">
        <f>((EH68*'[1]prices source'!$G$58)+(EI68*'[1]prices source'!$G$60)+(EJ68*'[1]prices source'!$G$61))</f>
        <v>0</v>
      </c>
      <c r="EM68" s="14">
        <v>0</v>
      </c>
      <c r="EN68" s="9" t="str">
        <f t="shared" si="38"/>
        <v>n/a</v>
      </c>
      <c r="EO68" s="14">
        <f t="shared" ref="EO68:EO83" si="96">((EH68*EH$1)+(EI68*EI$1)+(EJ68*EJ$1))*EK$1-EM68</f>
        <v>0</v>
      </c>
      <c r="EP68" s="11">
        <f>[1]FabricVent!GK68</f>
        <v>0</v>
      </c>
      <c r="EQ68" s="11">
        <f>[1]FabricVent!GH68</f>
        <v>0</v>
      </c>
      <c r="ER68" s="11">
        <v>0</v>
      </c>
      <c r="ES68" s="13">
        <f>((EP68*'[1]prices source'!$C$58)+(EQ68*'[1]prices source'!$C$60)+(ER68*'[1]prices source'!$C$61))/1000</f>
        <v>0</v>
      </c>
      <c r="ET68" s="14">
        <f>((EP68*'[1]prices source'!$G$58)+(EQ68*'[1]prices source'!$G$60)+(ER68*'[1]prices source'!$G$61))</f>
        <v>0</v>
      </c>
      <c r="EU68" s="14">
        <v>0</v>
      </c>
      <c r="EV68" s="9" t="str">
        <f t="shared" si="39"/>
        <v>n/a</v>
      </c>
      <c r="EW68" s="14">
        <f t="shared" ref="EW68:EW83" si="97">((EP68*EP$1)+(EQ68*EQ$1)+(ER68*ER$1))*ES$1-EU68</f>
        <v>0</v>
      </c>
      <c r="EX68" s="11">
        <f>[1]FabricVent!GR68</f>
        <v>0</v>
      </c>
      <c r="EY68" s="11">
        <f>[1]FabricVent!GO68</f>
        <v>0</v>
      </c>
      <c r="EZ68" s="11">
        <v>0</v>
      </c>
      <c r="FA68" s="13">
        <f>((EX68*'[1]prices source'!$C$58)+(EY68*'[1]prices source'!$C$60)+(EZ68*'[1]prices source'!$C$61))/1000</f>
        <v>0</v>
      </c>
      <c r="FB68" s="14">
        <f>((EX68*'[1]prices source'!$G$58)+(EY68*'[1]prices source'!$G$60)+(EZ68*'[1]prices source'!$G$61))</f>
        <v>0</v>
      </c>
      <c r="FC68" s="14"/>
      <c r="FD68" s="9" t="str">
        <f t="shared" si="40"/>
        <v>n/a</v>
      </c>
      <c r="FE68" s="14">
        <f t="shared" ref="FE68:FE83" si="98">((EX68*EX$1)+(EY68*EY$1)+(EZ68*EZ$1))*FA$1-FC68</f>
        <v>0</v>
      </c>
      <c r="FF68" s="11">
        <v>0</v>
      </c>
      <c r="FG68" s="11">
        <f>[1]HeatFuel!CR68</f>
        <v>0</v>
      </c>
      <c r="FH68" s="11">
        <f>[1]HeatFuel!CQ68</f>
        <v>0</v>
      </c>
      <c r="FI68" s="13">
        <f>((FF68*'[1]prices source'!$C$58)+(FG68*'[1]prices source'!$C$60)+(FH68*'[1]prices source'!$C$61))/1000</f>
        <v>0</v>
      </c>
      <c r="FJ68" s="14">
        <f>((FF68*'[1]prices source'!$G$58)+(FG68*'[1]prices source'!$G$60)+(FH68*'[1]prices source'!$G$61))</f>
        <v>0</v>
      </c>
      <c r="FK68" s="14">
        <f>[1]HeatFuel!CP68</f>
        <v>0</v>
      </c>
      <c r="FL68" s="9" t="str">
        <f t="shared" si="41"/>
        <v>n/a</v>
      </c>
      <c r="FM68" s="14">
        <f t="shared" ref="FM68:FM83" si="99">((FF68*FF$1)+(FG68*FG$1)+(FH68*FH$1))*FI$1-FK68</f>
        <v>0</v>
      </c>
      <c r="FN68" s="11">
        <f t="shared" ref="FN68:FP82" si="100">IF($C68="acc",E68,0)</f>
        <v>22715.70004083333</v>
      </c>
      <c r="FO68" s="11">
        <f t="shared" si="100"/>
        <v>30386</v>
      </c>
      <c r="FP68" s="11">
        <f t="shared" si="100"/>
        <v>0</v>
      </c>
      <c r="FQ68" s="13">
        <f>((FN68*'[1]prices source'!$C$58)+(FO68*'[1]prices source'!$C$60)+(FP68*'[1]prices source'!$C$61))/1000</f>
        <v>11.523244027383981</v>
      </c>
      <c r="FR68" s="14">
        <f>((FN68*'[1]prices source'!$G$58)+(FO68*'[1]prices source'!$G$60)+(FP68*'[1]prices source'!$G$61))</f>
        <v>3410.7475737333625</v>
      </c>
      <c r="FS68" s="14">
        <f>'[1]CAPEX Assumptions'!$D$30</f>
        <v>0</v>
      </c>
      <c r="FT68" s="9">
        <f t="shared" si="42"/>
        <v>0</v>
      </c>
      <c r="FU68" s="14">
        <f t="shared" ref="FU68:FU83" si="101">((FN68*FN$1)+(FO68*FO$1)+(FP68*FP$1))*FQ$1-FS68</f>
        <v>3410.7475737333625</v>
      </c>
      <c r="FV68" s="15">
        <v>0</v>
      </c>
      <c r="FW68" s="13">
        <f>(FV68*'[1]prices source'!$C$58)/1000</f>
        <v>0</v>
      </c>
      <c r="FX68" s="14">
        <f>(FV68*'[1]prices source'!$G$58)</f>
        <v>0</v>
      </c>
      <c r="FY68" s="16">
        <v>0</v>
      </c>
      <c r="FZ68" s="9" t="str">
        <f t="shared" si="43"/>
        <v>n/a</v>
      </c>
      <c r="GA68" s="14">
        <f t="shared" si="44"/>
        <v>0</v>
      </c>
      <c r="GB68" s="11">
        <f>'[1]ENERGY APPORTION'!BB68*'[1]cooling opps'!$C$35</f>
        <v>0</v>
      </c>
      <c r="GC68" s="13">
        <f>(GB68*'[1]prices source'!$C$58)/1000</f>
        <v>0</v>
      </c>
      <c r="GD68" s="14">
        <f>(GB68*'[1]prices source'!$G$58)</f>
        <v>0</v>
      </c>
      <c r="GE68" s="14">
        <v>0</v>
      </c>
      <c r="GF68" s="9" t="str">
        <f t="shared" si="45"/>
        <v>n/a</v>
      </c>
      <c r="GG68" s="14">
        <f t="shared" si="46"/>
        <v>0</v>
      </c>
      <c r="GH68" s="11">
        <v>0</v>
      </c>
      <c r="GI68" s="13">
        <f>(GH68*'[1]prices source'!$C$58)/1000</f>
        <v>0</v>
      </c>
      <c r="GJ68" s="14">
        <f>(GH68*'[1]prices source'!$G$58)</f>
        <v>0</v>
      </c>
      <c r="GK68" s="17">
        <v>0</v>
      </c>
      <c r="GL68" s="9" t="str">
        <f t="shared" si="47"/>
        <v>n/a</v>
      </c>
      <c r="GM68" s="14">
        <f t="shared" si="48"/>
        <v>0</v>
      </c>
      <c r="GN68" s="11">
        <f>[1]HeatFuel!BE68</f>
        <v>0</v>
      </c>
      <c r="GO68" s="13">
        <f>(GN68*'[1]prices source'!$C$58)/1000</f>
        <v>0</v>
      </c>
      <c r="GP68" s="14">
        <f>(GN68*'[1]prices source'!$G$58)</f>
        <v>0</v>
      </c>
      <c r="GQ68" s="14">
        <f>[1]HeatFuel!BF68*'[1]CAPEX Assumptions'!$D$11</f>
        <v>0</v>
      </c>
      <c r="GR68" s="9" t="str">
        <f t="shared" si="49"/>
        <v>n/a</v>
      </c>
      <c r="GS68" s="14">
        <f t="shared" si="50"/>
        <v>0</v>
      </c>
      <c r="GT68" s="11">
        <v>0</v>
      </c>
      <c r="GU68" s="13">
        <f>(GT68*'[1]prices source'!$C$58)/1000</f>
        <v>0</v>
      </c>
      <c r="GV68" s="14">
        <f>(GT68*'[1]prices source'!$G$58)</f>
        <v>0</v>
      </c>
      <c r="GW68" s="14">
        <v>0</v>
      </c>
      <c r="GX68" s="9" t="str">
        <f t="shared" si="51"/>
        <v>n/a</v>
      </c>
      <c r="GY68" s="14">
        <f t="shared" si="52"/>
        <v>0</v>
      </c>
      <c r="GZ68" s="18">
        <v>1687.0154451611847</v>
      </c>
      <c r="HA68" s="13">
        <f>(GZ68*'[1]prices source'!$C$58)/1000</f>
        <v>0.43954969687266976</v>
      </c>
      <c r="HB68" s="14">
        <f>(GZ68*'[1]prices source'!$G$58)</f>
        <v>208.06021586729972</v>
      </c>
      <c r="HC68" s="19">
        <v>7522.0828710784945</v>
      </c>
      <c r="HD68" s="9">
        <f t="shared" si="53"/>
        <v>36.153393572734061</v>
      </c>
      <c r="HE68" s="14">
        <f t="shared" si="54"/>
        <v>-2704.7346751410523</v>
      </c>
      <c r="HF68" s="18">
        <v>1875.1414587838572</v>
      </c>
      <c r="HG68" s="13">
        <f>(HF68*'[1]prices source'!$C$58)/1000</f>
        <v>0.48856568691525576</v>
      </c>
      <c r="HH68" s="14">
        <f>(HF68*'[1]prices source'!$G$58)</f>
        <v>231.261864149096</v>
      </c>
      <c r="HI68" s="19">
        <v>12185.923142063759</v>
      </c>
      <c r="HJ68" s="9">
        <f t="shared" si="55"/>
        <v>52.69318046406223</v>
      </c>
      <c r="HK68" s="14">
        <f t="shared" si="56"/>
        <v>-5463.4406033343284</v>
      </c>
      <c r="HL68" s="11">
        <v>0</v>
      </c>
      <c r="HM68" s="13">
        <f>(HL68*'[1]prices source'!$C$58)/1000</f>
        <v>0</v>
      </c>
      <c r="HN68" s="14">
        <f>(HL68*'[1]prices source'!$G$58)</f>
        <v>0</v>
      </c>
      <c r="HO68" s="14">
        <v>0</v>
      </c>
      <c r="HP68" s="9" t="str">
        <f t="shared" si="57"/>
        <v>n/a</v>
      </c>
      <c r="HQ68" s="14">
        <f t="shared" si="58"/>
        <v>0</v>
      </c>
      <c r="HR68" s="11">
        <v>0</v>
      </c>
      <c r="HS68" s="13">
        <f>(HR68*'[1]prices source'!$C$58)/1000</f>
        <v>0</v>
      </c>
      <c r="HT68" s="14">
        <f>(HR68*'[1]prices source'!$G$58)</f>
        <v>0</v>
      </c>
      <c r="HU68" s="14">
        <v>0</v>
      </c>
      <c r="HV68" s="9" t="str">
        <f t="shared" si="59"/>
        <v>n/a</v>
      </c>
      <c r="HW68" s="14">
        <f t="shared" si="60"/>
        <v>0</v>
      </c>
      <c r="HX68" s="11">
        <f>[1]ICT!AC138</f>
        <v>0</v>
      </c>
      <c r="HY68" s="13">
        <f>(HX68*'[1]prices source'!$C$58)/1000</f>
        <v>0</v>
      </c>
      <c r="HZ68" s="14">
        <f>(HX68*'[1]prices source'!$G$58)</f>
        <v>0</v>
      </c>
      <c r="IA68" s="14">
        <f>'[1]CAPEX Assumptions'!$D$25*[1]ICT!H138</f>
        <v>0</v>
      </c>
      <c r="IB68" s="9" t="str">
        <f t="shared" si="61"/>
        <v>n/a</v>
      </c>
      <c r="IC68" s="14">
        <f t="shared" si="62"/>
        <v>0</v>
      </c>
      <c r="ID68" s="11">
        <f>[1]ICT!Z138</f>
        <v>0</v>
      </c>
      <c r="IE68" s="13">
        <f>(ID68*'[1]prices source'!$C$58)/1000</f>
        <v>0</v>
      </c>
      <c r="IF68" s="14">
        <f>(ID68*'[1]prices source'!$G$58)</f>
        <v>0</v>
      </c>
      <c r="IG68" s="14">
        <f>'[1]CAPEX Assumptions'!$D$26</f>
        <v>0</v>
      </c>
      <c r="IH68" s="9" t="str">
        <f t="shared" si="63"/>
        <v>n/a</v>
      </c>
      <c r="II68" s="14">
        <f t="shared" si="64"/>
        <v>0</v>
      </c>
      <c r="IJ68" s="11">
        <f>[1]ICT!AF138</f>
        <v>0</v>
      </c>
      <c r="IK68" s="13">
        <f>(IJ68*'[1]prices source'!$C$58)/1000</f>
        <v>0</v>
      </c>
      <c r="IL68" s="14">
        <f>(IJ68*'[1]prices source'!$G$58)</f>
        <v>0</v>
      </c>
      <c r="IM68" s="14">
        <f>'[1]CAPEX Assumptions'!$D$27*[1]ICT!AG95</f>
        <v>0</v>
      </c>
      <c r="IN68" s="9" t="str">
        <f t="shared" si="65"/>
        <v>n/a</v>
      </c>
      <c r="IO68" s="14">
        <f t="shared" si="66"/>
        <v>0</v>
      </c>
      <c r="IP68" s="11">
        <f>[1]vending!G68</f>
        <v>0</v>
      </c>
      <c r="IQ68" s="13">
        <f>(IP68*'[1]prices source'!$C$58)/1000</f>
        <v>0</v>
      </c>
      <c r="IR68" s="14">
        <f>(IP68*'[1]prices source'!$G$58)</f>
        <v>0</v>
      </c>
      <c r="IS68" s="14">
        <f>'[1]CAPEX Assumptions'!$D$28*[1]vending!C25</f>
        <v>0</v>
      </c>
      <c r="IT68" s="9" t="str">
        <f t="shared" si="67"/>
        <v>n/a</v>
      </c>
      <c r="IU68" s="14">
        <f t="shared" si="68"/>
        <v>0</v>
      </c>
      <c r="IV68" s="11">
        <f>'[1]halls power'!S99</f>
        <v>970.66666666666674</v>
      </c>
      <c r="IW68" s="13">
        <f>(IV68*'[1]prices source'!$C$58)/1000</f>
        <v>0.25290594719894433</v>
      </c>
      <c r="IX68" s="14">
        <f>(IV68*'[1]prices source'!$G$58)</f>
        <v>119.71266580938925</v>
      </c>
      <c r="IY68" s="14">
        <f>'[1]halls power'!T99</f>
        <v>1815.3333333333333</v>
      </c>
      <c r="IZ68" s="9">
        <f t="shared" si="69"/>
        <v>15.164087451061956</v>
      </c>
      <c r="JA68" s="14">
        <f t="shared" si="70"/>
        <v>-1030.994394900714</v>
      </c>
      <c r="JB68" s="11">
        <f>'[1]halls power'!U99</f>
        <v>1207.3599999999999</v>
      </c>
      <c r="JC68" s="13">
        <f>(JB68*'[1]prices source'!$C$58)/1000</f>
        <v>0.31457608970822531</v>
      </c>
      <c r="JD68" s="14">
        <f>(JB68*'[1]prices source'!$G$58)</f>
        <v>148.90413893367875</v>
      </c>
      <c r="JE68" s="14">
        <v>300</v>
      </c>
      <c r="JF68" s="9">
        <f t="shared" si="71"/>
        <v>2.0147190141814573</v>
      </c>
      <c r="JG68" s="14">
        <f t="shared" si="72"/>
        <v>163.29920737259158</v>
      </c>
      <c r="JH68" s="11">
        <f>'[1]renewable energy'!W231</f>
        <v>8106.0471782532804</v>
      </c>
      <c r="JI68" s="13">
        <f>(JH68*'[1]prices source'!$C$58)/1000</f>
        <v>2.1120201301395696</v>
      </c>
      <c r="JJ68" s="14">
        <f>(JH68*'[1]prices source'!$G$58)+'[1]renewable energy'!Z231</f>
        <v>1052.2218704697048</v>
      </c>
      <c r="JK68" s="14">
        <f>'[1]renewable energy'!Y231</f>
        <v>15103.331669090825</v>
      </c>
      <c r="JL68" s="9">
        <f t="shared" si="73"/>
        <v>14.353751896782757</v>
      </c>
      <c r="JM68" s="14">
        <f t="shared" si="74"/>
        <v>8043.8492665355625</v>
      </c>
      <c r="JN68" s="11">
        <v>0</v>
      </c>
      <c r="JO68" s="13">
        <f>(JN68*'[1]prices source'!$C$58)/1000</f>
        <v>0</v>
      </c>
      <c r="JP68" s="14">
        <v>0</v>
      </c>
      <c r="JQ68" s="14">
        <v>0</v>
      </c>
      <c r="JR68" s="9" t="str">
        <f t="shared" si="75"/>
        <v>n/a</v>
      </c>
      <c r="JS68" s="14">
        <f t="shared" si="76"/>
        <v>0</v>
      </c>
      <c r="JT68" s="11">
        <v>0</v>
      </c>
      <c r="JU68" s="13">
        <f>(JT68*'[1]prices source'!$C$58)/1000</f>
        <v>0</v>
      </c>
      <c r="JV68" s="14">
        <f>(JT68*'[1]prices source'!$G$58)</f>
        <v>0</v>
      </c>
      <c r="JW68" s="16">
        <v>0</v>
      </c>
      <c r="JX68" s="9" t="str">
        <f t="shared" si="77"/>
        <v>n/a</v>
      </c>
      <c r="JY68" s="14">
        <f t="shared" si="78"/>
        <v>0</v>
      </c>
    </row>
    <row r="69" spans="1:285" x14ac:dyDescent="0.25">
      <c r="A69" s="9">
        <f>'[1]ENERGY APPORTION'!A69</f>
        <v>67</v>
      </c>
      <c r="B69" t="s">
        <v>116</v>
      </c>
      <c r="C69" s="9" t="str">
        <f>'[1]ENERGY APPORTION'!E69</f>
        <v>clinic</v>
      </c>
      <c r="D69" s="10">
        <f>[1]FabricVent!M69</f>
        <v>288.78000000000003</v>
      </c>
      <c r="E69" s="11">
        <f>'[1]ENERGY APPORTION'!G69</f>
        <v>18318</v>
      </c>
      <c r="F69" s="11">
        <f>'[1]ENERGY APPORTION'!H69</f>
        <v>57061.579141583323</v>
      </c>
      <c r="G69" s="11">
        <f>'[1]ENERGY APPORTION'!I69</f>
        <v>0</v>
      </c>
      <c r="H69" s="10">
        <f>((E69*'[1]prices source'!$C$58)+(F69*'[1]prices source'!$C$60)+(G69*'[1]prices source'!$C$61))/1000</f>
        <v>15.297739530347318</v>
      </c>
      <c r="I69" s="12">
        <f>(E69*'[1]prices source'!$G$58)+(F69*'[1]prices source'!$G$60)+(G69*'[1]prices source'!$G$61)</f>
        <v>3403.1992275507291</v>
      </c>
      <c r="J69" s="11">
        <f>[1]FabricVent!EU69</f>
        <v>0</v>
      </c>
      <c r="K69" s="11">
        <f>[1]FabricVent!EJ69</f>
        <v>0</v>
      </c>
      <c r="L69" s="11">
        <v>0</v>
      </c>
      <c r="M69" s="13">
        <f>((J69*'[1]prices source'!$C$58)+(K69*'[1]prices source'!$C$60)+(L69*'[1]prices source'!$C$61))/1000</f>
        <v>0</v>
      </c>
      <c r="N69" s="14">
        <f>((J69*'[1]prices source'!$G$58)+(K69*'[1]prices source'!$G$60)+(L69*'[1]prices source'!$G$61))</f>
        <v>0</v>
      </c>
      <c r="O69" s="14">
        <f>[1]FabricVent!DY69</f>
        <v>0</v>
      </c>
      <c r="P69" s="9" t="str">
        <f t="shared" ref="P69:P82" si="102">IF(N69&gt;0,O69/N69,"n/a")</f>
        <v>n/a</v>
      </c>
      <c r="Q69" s="14">
        <f t="shared" si="80"/>
        <v>0</v>
      </c>
      <c r="R69" s="11">
        <f>[1]FabricVent!EV69</f>
        <v>0</v>
      </c>
      <c r="S69" s="11">
        <f>[1]FabricVent!EK69</f>
        <v>0</v>
      </c>
      <c r="T69" s="11">
        <v>0</v>
      </c>
      <c r="U69" s="13">
        <f>((R69*'[1]prices source'!$C$58)+(S69*'[1]prices source'!$C$60)+(T69*'[1]prices source'!$C$61))/1000</f>
        <v>0</v>
      </c>
      <c r="V69" s="14">
        <f>((R69*'[1]prices source'!$G$58)+(S69*'[1]prices source'!$G$60)+(T69*'[1]prices source'!$G$61))</f>
        <v>0</v>
      </c>
      <c r="W69" s="14">
        <f>[1]FabricVent!DZ69</f>
        <v>0</v>
      </c>
      <c r="X69" s="9" t="str">
        <f t="shared" ref="X69:X82" si="103">IF(V69&gt;0,W69/V69,"n/a")</f>
        <v>n/a</v>
      </c>
      <c r="Y69" s="14">
        <f t="shared" si="81"/>
        <v>0</v>
      </c>
      <c r="Z69" s="11">
        <f>[1]FabricVent!EW69</f>
        <v>0</v>
      </c>
      <c r="AA69" s="11">
        <f>[1]FabricVent!EL69</f>
        <v>12426.878087265139</v>
      </c>
      <c r="AB69" s="11">
        <v>0</v>
      </c>
      <c r="AC69" s="13">
        <f>((Z69*'[1]prices source'!$C$58)+(AA69*'[1]prices source'!$C$60)+(AB69*'[1]prices source'!$C$61))/1000</f>
        <v>2.2921376631960548</v>
      </c>
      <c r="AD69" s="14">
        <f>((Z69*'[1]prices source'!$G$58)+(AA69*'[1]prices source'!$G$60)+(AB69*'[1]prices source'!$G$61))</f>
        <v>249.14782059693596</v>
      </c>
      <c r="AE69" s="14">
        <f>[1]FabricVent!EA69</f>
        <v>11380.946888527133</v>
      </c>
      <c r="AF69" s="9">
        <f t="shared" ref="AF69:AF82" si="104">IF(AD69&gt;0,AE69/AD69,"n/a")</f>
        <v>45.679496056836456</v>
      </c>
      <c r="AG69" s="14">
        <f t="shared" si="82"/>
        <v>-2509.7879885325474</v>
      </c>
      <c r="AH69" s="11">
        <f>[1]FabricVent!EX69</f>
        <v>0</v>
      </c>
      <c r="AI69" s="11">
        <f>[1]FabricVent!EM69</f>
        <v>0</v>
      </c>
      <c r="AJ69" s="11">
        <v>0</v>
      </c>
      <c r="AK69" s="13">
        <f>((AH69*'[1]prices source'!$C$58)+(AI69*'[1]prices source'!$C$60)+(AJ69*'[1]prices source'!$C$61))/1000</f>
        <v>0</v>
      </c>
      <c r="AL69" s="14">
        <f>((AH69*'[1]prices source'!$G$58)+(AI69*'[1]prices source'!$G$60)+(AJ69*'[1]prices source'!$G$61))</f>
        <v>0</v>
      </c>
      <c r="AM69" s="14">
        <f>[1]FabricVent!EB69</f>
        <v>0</v>
      </c>
      <c r="AN69" s="9" t="str">
        <f t="shared" ref="AN69:AN82" si="105">IF(AL69&gt;0,AM69/AL69,"n/a")</f>
        <v>n/a</v>
      </c>
      <c r="AO69" s="14">
        <f t="shared" si="83"/>
        <v>0</v>
      </c>
      <c r="AP69" s="11">
        <f>[1]FabricVent!FD69</f>
        <v>0</v>
      </c>
      <c r="AQ69" s="11">
        <f>[1]FabricVent!ES69</f>
        <v>9245.9568054726224</v>
      </c>
      <c r="AR69" s="11">
        <v>0</v>
      </c>
      <c r="AS69" s="13">
        <f>((AP69*'[1]prices source'!$C$58)+(AQ69*'[1]prices source'!$C$60)+(AR69*'[1]prices source'!$C$61))/1000</f>
        <v>1.7054167327694252</v>
      </c>
      <c r="AT69" s="14">
        <f>((AP69*'[1]prices source'!$G$58)+(AQ69*'[1]prices source'!$G$60)+(AR69*'[1]prices source'!$G$61))</f>
        <v>185.37318634980525</v>
      </c>
      <c r="AU69" s="14">
        <f>[1]FabricVent!EH69</f>
        <v>2098.3599999999997</v>
      </c>
      <c r="AV69" s="9">
        <f t="shared" ref="AV69:AV82" si="106">IF(AT69&gt;0,AU69/AT69,"n/a")</f>
        <v>11.319652217879698</v>
      </c>
      <c r="AW69" s="14">
        <f t="shared" si="84"/>
        <v>3829.1515182944122</v>
      </c>
      <c r="AX69" s="11">
        <f>[1]FabricVent!FC69</f>
        <v>0</v>
      </c>
      <c r="AY69" s="11">
        <f>[1]FabricVent!ER69</f>
        <v>0</v>
      </c>
      <c r="AZ69" s="11">
        <v>0</v>
      </c>
      <c r="BA69" s="13">
        <f>((AX69*'[1]prices source'!$C$58)+(AY69*'[1]prices source'!$C$60)+(AZ69*'[1]prices source'!$C$61))/1000</f>
        <v>0</v>
      </c>
      <c r="BB69" s="14">
        <f>((AX69*'[1]prices source'!$G$58)+(AY69*'[1]prices source'!$G$60)+(AZ69*'[1]prices source'!$G$61))</f>
        <v>0</v>
      </c>
      <c r="BC69" s="14">
        <f>[1]FabricVent!EG69</f>
        <v>0</v>
      </c>
      <c r="BD69" s="9" t="str">
        <f t="shared" ref="BD69:BD82" si="107">IF(BB69&gt;0,BC69/BB69,"n/a")</f>
        <v>n/a</v>
      </c>
      <c r="BE69" s="14">
        <f t="shared" si="85"/>
        <v>0</v>
      </c>
      <c r="BF69" s="11">
        <f>[1]FabricVent!EZ69</f>
        <v>0</v>
      </c>
      <c r="BG69" s="11">
        <f>[1]FabricVent!EO69</f>
        <v>3869.0519563231978</v>
      </c>
      <c r="BH69" s="11">
        <v>0</v>
      </c>
      <c r="BI69" s="13">
        <f>((BF69*'[1]prices source'!$C$58)+(BG69*'[1]prices source'!$C$60)+(BH69*'[1]prices source'!$C$61))/1000</f>
        <v>0.71364663334381384</v>
      </c>
      <c r="BJ69" s="14">
        <f>((BF69*'[1]prices source'!$G$58)+(BG69*'[1]prices source'!$G$60)+(BH69*'[1]prices source'!$G$61))</f>
        <v>77.571040443544121</v>
      </c>
      <c r="BK69" s="14">
        <f>[1]FabricVent!ED69</f>
        <v>4085.9828100000004</v>
      </c>
      <c r="BL69" s="9">
        <f t="shared" ref="BL69:BL82" si="108">IF(BJ69&gt;0,BK69/BJ69,"n/a")</f>
        <v>52.67407510118111</v>
      </c>
      <c r="BM69" s="14">
        <f t="shared" si="86"/>
        <v>-3295.1514599966326</v>
      </c>
      <c r="BN69" s="11">
        <f>[1]FabricVent!EY69</f>
        <v>0</v>
      </c>
      <c r="BO69" s="11">
        <f>[1]FabricVent!EN69</f>
        <v>0</v>
      </c>
      <c r="BP69" s="11">
        <v>0</v>
      </c>
      <c r="BQ69" s="13">
        <f>((BN69*'[1]prices source'!$C$58)+(BO69*'[1]prices source'!$C$60)+(BP69*'[1]prices source'!$C$61))/1000</f>
        <v>0</v>
      </c>
      <c r="BR69" s="14">
        <f>((BN69*'[1]prices source'!$G$58)+(BO69*'[1]prices source'!$G$60)+(BP69*'[1]prices source'!$G$61))</f>
        <v>0</v>
      </c>
      <c r="BS69" s="14">
        <f>[1]FabricVent!EC69</f>
        <v>0</v>
      </c>
      <c r="BT69" s="9" t="str">
        <f t="shared" ref="BT69:BT82" si="109">IF(BR69&gt;0,BS69/BR69,"n/a")</f>
        <v>n/a</v>
      </c>
      <c r="BU69" s="14">
        <f t="shared" si="87"/>
        <v>0</v>
      </c>
      <c r="BV69" s="11">
        <f>[1]FabricVent!FA69</f>
        <v>0</v>
      </c>
      <c r="BW69" s="11">
        <f>[1]FabricVent!EP69</f>
        <v>0</v>
      </c>
      <c r="BX69" s="11">
        <v>0</v>
      </c>
      <c r="BY69" s="13">
        <f>((BV69*'[1]prices source'!$C$58)+(BW69*'[1]prices source'!$C$60)+(BX69*'[1]prices source'!$C$61))/1000</f>
        <v>0</v>
      </c>
      <c r="BZ69" s="14">
        <f>((BV69*'[1]prices source'!$G$58)+(BW69*'[1]prices source'!$G$60)+(BX69*'[1]prices source'!$G$61))</f>
        <v>0</v>
      </c>
      <c r="CA69" s="14">
        <f>[1]FabricVent!EE69</f>
        <v>0</v>
      </c>
      <c r="CB69" s="9" t="str">
        <f t="shared" ref="CB69:CB82" si="110">IF(BZ69&gt;0,CA69/BZ69,"n/a")</f>
        <v>n/a</v>
      </c>
      <c r="CC69" s="14">
        <f t="shared" si="88"/>
        <v>0</v>
      </c>
      <c r="CD69" s="11">
        <f>[1]FabricVent!FB69</f>
        <v>0</v>
      </c>
      <c r="CE69" s="11">
        <f>[1]FabricVent!EQ69</f>
        <v>0</v>
      </c>
      <c r="CF69" s="11">
        <v>0</v>
      </c>
      <c r="CG69" s="13">
        <f>((CD69*'[1]prices source'!$C$58)+(CE69*'[1]prices source'!$C$60)+(CF69*'[1]prices source'!$C$61))/1000</f>
        <v>0</v>
      </c>
      <c r="CH69" s="14">
        <f>((CD69*'[1]prices source'!$G$58)+(CE69*'[1]prices source'!$G$60)+(CF69*'[1]prices source'!$G$61))</f>
        <v>0</v>
      </c>
      <c r="CI69" s="14">
        <f>[1]FabricVent!EF69</f>
        <v>0</v>
      </c>
      <c r="CJ69" s="9" t="str">
        <f t="shared" ref="CJ69:CJ82" si="111">IF(CH69&gt;0,CI69/CH69,"n/a")</f>
        <v>n/a</v>
      </c>
      <c r="CK69" s="14">
        <f t="shared" si="89"/>
        <v>0</v>
      </c>
      <c r="CL69" s="11">
        <v>0</v>
      </c>
      <c r="CM69" s="11">
        <f>[1]HeatFuel!CE69</f>
        <v>4125.0565475056801</v>
      </c>
      <c r="CN69" s="11">
        <v>0</v>
      </c>
      <c r="CO69" s="13">
        <f>((CL69*'[1]prices source'!$C$58)+(CM69*'[1]prices source'!$C$60)+(CN69*'[1]prices source'!$C$61))/1000</f>
        <v>0.76086668018742276</v>
      </c>
      <c r="CP69" s="14">
        <f>((CL69*'[1]prices source'!$G$58)+(CM69*'[1]prices source'!$G$60)+(CN69*'[1]prices source'!$G$61))</f>
        <v>82.70370413494129</v>
      </c>
      <c r="CQ69" s="14">
        <f>[1]HeatFuel!CF69</f>
        <v>3115.2933536999999</v>
      </c>
      <c r="CR69" s="9">
        <f t="shared" ref="CR69:CR82" si="112">IF(CP69&gt;0,CQ69/CP69,"n/a")</f>
        <v>37.668123650387109</v>
      </c>
      <c r="CS69" s="14">
        <f t="shared" si="90"/>
        <v>-1771.6472301776664</v>
      </c>
      <c r="CT69" s="11">
        <f>[1]HeatFuel!BA69</f>
        <v>905.3253000000002</v>
      </c>
      <c r="CU69" s="11">
        <v>0</v>
      </c>
      <c r="CV69" s="11">
        <v>0</v>
      </c>
      <c r="CW69" s="13">
        <f>((CT69*'[1]prices source'!$C$58)+(CU69*'[1]prices source'!$C$60)+(CV69*'[1]prices source'!$C$61))/1000</f>
        <v>0.23588133844746065</v>
      </c>
      <c r="CX69" s="14">
        <f>((CT69*'[1]prices source'!$G$58)+(CU69*'[1]prices source'!$G$60)+(CV69*'[1]prices source'!$G$61))</f>
        <v>111.65409177989534</v>
      </c>
      <c r="CY69" s="14">
        <f>'[1]CAPEX Assumptions'!$D$11*[1]HeatFuel!BB69</f>
        <v>120.7681015873016</v>
      </c>
      <c r="CZ69" s="9">
        <f t="shared" ref="CZ69:CZ82" si="113">IF(CX69&gt;0,CY69/CX69,"n/a")</f>
        <v>1.0816271903888017</v>
      </c>
      <c r="DA69" s="14">
        <f t="shared" si="91"/>
        <v>1803.9861405373604</v>
      </c>
      <c r="DB69" s="11">
        <f>[1]HotWaterpiv!AQ178</f>
        <v>0</v>
      </c>
      <c r="DC69" s="11">
        <f>[1]HotWaterpiv!AP178</f>
        <v>0</v>
      </c>
      <c r="DD69" s="11">
        <v>0</v>
      </c>
      <c r="DE69" s="13">
        <f>((DB69*'[1]prices source'!$C$58)+(DC69*'[1]prices source'!$C$60)+(DD69*'[1]prices source'!$C$61))/1000</f>
        <v>0</v>
      </c>
      <c r="DF69" s="14">
        <f>((DB69*'[1]prices source'!$G$58)+(DC69*'[1]prices source'!$G$60)+(DD69*'[1]prices source'!$G$61))</f>
        <v>0</v>
      </c>
      <c r="DG69" s="14">
        <f>[1]HotWaterpiv!AW178</f>
        <v>0</v>
      </c>
      <c r="DH69" s="9" t="str">
        <f t="shared" ref="DH69:DH82" si="114">IF(DF69&gt;0,DG69/DF69,"n/a")</f>
        <v>n/a</v>
      </c>
      <c r="DI69" s="14">
        <f t="shared" si="92"/>
        <v>0</v>
      </c>
      <c r="DJ69" s="11">
        <f>[1]HeatFuel!CN69</f>
        <v>0</v>
      </c>
      <c r="DK69" s="11">
        <f>[1]HeatFuel!CO69</f>
        <v>0</v>
      </c>
      <c r="DL69" s="11">
        <v>0</v>
      </c>
      <c r="DM69" s="13">
        <f>((DJ69*'[1]prices source'!$C$58)+(DK69*'[1]prices source'!$C$60)+(DL69*'[1]prices source'!$C$61))/1000</f>
        <v>0</v>
      </c>
      <c r="DN69" s="14">
        <f>((DJ69*'[1]prices source'!$G$58)+(DK69*'[1]prices source'!$G$60)+(DL69*'[1]prices source'!$G$61))</f>
        <v>0</v>
      </c>
      <c r="DO69" s="14">
        <f>[1]HeatFuel!CM69</f>
        <v>0</v>
      </c>
      <c r="DP69" s="9" t="str">
        <f t="shared" ref="DP69:DP82" si="115">IF(DN69&gt;0,DO69/DN69,"n/a")</f>
        <v>n/a</v>
      </c>
      <c r="DQ69" s="14">
        <f t="shared" si="93"/>
        <v>0</v>
      </c>
      <c r="DR69" s="11">
        <v>0</v>
      </c>
      <c r="DS69" s="11">
        <v>0</v>
      </c>
      <c r="DT69" s="11">
        <v>0</v>
      </c>
      <c r="DU69" s="13">
        <f>((DR69*'[1]prices source'!$C$58)+(DS69*'[1]prices source'!$C$60)+(DT69*'[1]prices source'!$C$61))/1000</f>
        <v>0</v>
      </c>
      <c r="DV69" s="14">
        <f>((DR69*'[1]prices source'!$G$58)+(DS69*'[1]prices source'!$G$60)+(DT69*'[1]prices source'!$G$61))</f>
        <v>0</v>
      </c>
      <c r="DW69" s="14"/>
      <c r="DX69" s="9" t="str">
        <f t="shared" ref="DX69:DX82" si="116">IF(DV69&gt;0,DW69/DV69,"n/a")</f>
        <v>n/a</v>
      </c>
      <c r="DY69" s="14">
        <f t="shared" si="94"/>
        <v>0</v>
      </c>
      <c r="DZ69" s="11">
        <f>'[1]ENERGY APPORTION'!BA69*'[1]benchmarks general'!$I$192*(6-0)/24</f>
        <v>0</v>
      </c>
      <c r="EA69" s="11">
        <v>0</v>
      </c>
      <c r="EB69" s="11">
        <v>0</v>
      </c>
      <c r="EC69" s="13">
        <f>((DZ69*'[1]prices source'!$C$58)+(EA69*'[1]prices source'!$C$60)+(EB69*'[1]prices source'!$C$61))/1000</f>
        <v>0</v>
      </c>
      <c r="ED69" s="14">
        <f>((DZ69*'[1]prices source'!$G$58)+(EA69*'[1]prices source'!$G$60)+(EB69*'[1]prices source'!$G$61))</f>
        <v>0</v>
      </c>
      <c r="EE69" s="14">
        <f>IF(DZ69&gt;0,'[1]benchmarks general'!$I$197,0)</f>
        <v>0</v>
      </c>
      <c r="EF69" s="9" t="str">
        <f t="shared" ref="EF69:EF82" si="117">IF(ED69&gt;0,EE69/ED69,"n/a")</f>
        <v>n/a</v>
      </c>
      <c r="EG69" s="14">
        <f t="shared" si="95"/>
        <v>0</v>
      </c>
      <c r="EH69" s="11">
        <f>[1]FabricVent!GG69</f>
        <v>0</v>
      </c>
      <c r="EI69" s="11">
        <f>[1]FabricVent!GD69</f>
        <v>0</v>
      </c>
      <c r="EJ69" s="11">
        <v>0</v>
      </c>
      <c r="EK69" s="13">
        <f>((EH69*'[1]prices source'!$C$58)+(EI69*'[1]prices source'!$C$60)+(EJ69*'[1]prices source'!$C$61))/1000</f>
        <v>0</v>
      </c>
      <c r="EL69" s="14">
        <f>((EH69*'[1]prices source'!$G$58)+(EI69*'[1]prices source'!$G$60)+(EJ69*'[1]prices source'!$G$61))</f>
        <v>0</v>
      </c>
      <c r="EM69" s="14">
        <v>0</v>
      </c>
      <c r="EN69" s="9" t="str">
        <f t="shared" ref="EN69:EN82" si="118">IF(EL69&gt;0,EM69/EL69,"n/a")</f>
        <v>n/a</v>
      </c>
      <c r="EO69" s="14">
        <f t="shared" si="96"/>
        <v>0</v>
      </c>
      <c r="EP69" s="11">
        <f>[1]FabricVent!GK69</f>
        <v>0</v>
      </c>
      <c r="EQ69" s="11">
        <f>[1]FabricVent!GH69</f>
        <v>0</v>
      </c>
      <c r="ER69" s="11">
        <v>0</v>
      </c>
      <c r="ES69" s="13">
        <f>((EP69*'[1]prices source'!$C$58)+(EQ69*'[1]prices source'!$C$60)+(ER69*'[1]prices source'!$C$61))/1000</f>
        <v>0</v>
      </c>
      <c r="ET69" s="14">
        <f>((EP69*'[1]prices source'!$G$58)+(EQ69*'[1]prices source'!$G$60)+(ER69*'[1]prices source'!$G$61))</f>
        <v>0</v>
      </c>
      <c r="EU69" s="14">
        <v>0</v>
      </c>
      <c r="EV69" s="9" t="str">
        <f t="shared" ref="EV69:EV82" si="119">IF(ET69&gt;0,EU69/ET69,"n/a")</f>
        <v>n/a</v>
      </c>
      <c r="EW69" s="14">
        <f t="shared" si="97"/>
        <v>0</v>
      </c>
      <c r="EX69" s="11">
        <f>[1]FabricVent!GR69</f>
        <v>0</v>
      </c>
      <c r="EY69" s="11">
        <f>[1]FabricVent!GO69</f>
        <v>0</v>
      </c>
      <c r="EZ69" s="11">
        <v>0</v>
      </c>
      <c r="FA69" s="13">
        <f>((EX69*'[1]prices source'!$C$58)+(EY69*'[1]prices source'!$C$60)+(EZ69*'[1]prices source'!$C$61))/1000</f>
        <v>0</v>
      </c>
      <c r="FB69" s="14">
        <f>((EX69*'[1]prices source'!$G$58)+(EY69*'[1]prices source'!$G$60)+(EZ69*'[1]prices source'!$G$61))</f>
        <v>0</v>
      </c>
      <c r="FC69" s="14"/>
      <c r="FD69" s="9" t="str">
        <f t="shared" ref="FD69:FD82" si="120">IF(FB69&gt;0,FC69/FB69,"n/a")</f>
        <v>n/a</v>
      </c>
      <c r="FE69" s="14">
        <f t="shared" si="98"/>
        <v>0</v>
      </c>
      <c r="FF69" s="11">
        <v>0</v>
      </c>
      <c r="FG69" s="11">
        <f>[1]HeatFuel!CR69</f>
        <v>0</v>
      </c>
      <c r="FH69" s="11">
        <f>[1]HeatFuel!CQ69</f>
        <v>0</v>
      </c>
      <c r="FI69" s="13">
        <f>((FF69*'[1]prices source'!$C$58)+(FG69*'[1]prices source'!$C$60)+(FH69*'[1]prices source'!$C$61))/1000</f>
        <v>0</v>
      </c>
      <c r="FJ69" s="14">
        <f>((FF69*'[1]prices source'!$G$58)+(FG69*'[1]prices source'!$G$60)+(FH69*'[1]prices source'!$G$61))</f>
        <v>0</v>
      </c>
      <c r="FK69" s="14">
        <f>[1]HeatFuel!CP69</f>
        <v>0</v>
      </c>
      <c r="FL69" s="9" t="str">
        <f t="shared" ref="FL69:FL82" si="121">IF(FJ69&gt;0,FK69/FJ69,"n/a")</f>
        <v>n/a</v>
      </c>
      <c r="FM69" s="14">
        <f t="shared" si="99"/>
        <v>0</v>
      </c>
      <c r="FN69" s="11">
        <f t="shared" si="100"/>
        <v>0</v>
      </c>
      <c r="FO69" s="11">
        <f t="shared" si="100"/>
        <v>0</v>
      </c>
      <c r="FP69" s="11">
        <f t="shared" si="100"/>
        <v>0</v>
      </c>
      <c r="FQ69" s="13">
        <f>((FN69*'[1]prices source'!$C$58)+(FO69*'[1]prices source'!$C$60)+(FP69*'[1]prices source'!$C$61))/1000</f>
        <v>0</v>
      </c>
      <c r="FR69" s="14">
        <f>((FN69*'[1]prices source'!$G$58)+(FO69*'[1]prices source'!$G$60)+(FP69*'[1]prices source'!$G$61))</f>
        <v>0</v>
      </c>
      <c r="FS69" s="14">
        <f>'[1]CAPEX Assumptions'!$D$30</f>
        <v>0</v>
      </c>
      <c r="FT69" s="9" t="str">
        <f t="shared" ref="FT69:FT82" si="122">IF(FR69&gt;0,FS69/FR69,"n/a")</f>
        <v>n/a</v>
      </c>
      <c r="FU69" s="14">
        <f t="shared" si="101"/>
        <v>0</v>
      </c>
      <c r="FV69" s="15">
        <v>0</v>
      </c>
      <c r="FW69" s="13">
        <f>(FV69*'[1]prices source'!$C$58)/1000</f>
        <v>0</v>
      </c>
      <c r="FX69" s="14">
        <f>(FV69*'[1]prices source'!$G$58)</f>
        <v>0</v>
      </c>
      <c r="FY69" s="16">
        <v>0</v>
      </c>
      <c r="FZ69" s="9" t="str">
        <f t="shared" ref="FZ69:FZ82" si="123">IF(FX69&gt;0,FY69/FX69,"n/a")</f>
        <v>n/a</v>
      </c>
      <c r="GA69" s="14">
        <f t="shared" ref="GA69:GA82" si="124">(FV69*FV$1)*FW$1-FY69</f>
        <v>0</v>
      </c>
      <c r="GB69" s="11">
        <f>'[1]ENERGY APPORTION'!BB69*'[1]cooling opps'!$C$35</f>
        <v>0</v>
      </c>
      <c r="GC69" s="13">
        <f>(GB69*'[1]prices source'!$C$58)/1000</f>
        <v>0</v>
      </c>
      <c r="GD69" s="14">
        <f>(GB69*'[1]prices source'!$G$58)</f>
        <v>0</v>
      </c>
      <c r="GE69" s="14">
        <v>0</v>
      </c>
      <c r="GF69" s="9" t="str">
        <f t="shared" ref="GF69:GF82" si="125">IF(GD69&gt;0,GE69/GD69,"n/a")</f>
        <v>n/a</v>
      </c>
      <c r="GG69" s="14">
        <f t="shared" ref="GG69:GG82" si="126">(GB69*GB$1)*GC$1-GE69</f>
        <v>0</v>
      </c>
      <c r="GH69" s="11">
        <v>0</v>
      </c>
      <c r="GI69" s="13">
        <f>(GH69*'[1]prices source'!$C$58)/1000</f>
        <v>0</v>
      </c>
      <c r="GJ69" s="14">
        <f>(GH69*'[1]prices source'!$G$58)</f>
        <v>0</v>
      </c>
      <c r="GK69" s="17">
        <v>0</v>
      </c>
      <c r="GL69" s="9" t="str">
        <f t="shared" ref="GL69:GL82" si="127">IF(GJ69&gt;0,GK69/GJ69,"n/a")</f>
        <v>n/a</v>
      </c>
      <c r="GM69" s="14">
        <f t="shared" ref="GM69:GM82" si="128">(GH69*GH$1)*GI$1-GK69</f>
        <v>0</v>
      </c>
      <c r="GN69" s="11">
        <f>[1]HeatFuel!BE69</f>
        <v>0</v>
      </c>
      <c r="GO69" s="13">
        <f>(GN69*'[1]prices source'!$C$58)/1000</f>
        <v>0</v>
      </c>
      <c r="GP69" s="14">
        <f>(GN69*'[1]prices source'!$G$58)</f>
        <v>0</v>
      </c>
      <c r="GQ69" s="14">
        <f>[1]HeatFuel!BF69*'[1]CAPEX Assumptions'!$D$11</f>
        <v>0</v>
      </c>
      <c r="GR69" s="9" t="str">
        <f t="shared" ref="GR69:GR82" si="129">IF(GP69&gt;0,GQ69/GP69,"n/a")</f>
        <v>n/a</v>
      </c>
      <c r="GS69" s="14">
        <f t="shared" ref="GS69:GS82" si="130">(GN69*GN$1)*GO$1-GQ69</f>
        <v>0</v>
      </c>
      <c r="GT69" s="11">
        <v>0</v>
      </c>
      <c r="GU69" s="13">
        <f>(GT69*'[1]prices source'!$C$58)/1000</f>
        <v>0</v>
      </c>
      <c r="GV69" s="14">
        <f>(GT69*'[1]prices source'!$G$58)</f>
        <v>0</v>
      </c>
      <c r="GW69" s="14">
        <v>0</v>
      </c>
      <c r="GX69" s="9" t="str">
        <f t="shared" ref="GX69:GX82" si="131">IF(GV69&gt;0,GW69/GV69,"n/a")</f>
        <v>n/a</v>
      </c>
      <c r="GY69" s="14">
        <f t="shared" ref="GY69:GY82" si="132">(GT69*GT$1)*GU$1-GW69</f>
        <v>0</v>
      </c>
      <c r="GZ69" s="18">
        <v>2031.031880971675</v>
      </c>
      <c r="HA69" s="13">
        <f>(GZ69*'[1]prices source'!$C$58)/1000</f>
        <v>0.52918273521469272</v>
      </c>
      <c r="HB69" s="14">
        <f>(GZ69*'[1]prices source'!$G$58)</f>
        <v>250.48788545499042</v>
      </c>
      <c r="HC69" s="19">
        <v>6494.8517924546886</v>
      </c>
      <c r="HD69" s="9">
        <f t="shared" ref="HD69:HD82" si="133">IF(HB69&gt;0,HC69/HB69,"n/a")</f>
        <v>25.928806020528018</v>
      </c>
      <c r="HE69" s="14">
        <f t="shared" ref="HE69:HE82" si="134">(GZ69*GZ$1)*HA$1-HC69</f>
        <v>-695.14924927168522</v>
      </c>
      <c r="HF69" s="18">
        <v>2222.7387147760173</v>
      </c>
      <c r="HG69" s="13">
        <f>(HF69*'[1]prices source'!$C$58)/1000</f>
        <v>0.57913170333398978</v>
      </c>
      <c r="HH69" s="14">
        <f>(HF69*'[1]prices source'!$G$58)</f>
        <v>274.13115756549388</v>
      </c>
      <c r="HI69" s="19">
        <v>10576.136015045982</v>
      </c>
      <c r="HJ69" s="9">
        <f t="shared" ref="HJ69:HJ82" si="135">IF(HH69&gt;0,HI69/HH69,"n/a")</f>
        <v>38.58056891077473</v>
      </c>
      <c r="HK69" s="14">
        <f t="shared" ref="HK69:HK82" si="136">(HF69*HF$1)*HG$1-HI69</f>
        <v>-2607.4987006480196</v>
      </c>
      <c r="HL69" s="11">
        <v>0</v>
      </c>
      <c r="HM69" s="13">
        <f>(HL69*'[1]prices source'!$C$58)/1000</f>
        <v>0</v>
      </c>
      <c r="HN69" s="14">
        <f>(HL69*'[1]prices source'!$G$58)</f>
        <v>0</v>
      </c>
      <c r="HO69" s="14">
        <v>0</v>
      </c>
      <c r="HP69" s="9" t="str">
        <f t="shared" ref="HP69:HP82" si="137">IF(HN69&gt;0,HO69/HN69,"n/a")</f>
        <v>n/a</v>
      </c>
      <c r="HQ69" s="14">
        <f t="shared" ref="HQ69:HQ82" si="138">(HL69*HL$1)*HM$1-HO69</f>
        <v>0</v>
      </c>
      <c r="HR69" s="11">
        <v>0</v>
      </c>
      <c r="HS69" s="13">
        <f>(HR69*'[1]prices source'!$C$58)/1000</f>
        <v>0</v>
      </c>
      <c r="HT69" s="14">
        <f>(HR69*'[1]prices source'!$G$58)</f>
        <v>0</v>
      </c>
      <c r="HU69" s="14">
        <v>0</v>
      </c>
      <c r="HV69" s="9" t="str">
        <f t="shared" ref="HV69:HV82" si="139">IF(HT69&gt;0,HU69/HT69,"n/a")</f>
        <v>n/a</v>
      </c>
      <c r="HW69" s="14">
        <f t="shared" ref="HW69:HW82" si="140">(HR69*HR$1)*HS$1-HU69</f>
        <v>0</v>
      </c>
      <c r="HX69" s="11">
        <f>[1]ICT!AC139</f>
        <v>258.50880000000006</v>
      </c>
      <c r="HY69" s="13">
        <f>(HX69*'[1]prices source'!$C$58)/1000</f>
        <v>6.7354134192921508E-2</v>
      </c>
      <c r="HZ69" s="14">
        <f>(HX69*'[1]prices source'!$G$58)</f>
        <v>31.881982400260558</v>
      </c>
      <c r="IA69" s="14">
        <f>'[1]CAPEX Assumptions'!$D$25*[1]ICT!H139</f>
        <v>0</v>
      </c>
      <c r="IB69" s="9">
        <f t="shared" ref="IB69:IB82" si="141">IF(HZ69&gt;0,IA69/HZ69,"n/a")</f>
        <v>0</v>
      </c>
      <c r="IC69" s="14">
        <f t="shared" ref="IC69:IC82" si="142">(HX69*HX$1)*HY$1-IA69</f>
        <v>99.197357986714678</v>
      </c>
      <c r="ID69" s="11">
        <f>[1]ICT!Z139</f>
        <v>0</v>
      </c>
      <c r="IE69" s="13">
        <f>(ID69*'[1]prices source'!$C$58)/1000</f>
        <v>0</v>
      </c>
      <c r="IF69" s="14">
        <f>(ID69*'[1]prices source'!$G$58)</f>
        <v>0</v>
      </c>
      <c r="IG69" s="14">
        <f>'[1]CAPEX Assumptions'!$D$26</f>
        <v>0</v>
      </c>
      <c r="IH69" s="9" t="str">
        <f t="shared" ref="IH69:IH82" si="143">IF(IF69&gt;0,IG69/IF69,"n/a")</f>
        <v>n/a</v>
      </c>
      <c r="II69" s="14">
        <f t="shared" ref="II69:II82" si="144">(ID69*ID$1)*IE$1-IG69</f>
        <v>0</v>
      </c>
      <c r="IJ69" s="11">
        <f>[1]ICT!AF139</f>
        <v>0</v>
      </c>
      <c r="IK69" s="13">
        <f>(IJ69*'[1]prices source'!$C$58)/1000</f>
        <v>0</v>
      </c>
      <c r="IL69" s="14">
        <f>(IJ69*'[1]prices source'!$G$58)</f>
        <v>0</v>
      </c>
      <c r="IM69" s="14">
        <f>'[1]CAPEX Assumptions'!$D$27*[1]ICT!AG96</f>
        <v>0</v>
      </c>
      <c r="IN69" s="9" t="str">
        <f t="shared" ref="IN69:IN82" si="145">IF(IL69&gt;0,IM69/IL69,"n/a")</f>
        <v>n/a</v>
      </c>
      <c r="IO69" s="14">
        <f t="shared" ref="IO69:IO82" si="146">(IJ69*IJ$1)*IK$1-IM69</f>
        <v>0</v>
      </c>
      <c r="IP69" s="11">
        <f>[1]vending!G69</f>
        <v>0</v>
      </c>
      <c r="IQ69" s="13">
        <f>(IP69*'[1]prices source'!$C$58)/1000</f>
        <v>0</v>
      </c>
      <c r="IR69" s="14">
        <f>(IP69*'[1]prices source'!$G$58)</f>
        <v>0</v>
      </c>
      <c r="IS69" s="14">
        <f>'[1]CAPEX Assumptions'!$D$28*[1]vending!C26</f>
        <v>0</v>
      </c>
      <c r="IT69" s="9" t="str">
        <f t="shared" ref="IT69:IT82" si="147">IF(IR69&gt;0,IS69/IR69,"n/a")</f>
        <v>n/a</v>
      </c>
      <c r="IU69" s="14">
        <f t="shared" ref="IU69:IU82" si="148">(IP69*IP$1)*IQ$1-IS69</f>
        <v>0</v>
      </c>
      <c r="IV69" s="11">
        <f>'[1]halls power'!S100</f>
        <v>0</v>
      </c>
      <c r="IW69" s="13">
        <f>(IV69*'[1]prices source'!$C$58)/1000</f>
        <v>0</v>
      </c>
      <c r="IX69" s="14">
        <f>(IV69*'[1]prices source'!$G$58)</f>
        <v>0</v>
      </c>
      <c r="IY69" s="14">
        <f>'[1]halls power'!T100</f>
        <v>0</v>
      </c>
      <c r="IZ69" s="9" t="str">
        <f t="shared" ref="IZ69:IZ82" si="149">IF(IX69&gt;0,IY69/IX69,"n/a")</f>
        <v>n/a</v>
      </c>
      <c r="JA69" s="14">
        <f t="shared" ref="JA69:JA82" si="150">(IV69*IV$1)*IW$1-IY69</f>
        <v>0</v>
      </c>
      <c r="JB69" s="11">
        <f>'[1]halls power'!U100</f>
        <v>0</v>
      </c>
      <c r="JC69" s="13">
        <f>(JB69*'[1]prices source'!$C$58)/1000</f>
        <v>0</v>
      </c>
      <c r="JD69" s="14">
        <f>(JB69*'[1]prices source'!$G$58)</f>
        <v>0</v>
      </c>
      <c r="JE69" s="14">
        <f>'[1]halls power'!V100</f>
        <v>0</v>
      </c>
      <c r="JF69" s="9" t="str">
        <f t="shared" ref="JF69:JF82" si="151">IF(JD69&gt;0,JE69/JD69,"n/a")</f>
        <v>n/a</v>
      </c>
      <c r="JG69" s="14">
        <f t="shared" ref="JG69:JG82" si="152">(JB69*JB$1)*JC$1-JE69</f>
        <v>0</v>
      </c>
      <c r="JH69" s="11">
        <f>'[1]renewable energy'!W232</f>
        <v>5202.388487535688</v>
      </c>
      <c r="JI69" s="13">
        <f>(JH69*'[1]prices source'!$C$58)/1000</f>
        <v>1.3554756059104702</v>
      </c>
      <c r="JJ69" s="14">
        <f>(JH69*'[1]prices source'!$G$58)+'[1]renewable energy'!Z232</f>
        <v>675.30657358503436</v>
      </c>
      <c r="JK69" s="14">
        <f>'[1]renewable energy'!Y232</f>
        <v>9693.1830115060529</v>
      </c>
      <c r="JL69" s="9">
        <f t="shared" ref="JL69:JL82" si="153">IF(JJ69&gt;0,JK69/JJ69,"n/a")</f>
        <v>14.353751896782759</v>
      </c>
      <c r="JM69" s="14">
        <f t="shared" ref="JM69:JM82" si="154">(JH69*JH$1)*JI$1-JK69</f>
        <v>5162.4704247914815</v>
      </c>
      <c r="JN69" s="11">
        <v>0</v>
      </c>
      <c r="JO69" s="13">
        <f>(JN69*'[1]prices source'!$C$58)/1000</f>
        <v>0</v>
      </c>
      <c r="JP69" s="14">
        <v>0</v>
      </c>
      <c r="JQ69" s="14">
        <v>0</v>
      </c>
      <c r="JR69" s="9" t="str">
        <f t="shared" ref="JR69:JR82" si="155">IF(JP69&gt;0,JQ69/JP69,"n/a")</f>
        <v>n/a</v>
      </c>
      <c r="JS69" s="14">
        <f t="shared" ref="JS69:JS82" si="156">(JN69*JN$1)*JO$1-JQ69</f>
        <v>0</v>
      </c>
      <c r="JT69" s="11">
        <v>0</v>
      </c>
      <c r="JU69" s="13">
        <f>(JT69*'[1]prices source'!$C$58)/1000</f>
        <v>0</v>
      </c>
      <c r="JV69" s="14">
        <f>(JT69*'[1]prices source'!$G$58)</f>
        <v>0</v>
      </c>
      <c r="JW69" s="16">
        <v>0</v>
      </c>
      <c r="JX69" s="9" t="str">
        <f t="shared" ref="JX69:JX82" si="157">IF(JV69&gt;0,JW69/JV69,"n/a")</f>
        <v>n/a</v>
      </c>
      <c r="JY69" s="14">
        <f t="shared" ref="JY69:JY82" si="158">(JT69*JT$1)*JU$1-JW69</f>
        <v>0</v>
      </c>
    </row>
    <row r="70" spans="1:285" x14ac:dyDescent="0.25">
      <c r="A70" s="9">
        <f>'[1]ENERGY APPORTION'!A70</f>
        <v>68</v>
      </c>
      <c r="B70" t="s">
        <v>117</v>
      </c>
      <c r="C70" s="9" t="str">
        <f>'[1]ENERGY APPORTION'!E70</f>
        <v>off</v>
      </c>
      <c r="D70" s="10">
        <f>[1]FabricVent!M70</f>
        <v>280.64999999999992</v>
      </c>
      <c r="E70" s="11">
        <f>'[1]ENERGY APPORTION'!G70</f>
        <v>16366</v>
      </c>
      <c r="F70" s="11">
        <f>'[1]ENERGY APPORTION'!H70</f>
        <v>50433.813194333976</v>
      </c>
      <c r="G70" s="11">
        <f>'[1]ENERGY APPORTION'!I70</f>
        <v>0</v>
      </c>
      <c r="H70" s="10">
        <f>((E70*'[1]prices source'!$C$58)+(F70*'[1]prices source'!$C$60)+(G70*'[1]prices source'!$C$61))/1000</f>
        <v>13.566657020746334</v>
      </c>
      <c r="I70" s="12">
        <f>(E70*'[1]prices source'!$G$58)+(F70*'[1]prices source'!$G$60)+(G70*'[1]prices source'!$G$61)</f>
        <v>3029.5775770047126</v>
      </c>
      <c r="J70" s="11">
        <f>[1]FabricVent!EU70</f>
        <v>0</v>
      </c>
      <c r="K70" s="11">
        <f>[1]FabricVent!EJ70</f>
        <v>0</v>
      </c>
      <c r="L70" s="11">
        <v>0</v>
      </c>
      <c r="M70" s="13">
        <f>((J70*'[1]prices source'!$C$58)+(K70*'[1]prices source'!$C$60)+(L70*'[1]prices source'!$C$61))/1000</f>
        <v>0</v>
      </c>
      <c r="N70" s="14">
        <f>((J70*'[1]prices source'!$G$58)+(K70*'[1]prices source'!$G$60)+(L70*'[1]prices source'!$G$61))</f>
        <v>0</v>
      </c>
      <c r="O70" s="14">
        <f>[1]FabricVent!DY70</f>
        <v>0</v>
      </c>
      <c r="P70" s="9" t="str">
        <f t="shared" si="102"/>
        <v>n/a</v>
      </c>
      <c r="Q70" s="14">
        <f t="shared" si="80"/>
        <v>0</v>
      </c>
      <c r="R70" s="11">
        <f>[1]FabricVent!EV70</f>
        <v>0</v>
      </c>
      <c r="S70" s="11">
        <f>[1]FabricVent!EK70</f>
        <v>22265.541899776996</v>
      </c>
      <c r="T70" s="11">
        <v>0</v>
      </c>
      <c r="U70" s="13">
        <f>((R70*'[1]prices source'!$C$58)+(S70*'[1]prices source'!$C$60)+(T70*'[1]prices source'!$C$61))/1000</f>
        <v>4.1068792034138673</v>
      </c>
      <c r="V70" s="14">
        <f>((R70*'[1]prices source'!$G$58)+(S70*'[1]prices source'!$G$60)+(T70*'[1]prices source'!$G$61))</f>
        <v>446.40425372999323</v>
      </c>
      <c r="W70" s="14">
        <f>[1]FabricVent!DZ70</f>
        <v>78958.385581395356</v>
      </c>
      <c r="X70" s="9">
        <f t="shared" si="103"/>
        <v>176.87641845176768</v>
      </c>
      <c r="Y70" s="14">
        <f t="shared" si="81"/>
        <v>-63063.712856648381</v>
      </c>
      <c r="Z70" s="11">
        <f>[1]FabricVent!EW70</f>
        <v>0</v>
      </c>
      <c r="AA70" s="11">
        <f>[1]FabricVent!EL70</f>
        <v>0</v>
      </c>
      <c r="AB70" s="11">
        <v>0</v>
      </c>
      <c r="AC70" s="13">
        <f>((Z70*'[1]prices source'!$C$58)+(AA70*'[1]prices source'!$C$60)+(AB70*'[1]prices source'!$C$61))/1000</f>
        <v>0</v>
      </c>
      <c r="AD70" s="14">
        <f>((Z70*'[1]prices source'!$G$58)+(AA70*'[1]prices source'!$G$60)+(AB70*'[1]prices source'!$G$61))</f>
        <v>0</v>
      </c>
      <c r="AE70" s="14">
        <f>[1]FabricVent!EA70</f>
        <v>0</v>
      </c>
      <c r="AF70" s="9" t="str">
        <f t="shared" si="104"/>
        <v>n/a</v>
      </c>
      <c r="AG70" s="14">
        <f t="shared" si="82"/>
        <v>0</v>
      </c>
      <c r="AH70" s="11">
        <f>[1]FabricVent!EX70</f>
        <v>0</v>
      </c>
      <c r="AI70" s="11">
        <f>[1]FabricVent!EM70</f>
        <v>0</v>
      </c>
      <c r="AJ70" s="11">
        <v>0</v>
      </c>
      <c r="AK70" s="13">
        <f>((AH70*'[1]prices source'!$C$58)+(AI70*'[1]prices source'!$C$60)+(AJ70*'[1]prices source'!$C$61))/1000</f>
        <v>0</v>
      </c>
      <c r="AL70" s="14">
        <f>((AH70*'[1]prices source'!$G$58)+(AI70*'[1]prices source'!$G$60)+(AJ70*'[1]prices source'!$G$61))</f>
        <v>0</v>
      </c>
      <c r="AM70" s="14">
        <f>[1]FabricVent!EB70</f>
        <v>0</v>
      </c>
      <c r="AN70" s="9" t="str">
        <f t="shared" si="105"/>
        <v>n/a</v>
      </c>
      <c r="AO70" s="14">
        <f t="shared" si="83"/>
        <v>0</v>
      </c>
      <c r="AP70" s="11">
        <f>[1]FabricVent!FD70</f>
        <v>0</v>
      </c>
      <c r="AQ70" s="11">
        <f>[1]FabricVent!ES70</f>
        <v>3995.5704954062471</v>
      </c>
      <c r="AR70" s="11">
        <v>0</v>
      </c>
      <c r="AS70" s="13">
        <f>((AP70*'[1]prices source'!$C$58)+(AQ70*'[1]prices source'!$C$60)+(AR70*'[1]prices source'!$C$61))/1000</f>
        <v>0.7369829778776823</v>
      </c>
      <c r="AT70" s="14">
        <f>((AP70*'[1]prices source'!$G$58)+(AQ70*'[1]prices source'!$G$60)+(AR70*'[1]prices source'!$G$61))</f>
        <v>80.10762429479739</v>
      </c>
      <c r="AU70" s="14">
        <v>2000</v>
      </c>
      <c r="AV70" s="9">
        <f t="shared" si="106"/>
        <v>24.966412593138035</v>
      </c>
      <c r="AW70" s="14">
        <f t="shared" si="84"/>
        <v>561.52939408710608</v>
      </c>
      <c r="AX70" s="11">
        <f>[1]FabricVent!FC70</f>
        <v>0</v>
      </c>
      <c r="AY70" s="11">
        <f>[1]FabricVent!ER70</f>
        <v>0</v>
      </c>
      <c r="AZ70" s="11">
        <v>0</v>
      </c>
      <c r="BA70" s="13">
        <f>((AX70*'[1]prices source'!$C$58)+(AY70*'[1]prices source'!$C$60)+(AZ70*'[1]prices source'!$C$61))/1000</f>
        <v>0</v>
      </c>
      <c r="BB70" s="14">
        <f>((AX70*'[1]prices source'!$G$58)+(AY70*'[1]prices source'!$G$60)+(AZ70*'[1]prices source'!$G$61))</f>
        <v>0</v>
      </c>
      <c r="BC70" s="14">
        <f>[1]FabricVent!EG70</f>
        <v>0</v>
      </c>
      <c r="BD70" s="9" t="str">
        <f t="shared" si="107"/>
        <v>n/a</v>
      </c>
      <c r="BE70" s="14">
        <f t="shared" si="85"/>
        <v>0</v>
      </c>
      <c r="BF70" s="11">
        <f>[1]FabricVent!EZ70</f>
        <v>0</v>
      </c>
      <c r="BG70" s="11">
        <f>[1]FabricVent!EO70</f>
        <v>0</v>
      </c>
      <c r="BH70" s="11">
        <v>0</v>
      </c>
      <c r="BI70" s="13">
        <f>((BF70*'[1]prices source'!$C$58)+(BG70*'[1]prices source'!$C$60)+(BH70*'[1]prices source'!$C$61))/1000</f>
        <v>0</v>
      </c>
      <c r="BJ70" s="14">
        <f>((BF70*'[1]prices source'!$G$58)+(BG70*'[1]prices source'!$G$60)+(BH70*'[1]prices source'!$G$61))</f>
        <v>0</v>
      </c>
      <c r="BK70" s="14">
        <f>[1]FabricVent!ED70</f>
        <v>0</v>
      </c>
      <c r="BL70" s="9" t="str">
        <f t="shared" si="108"/>
        <v>n/a</v>
      </c>
      <c r="BM70" s="14">
        <f t="shared" si="86"/>
        <v>0</v>
      </c>
      <c r="BN70" s="11">
        <f>[1]FabricVent!EY70</f>
        <v>0</v>
      </c>
      <c r="BO70" s="11">
        <f>[1]FabricVent!EN70</f>
        <v>6124.0379360042371</v>
      </c>
      <c r="BP70" s="11">
        <v>0</v>
      </c>
      <c r="BQ70" s="13">
        <f>((BN70*'[1]prices source'!$C$58)+(BO70*'[1]prices source'!$C$60)+(BP70*'[1]prices source'!$C$61))/1000</f>
        <v>1.1295787972959814</v>
      </c>
      <c r="BR70" s="14">
        <f>((BN70*'[1]prices source'!$G$58)+(BO70*'[1]prices source'!$G$60)+(BP70*'[1]prices source'!$G$61))</f>
        <v>122.78149783830413</v>
      </c>
      <c r="BS70" s="14">
        <f>[1]FabricVent!EC70</f>
        <v>25183.710000000003</v>
      </c>
      <c r="BT70" s="9">
        <f t="shared" si="109"/>
        <v>205.10997539031032</v>
      </c>
      <c r="BU70" s="14">
        <f t="shared" si="87"/>
        <v>-21554.760140329447</v>
      </c>
      <c r="BV70" s="11">
        <f>[1]FabricVent!FA70</f>
        <v>0</v>
      </c>
      <c r="BW70" s="11">
        <f>[1]FabricVent!EP70</f>
        <v>0</v>
      </c>
      <c r="BX70" s="11">
        <v>0</v>
      </c>
      <c r="BY70" s="13">
        <f>((BV70*'[1]prices source'!$C$58)+(BW70*'[1]prices source'!$C$60)+(BX70*'[1]prices source'!$C$61))/1000</f>
        <v>0</v>
      </c>
      <c r="BZ70" s="14">
        <f>((BV70*'[1]prices source'!$G$58)+(BW70*'[1]prices source'!$G$60)+(BX70*'[1]prices source'!$G$61))</f>
        <v>0</v>
      </c>
      <c r="CA70" s="14">
        <f>[1]FabricVent!EE70</f>
        <v>0</v>
      </c>
      <c r="CB70" s="9" t="str">
        <f t="shared" si="110"/>
        <v>n/a</v>
      </c>
      <c r="CC70" s="14">
        <f t="shared" si="88"/>
        <v>0</v>
      </c>
      <c r="CD70" s="11">
        <f>[1]FabricVent!FB70</f>
        <v>0</v>
      </c>
      <c r="CE70" s="11">
        <f>[1]FabricVent!EQ70</f>
        <v>6948.687635995977</v>
      </c>
      <c r="CF70" s="11">
        <v>0</v>
      </c>
      <c r="CG70" s="13">
        <f>((CD70*'[1]prices source'!$C$58)+(CE70*'[1]prices source'!$C$60)+(CF70*'[1]prices source'!$C$61))/1000</f>
        <v>1.2816854344594582</v>
      </c>
      <c r="CH70" s="14">
        <f>((CD70*'[1]prices source'!$G$58)+(CE70*'[1]prices source'!$G$60)+(CF70*'[1]prices source'!$G$61))</f>
        <v>139.31498871719276</v>
      </c>
      <c r="CI70" s="14">
        <f>[1]FabricVent!EF70</f>
        <v>27876.960000000003</v>
      </c>
      <c r="CJ70" s="9">
        <f t="shared" si="111"/>
        <v>200.10022077803697</v>
      </c>
      <c r="CK70" s="14">
        <f t="shared" si="89"/>
        <v>-23759.343602934514</v>
      </c>
      <c r="CL70" s="11">
        <v>0</v>
      </c>
      <c r="CM70" s="11">
        <f>[1]HeatFuel!CE70</f>
        <v>1629.0636292516765</v>
      </c>
      <c r="CN70" s="11">
        <v>0</v>
      </c>
      <c r="CO70" s="13">
        <f>((CL70*'[1]prices source'!$C$58)+(CM70*'[1]prices source'!$C$60)+(CN70*'[1]prices source'!$C$61))/1000</f>
        <v>0.30048078641547177</v>
      </c>
      <c r="CP70" s="14">
        <f>((CL70*'[1]prices source'!$G$58)+(CM70*'[1]prices source'!$G$60)+(CN70*'[1]prices source'!$G$61))</f>
        <v>32.661272605363919</v>
      </c>
      <c r="CQ70" s="14">
        <f>[1]HeatFuel!CF70</f>
        <v>2212.5094132865106</v>
      </c>
      <c r="CR70" s="9">
        <f t="shared" si="112"/>
        <v>67.741065696354795</v>
      </c>
      <c r="CS70" s="14">
        <f t="shared" si="90"/>
        <v>-1681.8778921892294</v>
      </c>
      <c r="CT70" s="11">
        <f>[1]HeatFuel!BA70</f>
        <v>879.8377499999998</v>
      </c>
      <c r="CU70" s="11">
        <v>0</v>
      </c>
      <c r="CV70" s="11">
        <v>0</v>
      </c>
      <c r="CW70" s="13">
        <f>((CT70*'[1]prices source'!$C$58)+(CU70*'[1]prices source'!$C$60)+(CV70*'[1]prices source'!$C$61))/1000</f>
        <v>0.22924059019073276</v>
      </c>
      <c r="CX70" s="14">
        <f>((CT70*'[1]prices source'!$G$58)+(CU70*'[1]prices source'!$G$60)+(CV70*'[1]prices source'!$G$61))</f>
        <v>108.51070315820907</v>
      </c>
      <c r="CY70" s="14">
        <f>'[1]CAPEX Assumptions'!$D$11*[1]HeatFuel!BB70</f>
        <v>117.36812698412696</v>
      </c>
      <c r="CZ70" s="9">
        <f t="shared" si="113"/>
        <v>1.0816271903888017</v>
      </c>
      <c r="DA70" s="14">
        <f t="shared" si="91"/>
        <v>1753.198664525971</v>
      </c>
      <c r="DB70" s="11">
        <f>[1]HotWaterpiv!AQ179</f>
        <v>0</v>
      </c>
      <c r="DC70" s="11">
        <f>[1]HotWaterpiv!AP179</f>
        <v>0</v>
      </c>
      <c r="DD70" s="11">
        <v>0</v>
      </c>
      <c r="DE70" s="13">
        <f>((DB70*'[1]prices source'!$C$58)+(DC70*'[1]prices source'!$C$60)+(DD70*'[1]prices source'!$C$61))/1000</f>
        <v>0</v>
      </c>
      <c r="DF70" s="14">
        <f>((DB70*'[1]prices source'!$G$58)+(DC70*'[1]prices source'!$G$60)+(DD70*'[1]prices source'!$G$61))</f>
        <v>0</v>
      </c>
      <c r="DG70" s="14">
        <f>[1]HotWaterpiv!AW179</f>
        <v>0</v>
      </c>
      <c r="DH70" s="9" t="str">
        <f t="shared" si="114"/>
        <v>n/a</v>
      </c>
      <c r="DI70" s="14">
        <f t="shared" si="92"/>
        <v>0</v>
      </c>
      <c r="DJ70" s="11">
        <f>[1]HeatFuel!CN70</f>
        <v>0</v>
      </c>
      <c r="DK70" s="11">
        <f>[1]HeatFuel!CO70</f>
        <v>0</v>
      </c>
      <c r="DL70" s="11">
        <v>0</v>
      </c>
      <c r="DM70" s="13">
        <f>((DJ70*'[1]prices source'!$C$58)+(DK70*'[1]prices source'!$C$60)+(DL70*'[1]prices source'!$C$61))/1000</f>
        <v>0</v>
      </c>
      <c r="DN70" s="14">
        <f>((DJ70*'[1]prices source'!$G$58)+(DK70*'[1]prices source'!$G$60)+(DL70*'[1]prices source'!$G$61))</f>
        <v>0</v>
      </c>
      <c r="DO70" s="14">
        <f>[1]HeatFuel!CM70</f>
        <v>0</v>
      </c>
      <c r="DP70" s="9" t="str">
        <f t="shared" si="115"/>
        <v>n/a</v>
      </c>
      <c r="DQ70" s="14">
        <f t="shared" si="93"/>
        <v>0</v>
      </c>
      <c r="DR70" s="11">
        <v>0</v>
      </c>
      <c r="DS70" s="11">
        <v>0</v>
      </c>
      <c r="DT70" s="11">
        <v>0</v>
      </c>
      <c r="DU70" s="13">
        <f>((DR70*'[1]prices source'!$C$58)+(DS70*'[1]prices source'!$C$60)+(DT70*'[1]prices source'!$C$61))/1000</f>
        <v>0</v>
      </c>
      <c r="DV70" s="14">
        <f>((DR70*'[1]prices source'!$G$58)+(DS70*'[1]prices source'!$G$60)+(DT70*'[1]prices source'!$G$61))</f>
        <v>0</v>
      </c>
      <c r="DW70" s="14"/>
      <c r="DX70" s="9" t="str">
        <f t="shared" si="116"/>
        <v>n/a</v>
      </c>
      <c r="DY70" s="14">
        <f t="shared" si="94"/>
        <v>0</v>
      </c>
      <c r="DZ70" s="11">
        <f>'[1]ENERGY APPORTION'!BA70*'[1]benchmarks general'!$I$192*(6-0)/24</f>
        <v>0</v>
      </c>
      <c r="EA70" s="11">
        <v>0</v>
      </c>
      <c r="EB70" s="11">
        <v>0</v>
      </c>
      <c r="EC70" s="13">
        <f>((DZ70*'[1]prices source'!$C$58)+(EA70*'[1]prices source'!$C$60)+(EB70*'[1]prices source'!$C$61))/1000</f>
        <v>0</v>
      </c>
      <c r="ED70" s="14">
        <f>((DZ70*'[1]prices source'!$G$58)+(EA70*'[1]prices source'!$G$60)+(EB70*'[1]prices source'!$G$61))</f>
        <v>0</v>
      </c>
      <c r="EE70" s="14">
        <f>IF(DZ70&gt;0,'[1]benchmarks general'!$I$197,0)</f>
        <v>0</v>
      </c>
      <c r="EF70" s="9" t="str">
        <f t="shared" si="117"/>
        <v>n/a</v>
      </c>
      <c r="EG70" s="14">
        <f t="shared" si="95"/>
        <v>0</v>
      </c>
      <c r="EH70" s="11">
        <f>[1]FabricVent!GG70</f>
        <v>0</v>
      </c>
      <c r="EI70" s="11">
        <f>[1]FabricVent!GD70</f>
        <v>0</v>
      </c>
      <c r="EJ70" s="11">
        <v>0</v>
      </c>
      <c r="EK70" s="13">
        <f>((EH70*'[1]prices source'!$C$58)+(EI70*'[1]prices source'!$C$60)+(EJ70*'[1]prices source'!$C$61))/1000</f>
        <v>0</v>
      </c>
      <c r="EL70" s="14">
        <f>((EH70*'[1]prices source'!$G$58)+(EI70*'[1]prices source'!$G$60)+(EJ70*'[1]prices source'!$G$61))</f>
        <v>0</v>
      </c>
      <c r="EM70" s="14">
        <v>0</v>
      </c>
      <c r="EN70" s="9" t="str">
        <f t="shared" si="118"/>
        <v>n/a</v>
      </c>
      <c r="EO70" s="14">
        <f t="shared" si="96"/>
        <v>0</v>
      </c>
      <c r="EP70" s="11">
        <f>[1]FabricVent!GK70</f>
        <v>0</v>
      </c>
      <c r="EQ70" s="11">
        <f>[1]FabricVent!GH70</f>
        <v>0</v>
      </c>
      <c r="ER70" s="11">
        <v>0</v>
      </c>
      <c r="ES70" s="13">
        <f>((EP70*'[1]prices source'!$C$58)+(EQ70*'[1]prices source'!$C$60)+(ER70*'[1]prices source'!$C$61))/1000</f>
        <v>0</v>
      </c>
      <c r="ET70" s="14">
        <f>((EP70*'[1]prices source'!$G$58)+(EQ70*'[1]prices source'!$G$60)+(ER70*'[1]prices source'!$G$61))</f>
        <v>0</v>
      </c>
      <c r="EU70" s="14">
        <v>0</v>
      </c>
      <c r="EV70" s="9" t="str">
        <f t="shared" si="119"/>
        <v>n/a</v>
      </c>
      <c r="EW70" s="14">
        <f t="shared" si="97"/>
        <v>0</v>
      </c>
      <c r="EX70" s="11">
        <f>[1]FabricVent!GR70</f>
        <v>0</v>
      </c>
      <c r="EY70" s="11">
        <f>[1]FabricVent!GO70</f>
        <v>0</v>
      </c>
      <c r="EZ70" s="11">
        <v>0</v>
      </c>
      <c r="FA70" s="13">
        <f>((EX70*'[1]prices source'!$C$58)+(EY70*'[1]prices source'!$C$60)+(EZ70*'[1]prices source'!$C$61))/1000</f>
        <v>0</v>
      </c>
      <c r="FB70" s="14">
        <f>((EX70*'[1]prices source'!$G$58)+(EY70*'[1]prices source'!$G$60)+(EZ70*'[1]prices source'!$G$61))</f>
        <v>0</v>
      </c>
      <c r="FC70" s="14"/>
      <c r="FD70" s="9" t="str">
        <f t="shared" si="120"/>
        <v>n/a</v>
      </c>
      <c r="FE70" s="14">
        <f t="shared" si="98"/>
        <v>0</v>
      </c>
      <c r="FF70" s="11">
        <v>0</v>
      </c>
      <c r="FG70" s="11">
        <f>[1]HeatFuel!CR70</f>
        <v>0</v>
      </c>
      <c r="FH70" s="11">
        <f>[1]HeatFuel!CQ70</f>
        <v>0</v>
      </c>
      <c r="FI70" s="13">
        <f>((FF70*'[1]prices source'!$C$58)+(FG70*'[1]prices source'!$C$60)+(FH70*'[1]prices source'!$C$61))/1000</f>
        <v>0</v>
      </c>
      <c r="FJ70" s="14">
        <f>((FF70*'[1]prices source'!$G$58)+(FG70*'[1]prices source'!$G$60)+(FH70*'[1]prices source'!$G$61))</f>
        <v>0</v>
      </c>
      <c r="FK70" s="14">
        <f>[1]HeatFuel!CP70</f>
        <v>0</v>
      </c>
      <c r="FL70" s="9" t="str">
        <f t="shared" si="121"/>
        <v>n/a</v>
      </c>
      <c r="FM70" s="14">
        <f t="shared" si="99"/>
        <v>0</v>
      </c>
      <c r="FN70" s="11">
        <f t="shared" si="100"/>
        <v>0</v>
      </c>
      <c r="FO70" s="11">
        <f t="shared" si="100"/>
        <v>0</v>
      </c>
      <c r="FP70" s="11">
        <f t="shared" si="100"/>
        <v>0</v>
      </c>
      <c r="FQ70" s="13">
        <f>((FN70*'[1]prices source'!$C$58)+(FO70*'[1]prices source'!$C$60)+(FP70*'[1]prices source'!$C$61))/1000</f>
        <v>0</v>
      </c>
      <c r="FR70" s="14">
        <f>((FN70*'[1]prices source'!$G$58)+(FO70*'[1]prices source'!$G$60)+(FP70*'[1]prices source'!$G$61))</f>
        <v>0</v>
      </c>
      <c r="FS70" s="14">
        <f>'[1]CAPEX Assumptions'!$D$30</f>
        <v>0</v>
      </c>
      <c r="FT70" s="9" t="str">
        <f t="shared" si="122"/>
        <v>n/a</v>
      </c>
      <c r="FU70" s="14">
        <f t="shared" si="101"/>
        <v>0</v>
      </c>
      <c r="FV70" s="15">
        <v>0</v>
      </c>
      <c r="FW70" s="13">
        <f>(FV70*'[1]prices source'!$C$58)/1000</f>
        <v>0</v>
      </c>
      <c r="FX70" s="14">
        <f>(FV70*'[1]prices source'!$G$58)</f>
        <v>0</v>
      </c>
      <c r="FY70" s="16">
        <v>0</v>
      </c>
      <c r="FZ70" s="9" t="str">
        <f t="shared" si="123"/>
        <v>n/a</v>
      </c>
      <c r="GA70" s="14">
        <f t="shared" si="124"/>
        <v>0</v>
      </c>
      <c r="GB70" s="11">
        <f>'[1]ENERGY APPORTION'!BB70*'[1]cooling opps'!$C$35</f>
        <v>0</v>
      </c>
      <c r="GC70" s="13">
        <f>(GB70*'[1]prices source'!$C$58)/1000</f>
        <v>0</v>
      </c>
      <c r="GD70" s="14">
        <f>(GB70*'[1]prices source'!$G$58)</f>
        <v>0</v>
      </c>
      <c r="GE70" s="14">
        <v>0</v>
      </c>
      <c r="GF70" s="9" t="str">
        <f t="shared" si="125"/>
        <v>n/a</v>
      </c>
      <c r="GG70" s="14">
        <f t="shared" si="126"/>
        <v>0</v>
      </c>
      <c r="GH70" s="11">
        <v>0</v>
      </c>
      <c r="GI70" s="13">
        <f>(GH70*'[1]prices source'!$C$58)/1000</f>
        <v>0</v>
      </c>
      <c r="GJ70" s="14">
        <f>(GH70*'[1]prices source'!$G$58)</f>
        <v>0</v>
      </c>
      <c r="GK70" s="17">
        <v>0</v>
      </c>
      <c r="GL70" s="9" t="str">
        <f t="shared" si="127"/>
        <v>n/a</v>
      </c>
      <c r="GM70" s="14">
        <f t="shared" si="128"/>
        <v>0</v>
      </c>
      <c r="GN70" s="11">
        <f>[1]HeatFuel!BE70</f>
        <v>0</v>
      </c>
      <c r="GO70" s="13">
        <f>(GN70*'[1]prices source'!$C$58)/1000</f>
        <v>0</v>
      </c>
      <c r="GP70" s="14">
        <f>(GN70*'[1]prices source'!$G$58)</f>
        <v>0</v>
      </c>
      <c r="GQ70" s="14">
        <f>[1]HeatFuel!BF70*'[1]CAPEX Assumptions'!$D$11</f>
        <v>0</v>
      </c>
      <c r="GR70" s="9" t="str">
        <f t="shared" si="129"/>
        <v>n/a</v>
      </c>
      <c r="GS70" s="14">
        <f t="shared" si="130"/>
        <v>0</v>
      </c>
      <c r="GT70" s="11">
        <v>0</v>
      </c>
      <c r="GU70" s="13">
        <f>(GT70*'[1]prices source'!$C$58)/1000</f>
        <v>0</v>
      </c>
      <c r="GV70" s="14">
        <f>(GT70*'[1]prices source'!$G$58)</f>
        <v>0</v>
      </c>
      <c r="GW70" s="14">
        <v>0</v>
      </c>
      <c r="GX70" s="9" t="str">
        <f t="shared" si="131"/>
        <v>n/a</v>
      </c>
      <c r="GY70" s="14">
        <f t="shared" si="132"/>
        <v>0</v>
      </c>
      <c r="GZ70" s="18">
        <v>1924.5618665366551</v>
      </c>
      <c r="HA70" s="13">
        <f>(GZ70*'[1]prices source'!$C$58)/1000</f>
        <v>0.50144211037028263</v>
      </c>
      <c r="HB70" s="14">
        <f>(GZ70*'[1]prices source'!$G$58)</f>
        <v>237.35690064374688</v>
      </c>
      <c r="HC70" s="19">
        <v>6951.4168417217552</v>
      </c>
      <c r="HD70" s="9">
        <f t="shared" si="133"/>
        <v>29.2867695140461</v>
      </c>
      <c r="HE70" s="14">
        <f t="shared" si="134"/>
        <v>-1455.7441954973847</v>
      </c>
      <c r="HF70" s="18">
        <v>2107.6489015312309</v>
      </c>
      <c r="HG70" s="13">
        <f>(HF70*'[1]prices source'!$C$58)/1000</f>
        <v>0.54914520103492837</v>
      </c>
      <c r="HH70" s="14">
        <f>(HF70*'[1]prices source'!$G$58)</f>
        <v>259.9370898961551</v>
      </c>
      <c r="HI70" s="19">
        <v>10917.800999455143</v>
      </c>
      <c r="HJ70" s="9">
        <f t="shared" si="135"/>
        <v>42.001705119561066</v>
      </c>
      <c r="HK70" s="14">
        <f t="shared" si="136"/>
        <v>-3361.7668283024341</v>
      </c>
      <c r="HL70" s="11">
        <v>0</v>
      </c>
      <c r="HM70" s="13">
        <f>(HL70*'[1]prices source'!$C$58)/1000</f>
        <v>0</v>
      </c>
      <c r="HN70" s="14">
        <f>(HL70*'[1]prices source'!$G$58)</f>
        <v>0</v>
      </c>
      <c r="HO70" s="14">
        <v>0</v>
      </c>
      <c r="HP70" s="9" t="str">
        <f t="shared" si="137"/>
        <v>n/a</v>
      </c>
      <c r="HQ70" s="14">
        <f t="shared" si="138"/>
        <v>0</v>
      </c>
      <c r="HR70" s="11">
        <v>0</v>
      </c>
      <c r="HS70" s="13">
        <f>(HR70*'[1]prices source'!$C$58)/1000</f>
        <v>0</v>
      </c>
      <c r="HT70" s="14">
        <f>(HR70*'[1]prices source'!$G$58)</f>
        <v>0</v>
      </c>
      <c r="HU70" s="14">
        <v>0</v>
      </c>
      <c r="HV70" s="9" t="str">
        <f t="shared" si="139"/>
        <v>n/a</v>
      </c>
      <c r="HW70" s="14">
        <f t="shared" si="140"/>
        <v>0</v>
      </c>
      <c r="HX70" s="11">
        <f>[1]ICT!AC140</f>
        <v>387.7632000000001</v>
      </c>
      <c r="HY70" s="13">
        <f>(HX70*'[1]prices source'!$C$58)/1000</f>
        <v>0.10103120128938226</v>
      </c>
      <c r="HZ70" s="14">
        <f>(HX70*'[1]prices source'!$G$58)</f>
        <v>47.822973600390839</v>
      </c>
      <c r="IA70" s="14">
        <f>'[1]CAPEX Assumptions'!$D$25*[1]ICT!H140</f>
        <v>0</v>
      </c>
      <c r="IB70" s="9">
        <f t="shared" si="141"/>
        <v>0</v>
      </c>
      <c r="IC70" s="14">
        <f t="shared" si="142"/>
        <v>148.79603698007205</v>
      </c>
      <c r="ID70" s="11">
        <f>[1]ICT!Z140</f>
        <v>450</v>
      </c>
      <c r="IE70" s="13">
        <f>(ID70*'[1]prices source'!$C$58)/1000</f>
        <v>0.11724691920280729</v>
      </c>
      <c r="IF70" s="14">
        <f>(ID70*'[1]prices source'!$G$58)</f>
        <v>55.498660316852842</v>
      </c>
      <c r="IG70" s="14">
        <f>'[1]CAPEX Assumptions'!$D$26</f>
        <v>0</v>
      </c>
      <c r="IH70" s="9">
        <f t="shared" si="143"/>
        <v>0</v>
      </c>
      <c r="II70" s="14">
        <f t="shared" si="144"/>
        <v>172.6781103545473</v>
      </c>
      <c r="IJ70" s="11">
        <f>[1]ICT!AF140</f>
        <v>0</v>
      </c>
      <c r="IK70" s="13">
        <f>(IJ70*'[1]prices source'!$C$58)/1000</f>
        <v>0</v>
      </c>
      <c r="IL70" s="14">
        <f>(IJ70*'[1]prices source'!$G$58)</f>
        <v>0</v>
      </c>
      <c r="IM70" s="14">
        <f>'[1]CAPEX Assumptions'!$D$27*[1]ICT!AG97</f>
        <v>0</v>
      </c>
      <c r="IN70" s="9" t="str">
        <f t="shared" si="145"/>
        <v>n/a</v>
      </c>
      <c r="IO70" s="14">
        <f t="shared" si="146"/>
        <v>0</v>
      </c>
      <c r="IP70" s="11">
        <f>[1]vending!G70</f>
        <v>0</v>
      </c>
      <c r="IQ70" s="13">
        <f>(IP70*'[1]prices source'!$C$58)/1000</f>
        <v>0</v>
      </c>
      <c r="IR70" s="14">
        <f>(IP70*'[1]prices source'!$G$58)</f>
        <v>0</v>
      </c>
      <c r="IS70" s="14">
        <f>'[1]CAPEX Assumptions'!$D$28*[1]vending!C27</f>
        <v>0</v>
      </c>
      <c r="IT70" s="9" t="str">
        <f t="shared" si="147"/>
        <v>n/a</v>
      </c>
      <c r="IU70" s="14">
        <f t="shared" si="148"/>
        <v>0</v>
      </c>
      <c r="IV70" s="11">
        <f>'[1]halls power'!S101</f>
        <v>0</v>
      </c>
      <c r="IW70" s="13">
        <f>(IV70*'[1]prices source'!$C$58)/1000</f>
        <v>0</v>
      </c>
      <c r="IX70" s="14">
        <f>(IV70*'[1]prices source'!$G$58)</f>
        <v>0</v>
      </c>
      <c r="IY70" s="14">
        <f>'[1]halls power'!T101</f>
        <v>0</v>
      </c>
      <c r="IZ70" s="9" t="str">
        <f t="shared" si="149"/>
        <v>n/a</v>
      </c>
      <c r="JA70" s="14">
        <f t="shared" si="150"/>
        <v>0</v>
      </c>
      <c r="JB70" s="11">
        <f>'[1]halls power'!U101</f>
        <v>0</v>
      </c>
      <c r="JC70" s="13">
        <f>(JB70*'[1]prices source'!$C$58)/1000</f>
        <v>0</v>
      </c>
      <c r="JD70" s="14">
        <f>(JB70*'[1]prices source'!$G$58)</f>
        <v>0</v>
      </c>
      <c r="JE70" s="14">
        <f>'[1]halls power'!V101</f>
        <v>0</v>
      </c>
      <c r="JF70" s="9" t="str">
        <f t="shared" si="151"/>
        <v>n/a</v>
      </c>
      <c r="JG70" s="14">
        <f t="shared" si="152"/>
        <v>0</v>
      </c>
      <c r="JH70" s="11">
        <f>'[1]renewable energy'!W233</f>
        <v>9436.8907448321788</v>
      </c>
      <c r="JI70" s="13">
        <f>(JH70*'[1]prices source'!$C$58)/1000</f>
        <v>2.4587697037445739</v>
      </c>
      <c r="JJ70" s="14">
        <f>(JH70*'[1]prices source'!$G$58)+'[1]renewable energy'!Z233</f>
        <v>1224.974714875179</v>
      </c>
      <c r="JK70" s="14">
        <f>'[1]renewable energy'!Y233</f>
        <v>10921.310557266872</v>
      </c>
      <c r="JL70" s="9">
        <f t="shared" si="153"/>
        <v>8.9155395818759562</v>
      </c>
      <c r="JM70" s="14">
        <f t="shared" si="154"/>
        <v>16026.153815551908</v>
      </c>
      <c r="JN70" s="11">
        <v>0</v>
      </c>
      <c r="JO70" s="13">
        <f>(JN70*'[1]prices source'!$C$58)/1000</f>
        <v>0</v>
      </c>
      <c r="JP70" s="14">
        <v>0</v>
      </c>
      <c r="JQ70" s="14">
        <v>0</v>
      </c>
      <c r="JR70" s="9" t="str">
        <f t="shared" si="155"/>
        <v>n/a</v>
      </c>
      <c r="JS70" s="14">
        <f t="shared" si="156"/>
        <v>0</v>
      </c>
      <c r="JT70" s="11">
        <v>0</v>
      </c>
      <c r="JU70" s="13">
        <f>(JT70*'[1]prices source'!$C$58)/1000</f>
        <v>0</v>
      </c>
      <c r="JV70" s="14">
        <f>(JT70*'[1]prices source'!$G$58)</f>
        <v>0</v>
      </c>
      <c r="JW70" s="16">
        <v>0</v>
      </c>
      <c r="JX70" s="9" t="str">
        <f t="shared" si="157"/>
        <v>n/a</v>
      </c>
      <c r="JY70" s="14">
        <f t="shared" si="158"/>
        <v>0</v>
      </c>
    </row>
    <row r="71" spans="1:285" x14ac:dyDescent="0.25">
      <c r="A71" s="9">
        <f>'[1]ENERGY APPORTION'!A71</f>
        <v>69</v>
      </c>
      <c r="B71" t="s">
        <v>118</v>
      </c>
      <c r="C71" s="9" t="str">
        <f>'[1]ENERGY APPORTION'!E71</f>
        <v>uni</v>
      </c>
      <c r="D71" s="10">
        <f>[1]FabricVent!M71</f>
        <v>411</v>
      </c>
      <c r="E71" s="11">
        <f>'[1]ENERGY APPORTION'!G71</f>
        <v>36596</v>
      </c>
      <c r="F71" s="11">
        <f>'[1]ENERGY APPORTION'!H71</f>
        <v>73858.176457763286</v>
      </c>
      <c r="G71" s="11">
        <f>'[1]ENERGY APPORTION'!I71</f>
        <v>0</v>
      </c>
      <c r="H71" s="10">
        <f>((E71*'[1]prices source'!$C$58)+(F71*'[1]prices source'!$C$60)+(G71*'[1]prices source'!$C$61))/1000</f>
        <v>23.158181214625404</v>
      </c>
      <c r="I71" s="12">
        <f>(E71*'[1]prices source'!$G$58)+(F71*'[1]prices source'!$G$60)+(G71*'[1]prices source'!$G$61)</f>
        <v>5994.1882725145879</v>
      </c>
      <c r="J71" s="11">
        <f>[1]FabricVent!EU71</f>
        <v>0</v>
      </c>
      <c r="K71" s="11">
        <f>[1]FabricVent!EJ71</f>
        <v>0</v>
      </c>
      <c r="L71" s="11">
        <v>0</v>
      </c>
      <c r="M71" s="13">
        <f>((J71*'[1]prices source'!$C$58)+(K71*'[1]prices source'!$C$60)+(L71*'[1]prices source'!$C$61))/1000</f>
        <v>0</v>
      </c>
      <c r="N71" s="14">
        <f>((J71*'[1]prices source'!$G$58)+(K71*'[1]prices source'!$G$60)+(L71*'[1]prices source'!$G$61))</f>
        <v>0</v>
      </c>
      <c r="O71" s="14">
        <f>[1]FabricVent!DY71</f>
        <v>0</v>
      </c>
      <c r="P71" s="9" t="str">
        <f t="shared" si="102"/>
        <v>n/a</v>
      </c>
      <c r="Q71" s="14">
        <f t="shared" si="80"/>
        <v>0</v>
      </c>
      <c r="R71" s="11">
        <f>[1]FabricVent!EV71</f>
        <v>0</v>
      </c>
      <c r="S71" s="11">
        <f>[1]FabricVent!EK71</f>
        <v>0</v>
      </c>
      <c r="T71" s="11">
        <v>0</v>
      </c>
      <c r="U71" s="13">
        <f>((R71*'[1]prices source'!$C$58)+(S71*'[1]prices source'!$C$60)+(T71*'[1]prices source'!$C$61))/1000</f>
        <v>0</v>
      </c>
      <c r="V71" s="14">
        <f>((R71*'[1]prices source'!$G$58)+(S71*'[1]prices source'!$G$60)+(T71*'[1]prices source'!$G$61))</f>
        <v>0</v>
      </c>
      <c r="W71" s="14">
        <f>[1]FabricVent!DZ71</f>
        <v>0</v>
      </c>
      <c r="X71" s="9" t="str">
        <f t="shared" si="103"/>
        <v>n/a</v>
      </c>
      <c r="Y71" s="14">
        <f t="shared" si="81"/>
        <v>0</v>
      </c>
      <c r="Z71" s="11">
        <f>[1]FabricVent!EW71</f>
        <v>0</v>
      </c>
      <c r="AA71" s="11">
        <f>[1]FabricVent!EL71</f>
        <v>24304.700790881798</v>
      </c>
      <c r="AB71" s="11">
        <v>0</v>
      </c>
      <c r="AC71" s="13">
        <f>((Z71*'[1]prices source'!$C$58)+(AA71*'[1]prices source'!$C$60)+(AB71*'[1]prices source'!$C$61))/1000</f>
        <v>4.4830020608781478</v>
      </c>
      <c r="AD71" s="14">
        <f>((Z71*'[1]prices source'!$G$58)+(AA71*'[1]prices source'!$G$60)+(AB71*'[1]prices source'!$G$61))</f>
        <v>487.28757052138184</v>
      </c>
      <c r="AE71" s="14">
        <f>[1]FabricVent!EA71</f>
        <v>29477.797283720935</v>
      </c>
      <c r="AF71" s="9">
        <f t="shared" si="104"/>
        <v>60.493636749611014</v>
      </c>
      <c r="AG71" s="14">
        <f t="shared" si="82"/>
        <v>-12127.43291878112</v>
      </c>
      <c r="AH71" s="11">
        <f>[1]FabricVent!EX71</f>
        <v>0</v>
      </c>
      <c r="AI71" s="11">
        <f>[1]FabricVent!EM71</f>
        <v>0</v>
      </c>
      <c r="AJ71" s="11">
        <v>0</v>
      </c>
      <c r="AK71" s="13">
        <f>((AH71*'[1]prices source'!$C$58)+(AI71*'[1]prices source'!$C$60)+(AJ71*'[1]prices source'!$C$61))/1000</f>
        <v>0</v>
      </c>
      <c r="AL71" s="14">
        <f>((AH71*'[1]prices source'!$G$58)+(AI71*'[1]prices source'!$G$60)+(AJ71*'[1]prices source'!$G$61))</f>
        <v>0</v>
      </c>
      <c r="AM71" s="14">
        <f>[1]FabricVent!EB71</f>
        <v>0</v>
      </c>
      <c r="AN71" s="9" t="str">
        <f t="shared" si="105"/>
        <v>n/a</v>
      </c>
      <c r="AO71" s="14">
        <f t="shared" si="83"/>
        <v>0</v>
      </c>
      <c r="AP71" s="11">
        <f>[1]FabricVent!FD71</f>
        <v>0</v>
      </c>
      <c r="AQ71" s="11">
        <f>[1]FabricVent!ES71</f>
        <v>6647.9485483101935</v>
      </c>
      <c r="AR71" s="11">
        <v>0</v>
      </c>
      <c r="AS71" s="13">
        <f>((AP71*'[1]prices source'!$C$58)+(AQ71*'[1]prices source'!$C$60)+(AR71*'[1]prices source'!$C$61))/1000</f>
        <v>1.226214109735815</v>
      </c>
      <c r="AT71" s="14">
        <f>((AP71*'[1]prices source'!$G$58)+(AQ71*'[1]prices source'!$G$60)+(AR71*'[1]prices source'!$G$61))</f>
        <v>133.28543827507414</v>
      </c>
      <c r="AU71" s="14">
        <f>[1]FabricVent!EH71</f>
        <v>1998.04</v>
      </c>
      <c r="AV71" s="9">
        <f t="shared" si="106"/>
        <v>14.990684847931027</v>
      </c>
      <c r="AW71" s="14">
        <f t="shared" si="84"/>
        <v>2263.9084843162209</v>
      </c>
      <c r="AX71" s="11">
        <f>[1]FabricVent!FC71</f>
        <v>0</v>
      </c>
      <c r="AY71" s="11">
        <f>[1]FabricVent!ER71</f>
        <v>0</v>
      </c>
      <c r="AZ71" s="11">
        <v>0</v>
      </c>
      <c r="BA71" s="13">
        <f>((AX71*'[1]prices source'!$C$58)+(AY71*'[1]prices source'!$C$60)+(AZ71*'[1]prices source'!$C$61))/1000</f>
        <v>0</v>
      </c>
      <c r="BB71" s="14">
        <f>((AX71*'[1]prices source'!$G$58)+(AY71*'[1]prices source'!$G$60)+(AZ71*'[1]prices source'!$G$61))</f>
        <v>0</v>
      </c>
      <c r="BC71" s="14">
        <f>[1]FabricVent!EG71</f>
        <v>0</v>
      </c>
      <c r="BD71" s="9" t="str">
        <f t="shared" si="107"/>
        <v>n/a</v>
      </c>
      <c r="BE71" s="14">
        <f t="shared" si="85"/>
        <v>0</v>
      </c>
      <c r="BF71" s="11">
        <f>[1]FabricVent!EZ71</f>
        <v>0</v>
      </c>
      <c r="BG71" s="11">
        <f>[1]FabricVent!EO71</f>
        <v>0</v>
      </c>
      <c r="BH71" s="11">
        <v>0</v>
      </c>
      <c r="BI71" s="13">
        <f>((BF71*'[1]prices source'!$C$58)+(BG71*'[1]prices source'!$C$60)+(BH71*'[1]prices source'!$C$61))/1000</f>
        <v>0</v>
      </c>
      <c r="BJ71" s="14">
        <f>((BF71*'[1]prices source'!$G$58)+(BG71*'[1]prices source'!$G$60)+(BH71*'[1]prices source'!$G$61))</f>
        <v>0</v>
      </c>
      <c r="BK71" s="14">
        <f>[1]FabricVent!ED71</f>
        <v>0</v>
      </c>
      <c r="BL71" s="9" t="str">
        <f t="shared" si="108"/>
        <v>n/a</v>
      </c>
      <c r="BM71" s="14">
        <f t="shared" si="86"/>
        <v>0</v>
      </c>
      <c r="BN71" s="11">
        <f>[1]FabricVent!EY71</f>
        <v>0</v>
      </c>
      <c r="BO71" s="11">
        <f>[1]FabricVent!EN71</f>
        <v>14112.565587743347</v>
      </c>
      <c r="BP71" s="11">
        <v>0</v>
      </c>
      <c r="BQ71" s="13">
        <f>((BN71*'[1]prices source'!$C$58)+(BO71*'[1]prices source'!$C$60)+(BP71*'[1]prices source'!$C$61))/1000</f>
        <v>2.6030627226592604</v>
      </c>
      <c r="BR71" s="14">
        <f>((BN71*'[1]prices source'!$G$58)+(BO71*'[1]prices source'!$G$60)+(BP71*'[1]prices source'!$G$61))</f>
        <v>282.94435131063437</v>
      </c>
      <c r="BS71" s="14">
        <f>[1]FabricVent!EC71</f>
        <v>19848.494400000003</v>
      </c>
      <c r="BT71" s="9">
        <f t="shared" si="109"/>
        <v>70.149816768064966</v>
      </c>
      <c r="BU71" s="14">
        <f t="shared" si="87"/>
        <v>-11485.745271987853</v>
      </c>
      <c r="BV71" s="11">
        <f>[1]FabricVent!FA71</f>
        <v>0</v>
      </c>
      <c r="BW71" s="11">
        <f>[1]FabricVent!EP71</f>
        <v>0</v>
      </c>
      <c r="BX71" s="11">
        <v>0</v>
      </c>
      <c r="BY71" s="13">
        <f>((BV71*'[1]prices source'!$C$58)+(BW71*'[1]prices source'!$C$60)+(BX71*'[1]prices source'!$C$61))/1000</f>
        <v>0</v>
      </c>
      <c r="BZ71" s="14">
        <f>((BV71*'[1]prices source'!$G$58)+(BW71*'[1]prices source'!$G$60)+(BX71*'[1]prices source'!$G$61))</f>
        <v>0</v>
      </c>
      <c r="CA71" s="14">
        <f>[1]FabricVent!EE71</f>
        <v>0</v>
      </c>
      <c r="CB71" s="9" t="str">
        <f t="shared" si="110"/>
        <v>n/a</v>
      </c>
      <c r="CC71" s="14">
        <f t="shared" si="88"/>
        <v>0</v>
      </c>
      <c r="CD71" s="11">
        <f>[1]FabricVent!FB71</f>
        <v>0</v>
      </c>
      <c r="CE71" s="11">
        <f>[1]FabricVent!EQ71</f>
        <v>16012.933139293775</v>
      </c>
      <c r="CF71" s="11">
        <v>0</v>
      </c>
      <c r="CG71" s="13">
        <f>((CD71*'[1]prices source'!$C$58)+(CE71*'[1]prices source'!$C$60)+(CF71*'[1]prices source'!$C$61))/1000</f>
        <v>2.953585517542737</v>
      </c>
      <c r="CH71" s="14">
        <f>((CD71*'[1]prices source'!$G$58)+(CE71*'[1]prices source'!$G$60)+(CF71*'[1]prices source'!$G$61))</f>
        <v>321.04502554893168</v>
      </c>
      <c r="CI71" s="14">
        <f>[1]FabricVent!EF71</f>
        <v>21971.174400000004</v>
      </c>
      <c r="CJ71" s="9">
        <f t="shared" si="111"/>
        <v>68.436426829641988</v>
      </c>
      <c r="CK71" s="14">
        <f t="shared" si="89"/>
        <v>-12482.315566008292</v>
      </c>
      <c r="CL71" s="11">
        <v>0</v>
      </c>
      <c r="CM71" s="11">
        <f>[1]HeatFuel!CE71</f>
        <v>2385.6944650719365</v>
      </c>
      <c r="CN71" s="11">
        <v>0</v>
      </c>
      <c r="CO71" s="13">
        <f>((CL71*'[1]prices source'!$C$58)+(CM71*'[1]prices source'!$C$60)+(CN71*'[1]prices source'!$C$61))/1000</f>
        <v>0.44004134408251872</v>
      </c>
      <c r="CP71" s="14">
        <f>((CL71*'[1]prices source'!$G$58)+(CM71*'[1]prices source'!$G$60)+(CN71*'[1]prices source'!$G$61))</f>
        <v>47.831045931959991</v>
      </c>
      <c r="CQ71" s="14">
        <f>[1]HeatFuel!CF71</f>
        <v>2623.0912789158665</v>
      </c>
      <c r="CR71" s="9">
        <f t="shared" si="112"/>
        <v>54.840767702367053</v>
      </c>
      <c r="CS71" s="14">
        <f t="shared" si="90"/>
        <v>-1846.0039631453958</v>
      </c>
      <c r="CT71" s="11">
        <f>[1]HeatFuel!BA71</f>
        <v>1288.4850000000001</v>
      </c>
      <c r="CU71" s="11">
        <v>0</v>
      </c>
      <c r="CV71" s="11">
        <v>0</v>
      </c>
      <c r="CW71" s="13">
        <f>((CT71*'[1]prices source'!$C$58)+(CU71*'[1]prices source'!$C$60)+(CV71*'[1]prices source'!$C$61))/1000</f>
        <v>0.33571310375339813</v>
      </c>
      <c r="CX71" s="14">
        <f>((CT71*'[1]prices source'!$G$58)+(CU71*'[1]prices source'!$G$60)+(CV71*'[1]prices source'!$G$61))</f>
        <v>158.90931408524474</v>
      </c>
      <c r="CY71" s="14">
        <f>'[1]CAPEX Assumptions'!$D$11*[1]HeatFuel!BB71</f>
        <v>171.88063492063495</v>
      </c>
      <c r="CZ71" s="9">
        <f t="shared" si="113"/>
        <v>1.081627190388802</v>
      </c>
      <c r="DA71" s="14">
        <f t="shared" si="91"/>
        <v>2567.4849496532133</v>
      </c>
      <c r="DB71" s="11">
        <f>[1]HotWaterpiv!AQ180</f>
        <v>0</v>
      </c>
      <c r="DC71" s="11">
        <f>[1]HotWaterpiv!AP180</f>
        <v>0</v>
      </c>
      <c r="DD71" s="11">
        <v>0</v>
      </c>
      <c r="DE71" s="13">
        <f>((DB71*'[1]prices source'!$C$58)+(DC71*'[1]prices source'!$C$60)+(DD71*'[1]prices source'!$C$61))/1000</f>
        <v>0</v>
      </c>
      <c r="DF71" s="14">
        <f>((DB71*'[1]prices source'!$G$58)+(DC71*'[1]prices source'!$G$60)+(DD71*'[1]prices source'!$G$61))</f>
        <v>0</v>
      </c>
      <c r="DG71" s="14">
        <f>[1]HotWaterpiv!AW180</f>
        <v>0</v>
      </c>
      <c r="DH71" s="9" t="str">
        <f t="shared" si="114"/>
        <v>n/a</v>
      </c>
      <c r="DI71" s="14">
        <f t="shared" si="92"/>
        <v>0</v>
      </c>
      <c r="DJ71" s="11">
        <f>[1]HeatFuel!CN71</f>
        <v>0</v>
      </c>
      <c r="DK71" s="11">
        <f>[1]HeatFuel!CO71</f>
        <v>0</v>
      </c>
      <c r="DL71" s="11">
        <v>0</v>
      </c>
      <c r="DM71" s="13">
        <f>((DJ71*'[1]prices source'!$C$58)+(DK71*'[1]prices source'!$C$60)+(DL71*'[1]prices source'!$C$61))/1000</f>
        <v>0</v>
      </c>
      <c r="DN71" s="14">
        <f>((DJ71*'[1]prices source'!$G$58)+(DK71*'[1]prices source'!$G$60)+(DL71*'[1]prices source'!$G$61))</f>
        <v>0</v>
      </c>
      <c r="DO71" s="14">
        <f>[1]HeatFuel!CM71</f>
        <v>0</v>
      </c>
      <c r="DP71" s="9" t="str">
        <f t="shared" si="115"/>
        <v>n/a</v>
      </c>
      <c r="DQ71" s="14">
        <f t="shared" si="93"/>
        <v>0</v>
      </c>
      <c r="DR71" s="11">
        <v>0</v>
      </c>
      <c r="DS71" s="11">
        <v>0</v>
      </c>
      <c r="DT71" s="11">
        <v>0</v>
      </c>
      <c r="DU71" s="13">
        <f>((DR71*'[1]prices source'!$C$58)+(DS71*'[1]prices source'!$C$60)+(DT71*'[1]prices source'!$C$61))/1000</f>
        <v>0</v>
      </c>
      <c r="DV71" s="14">
        <f>((DR71*'[1]prices source'!$G$58)+(DS71*'[1]prices source'!$G$60)+(DT71*'[1]prices source'!$G$61))</f>
        <v>0</v>
      </c>
      <c r="DW71" s="14"/>
      <c r="DX71" s="9" t="str">
        <f t="shared" si="116"/>
        <v>n/a</v>
      </c>
      <c r="DY71" s="14">
        <f t="shared" si="94"/>
        <v>0</v>
      </c>
      <c r="DZ71" s="11">
        <f>'[1]ENERGY APPORTION'!BA71*'[1]benchmarks general'!$I$192*(6-0)/24</f>
        <v>0</v>
      </c>
      <c r="EA71" s="11">
        <v>0</v>
      </c>
      <c r="EB71" s="11">
        <v>0</v>
      </c>
      <c r="EC71" s="13">
        <f>((DZ71*'[1]prices source'!$C$58)+(EA71*'[1]prices source'!$C$60)+(EB71*'[1]prices source'!$C$61))/1000</f>
        <v>0</v>
      </c>
      <c r="ED71" s="14">
        <f>((DZ71*'[1]prices source'!$G$58)+(EA71*'[1]prices source'!$G$60)+(EB71*'[1]prices source'!$G$61))</f>
        <v>0</v>
      </c>
      <c r="EE71" s="14">
        <f>IF(DZ71&gt;0,'[1]benchmarks general'!$I$197,0)</f>
        <v>0</v>
      </c>
      <c r="EF71" s="9" t="str">
        <f t="shared" si="117"/>
        <v>n/a</v>
      </c>
      <c r="EG71" s="14">
        <f t="shared" si="95"/>
        <v>0</v>
      </c>
      <c r="EH71" s="11">
        <f>[1]FabricVent!GG71</f>
        <v>0</v>
      </c>
      <c r="EI71" s="11">
        <f>[1]FabricVent!GD71</f>
        <v>0</v>
      </c>
      <c r="EJ71" s="11">
        <v>0</v>
      </c>
      <c r="EK71" s="13">
        <f>((EH71*'[1]prices source'!$C$58)+(EI71*'[1]prices source'!$C$60)+(EJ71*'[1]prices source'!$C$61))/1000</f>
        <v>0</v>
      </c>
      <c r="EL71" s="14">
        <f>((EH71*'[1]prices source'!$G$58)+(EI71*'[1]prices source'!$G$60)+(EJ71*'[1]prices source'!$G$61))</f>
        <v>0</v>
      </c>
      <c r="EM71" s="14">
        <v>0</v>
      </c>
      <c r="EN71" s="9" t="str">
        <f t="shared" si="118"/>
        <v>n/a</v>
      </c>
      <c r="EO71" s="14">
        <f t="shared" si="96"/>
        <v>0</v>
      </c>
      <c r="EP71" s="11">
        <f>[1]FabricVent!GK71</f>
        <v>0</v>
      </c>
      <c r="EQ71" s="11">
        <f>[1]FabricVent!GH71</f>
        <v>0</v>
      </c>
      <c r="ER71" s="11">
        <v>0</v>
      </c>
      <c r="ES71" s="13">
        <f>((EP71*'[1]prices source'!$C$58)+(EQ71*'[1]prices source'!$C$60)+(ER71*'[1]prices source'!$C$61))/1000</f>
        <v>0</v>
      </c>
      <c r="ET71" s="14">
        <f>((EP71*'[1]prices source'!$G$58)+(EQ71*'[1]prices source'!$G$60)+(ER71*'[1]prices source'!$G$61))</f>
        <v>0</v>
      </c>
      <c r="EU71" s="14">
        <v>0</v>
      </c>
      <c r="EV71" s="9" t="str">
        <f t="shared" si="119"/>
        <v>n/a</v>
      </c>
      <c r="EW71" s="14">
        <f t="shared" si="97"/>
        <v>0</v>
      </c>
      <c r="EX71" s="11">
        <f>[1]FabricVent!GR71</f>
        <v>0</v>
      </c>
      <c r="EY71" s="11">
        <f>[1]FabricVent!GO71</f>
        <v>0</v>
      </c>
      <c r="EZ71" s="11">
        <v>0</v>
      </c>
      <c r="FA71" s="13">
        <f>((EX71*'[1]prices source'!$C$58)+(EY71*'[1]prices source'!$C$60)+(EZ71*'[1]prices source'!$C$61))/1000</f>
        <v>0</v>
      </c>
      <c r="FB71" s="14">
        <f>((EX71*'[1]prices source'!$G$58)+(EY71*'[1]prices source'!$G$60)+(EZ71*'[1]prices source'!$G$61))</f>
        <v>0</v>
      </c>
      <c r="FC71" s="14"/>
      <c r="FD71" s="9" t="str">
        <f t="shared" si="120"/>
        <v>n/a</v>
      </c>
      <c r="FE71" s="14">
        <f t="shared" si="98"/>
        <v>0</v>
      </c>
      <c r="FF71" s="11">
        <v>0</v>
      </c>
      <c r="FG71" s="11">
        <f>[1]HeatFuel!CR71</f>
        <v>0</v>
      </c>
      <c r="FH71" s="11">
        <f>[1]HeatFuel!CQ71</f>
        <v>0</v>
      </c>
      <c r="FI71" s="13">
        <f>((FF71*'[1]prices source'!$C$58)+(FG71*'[1]prices source'!$C$60)+(FH71*'[1]prices source'!$C$61))/1000</f>
        <v>0</v>
      </c>
      <c r="FJ71" s="14">
        <f>((FF71*'[1]prices source'!$G$58)+(FG71*'[1]prices source'!$G$60)+(FH71*'[1]prices source'!$G$61))</f>
        <v>0</v>
      </c>
      <c r="FK71" s="14">
        <f>[1]HeatFuel!CP71</f>
        <v>0</v>
      </c>
      <c r="FL71" s="9" t="str">
        <f t="shared" si="121"/>
        <v>n/a</v>
      </c>
      <c r="FM71" s="14">
        <f t="shared" si="99"/>
        <v>0</v>
      </c>
      <c r="FN71" s="11">
        <f t="shared" si="100"/>
        <v>0</v>
      </c>
      <c r="FO71" s="11">
        <f t="shared" si="100"/>
        <v>0</v>
      </c>
      <c r="FP71" s="11">
        <f t="shared" si="100"/>
        <v>0</v>
      </c>
      <c r="FQ71" s="13">
        <f>((FN71*'[1]prices source'!$C$58)+(FO71*'[1]prices source'!$C$60)+(FP71*'[1]prices source'!$C$61))/1000</f>
        <v>0</v>
      </c>
      <c r="FR71" s="14">
        <f>((FN71*'[1]prices source'!$G$58)+(FO71*'[1]prices source'!$G$60)+(FP71*'[1]prices source'!$G$61))</f>
        <v>0</v>
      </c>
      <c r="FS71" s="14">
        <f>'[1]CAPEX Assumptions'!$D$30</f>
        <v>0</v>
      </c>
      <c r="FT71" s="9" t="str">
        <f t="shared" si="122"/>
        <v>n/a</v>
      </c>
      <c r="FU71" s="14">
        <f t="shared" si="101"/>
        <v>0</v>
      </c>
      <c r="FV71" s="15">
        <v>605.60000000000014</v>
      </c>
      <c r="FW71" s="13">
        <f>(FV71*'[1]prices source'!$C$58)/1000</f>
        <v>0.15778829837604469</v>
      </c>
      <c r="FX71" s="14">
        <f>(FV71*'[1]prices source'!$G$58)</f>
        <v>74.688863750857976</v>
      </c>
      <c r="FY71" s="16">
        <v>800</v>
      </c>
      <c r="FZ71" s="9">
        <f t="shared" si="123"/>
        <v>10.711101492567694</v>
      </c>
      <c r="GA71" s="14">
        <f t="shared" si="124"/>
        <v>45.736951067406721</v>
      </c>
      <c r="GB71" s="11">
        <f>'[1]ENERGY APPORTION'!BB71*'[1]cooling opps'!$C$35</f>
        <v>0</v>
      </c>
      <c r="GC71" s="13">
        <f>(GB71*'[1]prices source'!$C$58)/1000</f>
        <v>0</v>
      </c>
      <c r="GD71" s="14">
        <f>(GB71*'[1]prices source'!$G$58)</f>
        <v>0</v>
      </c>
      <c r="GE71" s="14">
        <v>0</v>
      </c>
      <c r="GF71" s="9" t="str">
        <f t="shared" si="125"/>
        <v>n/a</v>
      </c>
      <c r="GG71" s="14">
        <f t="shared" si="126"/>
        <v>0</v>
      </c>
      <c r="GH71" s="11">
        <v>0</v>
      </c>
      <c r="GI71" s="13">
        <f>(GH71*'[1]prices source'!$C$58)/1000</f>
        <v>0</v>
      </c>
      <c r="GJ71" s="14">
        <f>(GH71*'[1]prices source'!$G$58)</f>
        <v>0</v>
      </c>
      <c r="GK71" s="17">
        <v>0</v>
      </c>
      <c r="GL71" s="9" t="str">
        <f t="shared" si="127"/>
        <v>n/a</v>
      </c>
      <c r="GM71" s="14">
        <f t="shared" si="128"/>
        <v>0</v>
      </c>
      <c r="GN71" s="11">
        <f>[1]HeatFuel!BE71</f>
        <v>0</v>
      </c>
      <c r="GO71" s="13">
        <f>(GN71*'[1]prices source'!$C$58)/1000</f>
        <v>0</v>
      </c>
      <c r="GP71" s="14">
        <f>(GN71*'[1]prices source'!$G$58)</f>
        <v>0</v>
      </c>
      <c r="GQ71" s="14">
        <f>[1]HeatFuel!BF71*'[1]CAPEX Assumptions'!$D$11</f>
        <v>0</v>
      </c>
      <c r="GR71" s="9" t="str">
        <f t="shared" si="129"/>
        <v>n/a</v>
      </c>
      <c r="GS71" s="14">
        <f t="shared" si="130"/>
        <v>0</v>
      </c>
      <c r="GT71" s="11">
        <v>0</v>
      </c>
      <c r="GU71" s="13">
        <f>(GT71*'[1]prices source'!$C$58)/1000</f>
        <v>0</v>
      </c>
      <c r="GV71" s="14">
        <f>(GT71*'[1]prices source'!$G$58)</f>
        <v>0</v>
      </c>
      <c r="GW71" s="14">
        <v>0</v>
      </c>
      <c r="GX71" s="9" t="str">
        <f t="shared" si="131"/>
        <v>n/a</v>
      </c>
      <c r="GY71" s="14">
        <f t="shared" si="132"/>
        <v>0</v>
      </c>
      <c r="GZ71" s="18">
        <v>5209.4951119919733</v>
      </c>
      <c r="HA71" s="13">
        <f>(GZ71*'[1]prices source'!$C$58)/1000</f>
        <v>1.3573272277403163</v>
      </c>
      <c r="HB71" s="14">
        <f>(GZ71*'[1]prices source'!$G$58)</f>
        <v>642.4888880949951</v>
      </c>
      <c r="HC71" s="19">
        <v>8451.1395757977589</v>
      </c>
      <c r="HD71" s="9">
        <f t="shared" si="133"/>
        <v>13.153752123022269</v>
      </c>
      <c r="HE71" s="14">
        <f t="shared" si="134"/>
        <v>6424.8071450703974</v>
      </c>
      <c r="HF71" s="18">
        <v>5667.2092721770159</v>
      </c>
      <c r="HG71" s="13">
        <f>(HF71*'[1]prices source'!$C$58)/1000</f>
        <v>1.4765840614229753</v>
      </c>
      <c r="HH71" s="14">
        <f>(HF71*'[1]prices source'!$G$58)</f>
        <v>698.93893853571342</v>
      </c>
      <c r="HI71" s="19">
        <v>14259.740640570326</v>
      </c>
      <c r="HJ71" s="9">
        <f t="shared" si="135"/>
        <v>20.401983427114072</v>
      </c>
      <c r="HK71" s="14">
        <f t="shared" si="136"/>
        <v>6057.5080646255956</v>
      </c>
      <c r="HL71" s="11">
        <v>0</v>
      </c>
      <c r="HM71" s="13">
        <f>(HL71*'[1]prices source'!$C$58)/1000</f>
        <v>0</v>
      </c>
      <c r="HN71" s="14">
        <f>(HL71*'[1]prices source'!$G$58)</f>
        <v>0</v>
      </c>
      <c r="HO71" s="14">
        <v>0</v>
      </c>
      <c r="HP71" s="9" t="str">
        <f t="shared" si="137"/>
        <v>n/a</v>
      </c>
      <c r="HQ71" s="14">
        <f t="shared" si="138"/>
        <v>0</v>
      </c>
      <c r="HR71" s="11">
        <v>0</v>
      </c>
      <c r="HS71" s="13">
        <f>(HR71*'[1]prices source'!$C$58)/1000</f>
        <v>0</v>
      </c>
      <c r="HT71" s="14">
        <f>(HR71*'[1]prices source'!$G$58)</f>
        <v>0</v>
      </c>
      <c r="HU71" s="14">
        <v>0</v>
      </c>
      <c r="HV71" s="9" t="str">
        <f t="shared" si="139"/>
        <v>n/a</v>
      </c>
      <c r="HW71" s="14">
        <f t="shared" si="140"/>
        <v>0</v>
      </c>
      <c r="HX71" s="11">
        <f>[1]ICT!AC141</f>
        <v>193.88160000000005</v>
      </c>
      <c r="HY71" s="13">
        <f>(HX71*'[1]prices source'!$C$58)/1000</f>
        <v>5.0515600644691128E-2</v>
      </c>
      <c r="HZ71" s="14">
        <f>(HX71*'[1]prices source'!$G$58)</f>
        <v>23.911486800195419</v>
      </c>
      <c r="IA71" s="14">
        <f>'[1]CAPEX Assumptions'!$D$25*[1]ICT!H141</f>
        <v>0</v>
      </c>
      <c r="IB71" s="9">
        <f t="shared" si="141"/>
        <v>0</v>
      </c>
      <c r="IC71" s="14">
        <f t="shared" si="142"/>
        <v>74.398018490036023</v>
      </c>
      <c r="ID71" s="11">
        <f>[1]ICT!Z141</f>
        <v>450</v>
      </c>
      <c r="IE71" s="13">
        <f>(ID71*'[1]prices source'!$C$58)/1000</f>
        <v>0.11724691920280729</v>
      </c>
      <c r="IF71" s="14">
        <f>(ID71*'[1]prices source'!$G$58)</f>
        <v>55.498660316852842</v>
      </c>
      <c r="IG71" s="14">
        <f>'[1]CAPEX Assumptions'!$D$26</f>
        <v>0</v>
      </c>
      <c r="IH71" s="9">
        <f t="shared" si="143"/>
        <v>0</v>
      </c>
      <c r="II71" s="14">
        <f t="shared" si="144"/>
        <v>172.6781103545473</v>
      </c>
      <c r="IJ71" s="11">
        <f>[1]ICT!AF141</f>
        <v>0</v>
      </c>
      <c r="IK71" s="13">
        <f>(IJ71*'[1]prices source'!$C$58)/1000</f>
        <v>0</v>
      </c>
      <c r="IL71" s="14">
        <f>(IJ71*'[1]prices source'!$G$58)</f>
        <v>0</v>
      </c>
      <c r="IM71" s="14">
        <f>'[1]CAPEX Assumptions'!$D$27*[1]ICT!AG98</f>
        <v>0</v>
      </c>
      <c r="IN71" s="9" t="str">
        <f t="shared" si="145"/>
        <v>n/a</v>
      </c>
      <c r="IO71" s="14">
        <f t="shared" si="146"/>
        <v>0</v>
      </c>
      <c r="IP71" s="11">
        <f>[1]vending!G71</f>
        <v>0</v>
      </c>
      <c r="IQ71" s="13">
        <f>(IP71*'[1]prices source'!$C$58)/1000</f>
        <v>0</v>
      </c>
      <c r="IR71" s="14">
        <f>(IP71*'[1]prices source'!$G$58)</f>
        <v>0</v>
      </c>
      <c r="IS71" s="14">
        <f>'[1]CAPEX Assumptions'!$D$28*[1]vending!C28</f>
        <v>0</v>
      </c>
      <c r="IT71" s="9" t="str">
        <f t="shared" si="147"/>
        <v>n/a</v>
      </c>
      <c r="IU71" s="14">
        <f t="shared" si="148"/>
        <v>0</v>
      </c>
      <c r="IV71" s="11">
        <f>'[1]halls power'!S102</f>
        <v>0</v>
      </c>
      <c r="IW71" s="13">
        <f>(IV71*'[1]prices source'!$C$58)/1000</f>
        <v>0</v>
      </c>
      <c r="IX71" s="14">
        <f>(IV71*'[1]prices source'!$G$58)</f>
        <v>0</v>
      </c>
      <c r="IY71" s="14">
        <f>'[1]halls power'!T102</f>
        <v>0</v>
      </c>
      <c r="IZ71" s="9" t="str">
        <f t="shared" si="149"/>
        <v>n/a</v>
      </c>
      <c r="JA71" s="14">
        <f t="shared" si="150"/>
        <v>0</v>
      </c>
      <c r="JB71" s="11">
        <f>'[1]halls power'!U102</f>
        <v>0</v>
      </c>
      <c r="JC71" s="13">
        <f>(JB71*'[1]prices source'!$C$58)/1000</f>
        <v>0</v>
      </c>
      <c r="JD71" s="14">
        <f>(JB71*'[1]prices source'!$G$58)</f>
        <v>0</v>
      </c>
      <c r="JE71" s="14">
        <f>'[1]halls power'!V102</f>
        <v>0</v>
      </c>
      <c r="JF71" s="9" t="str">
        <f t="shared" si="151"/>
        <v>n/a</v>
      </c>
      <c r="JG71" s="14">
        <f t="shared" si="152"/>
        <v>0</v>
      </c>
      <c r="JH71" s="11">
        <f>'[1]renewable energy'!W234</f>
        <v>10162.805417511576</v>
      </c>
      <c r="JI71" s="13">
        <f>(JH71*'[1]prices source'!$C$58)/1000</f>
        <v>2.6479058348018487</v>
      </c>
      <c r="JJ71" s="14">
        <f>(JH71*'[1]prices source'!$G$58)+'[1]renewable energy'!Z234</f>
        <v>1319.2035390963463</v>
      </c>
      <c r="JK71" s="14">
        <f>'[1]renewable energy'!Y234</f>
        <v>11761.411369364323</v>
      </c>
      <c r="JL71" s="9">
        <f t="shared" si="153"/>
        <v>8.915539581875958</v>
      </c>
      <c r="JM71" s="14">
        <f t="shared" si="154"/>
        <v>17258.934878286669</v>
      </c>
      <c r="JN71" s="11">
        <v>0</v>
      </c>
      <c r="JO71" s="13">
        <f>(JN71*'[1]prices source'!$C$58)/1000</f>
        <v>0</v>
      </c>
      <c r="JP71" s="14">
        <v>0</v>
      </c>
      <c r="JQ71" s="14">
        <v>0</v>
      </c>
      <c r="JR71" s="9" t="str">
        <f t="shared" si="155"/>
        <v>n/a</v>
      </c>
      <c r="JS71" s="14">
        <f t="shared" si="156"/>
        <v>0</v>
      </c>
      <c r="JT71" s="11">
        <v>0</v>
      </c>
      <c r="JU71" s="13">
        <f>(JT71*'[1]prices source'!$C$58)/1000</f>
        <v>0</v>
      </c>
      <c r="JV71" s="14">
        <f>(JT71*'[1]prices source'!$G$58)</f>
        <v>0</v>
      </c>
      <c r="JW71" s="16">
        <v>0</v>
      </c>
      <c r="JX71" s="9" t="str">
        <f t="shared" si="157"/>
        <v>n/a</v>
      </c>
      <c r="JY71" s="14">
        <f t="shared" si="158"/>
        <v>0</v>
      </c>
    </row>
    <row r="72" spans="1:285" x14ac:dyDescent="0.25">
      <c r="A72" s="9">
        <f>'[1]ENERGY APPORTION'!A72</f>
        <v>70</v>
      </c>
      <c r="B72" t="s">
        <v>119</v>
      </c>
      <c r="C72" s="9" t="str">
        <f>'[1]ENERGY APPORTION'!E72</f>
        <v>uni</v>
      </c>
      <c r="D72" s="10">
        <f>[1]FabricVent!M72</f>
        <v>763.84</v>
      </c>
      <c r="E72" s="11">
        <f>'[1]ENERGY APPORTION'!G72</f>
        <v>45528</v>
      </c>
      <c r="F72" s="11">
        <f>'[1]ENERGY APPORTION'!H72</f>
        <v>73043</v>
      </c>
      <c r="G72" s="11">
        <f>'[1]ENERGY APPORTION'!I72</f>
        <v>0</v>
      </c>
      <c r="H72" s="10">
        <f>((E72*'[1]prices source'!$C$58)+(F72*'[1]prices source'!$C$60)+(G72*'[1]prices source'!$C$61))/1000</f>
        <v>25.335042988812024</v>
      </c>
      <c r="I72" s="12">
        <f>(E72*'[1]prices source'!$G$58)+(F72*'[1]prices source'!$G$60)+(G72*'[1]prices source'!$G$61)</f>
        <v>7079.431453803435</v>
      </c>
      <c r="J72" s="11">
        <f>[1]FabricVent!EU72</f>
        <v>0</v>
      </c>
      <c r="K72" s="11">
        <f>[1]FabricVent!EJ72</f>
        <v>0</v>
      </c>
      <c r="L72" s="11">
        <v>0</v>
      </c>
      <c r="M72" s="13">
        <f>((J72*'[1]prices source'!$C$58)+(K72*'[1]prices source'!$C$60)+(L72*'[1]prices source'!$C$61))/1000</f>
        <v>0</v>
      </c>
      <c r="N72" s="14">
        <f>((J72*'[1]prices source'!$G$58)+(K72*'[1]prices source'!$G$60)+(L72*'[1]prices source'!$G$61))</f>
        <v>0</v>
      </c>
      <c r="O72" s="14">
        <f>[1]FabricVent!DY72</f>
        <v>0</v>
      </c>
      <c r="P72" s="9" t="str">
        <f t="shared" si="102"/>
        <v>n/a</v>
      </c>
      <c r="Q72" s="14">
        <f t="shared" si="80"/>
        <v>0</v>
      </c>
      <c r="R72" s="11">
        <f>[1]FabricVent!EV72</f>
        <v>0</v>
      </c>
      <c r="S72" s="11">
        <f>[1]FabricVent!EK72</f>
        <v>0</v>
      </c>
      <c r="T72" s="11">
        <v>0</v>
      </c>
      <c r="U72" s="13">
        <f>((R72*'[1]prices source'!$C$58)+(S72*'[1]prices source'!$C$60)+(T72*'[1]prices source'!$C$61))/1000</f>
        <v>0</v>
      </c>
      <c r="V72" s="14">
        <f>((R72*'[1]prices source'!$G$58)+(S72*'[1]prices source'!$G$60)+(T72*'[1]prices source'!$G$61))</f>
        <v>0</v>
      </c>
      <c r="W72" s="14">
        <f>[1]FabricVent!DZ72</f>
        <v>0</v>
      </c>
      <c r="X72" s="9" t="str">
        <f t="shared" si="103"/>
        <v>n/a</v>
      </c>
      <c r="Y72" s="14">
        <f t="shared" si="81"/>
        <v>0</v>
      </c>
      <c r="Z72" s="11">
        <f>[1]FabricVent!EW72</f>
        <v>0</v>
      </c>
      <c r="AA72" s="11">
        <f>[1]FabricVent!EL72</f>
        <v>0</v>
      </c>
      <c r="AB72" s="11">
        <v>0</v>
      </c>
      <c r="AC72" s="13">
        <f>((Z72*'[1]prices source'!$C$58)+(AA72*'[1]prices source'!$C$60)+(AB72*'[1]prices source'!$C$61))/1000</f>
        <v>0</v>
      </c>
      <c r="AD72" s="14">
        <f>((Z72*'[1]prices source'!$G$58)+(AA72*'[1]prices source'!$G$60)+(AB72*'[1]prices source'!$G$61))</f>
        <v>0</v>
      </c>
      <c r="AE72" s="14">
        <f>[1]FabricVent!EA72</f>
        <v>0</v>
      </c>
      <c r="AF72" s="9" t="str">
        <f t="shared" si="104"/>
        <v>n/a</v>
      </c>
      <c r="AG72" s="14">
        <f t="shared" si="82"/>
        <v>0</v>
      </c>
      <c r="AH72" s="11">
        <f>[1]FabricVent!EX72</f>
        <v>0</v>
      </c>
      <c r="AI72" s="11">
        <f>[1]FabricVent!EM72</f>
        <v>0</v>
      </c>
      <c r="AJ72" s="11">
        <v>0</v>
      </c>
      <c r="AK72" s="13">
        <f>((AH72*'[1]prices source'!$C$58)+(AI72*'[1]prices source'!$C$60)+(AJ72*'[1]prices source'!$C$61))/1000</f>
        <v>0</v>
      </c>
      <c r="AL72" s="14">
        <f>((AH72*'[1]prices source'!$G$58)+(AI72*'[1]prices source'!$G$60)+(AJ72*'[1]prices source'!$G$61))</f>
        <v>0</v>
      </c>
      <c r="AM72" s="14">
        <f>[1]FabricVent!EB72</f>
        <v>0</v>
      </c>
      <c r="AN72" s="9" t="str">
        <f t="shared" si="105"/>
        <v>n/a</v>
      </c>
      <c r="AO72" s="14">
        <f t="shared" si="83"/>
        <v>0</v>
      </c>
      <c r="AP72" s="11">
        <f>[1]FabricVent!FD72</f>
        <v>0</v>
      </c>
      <c r="AQ72" s="11">
        <f>[1]FabricVent!ES72</f>
        <v>0</v>
      </c>
      <c r="AR72" s="11">
        <v>0</v>
      </c>
      <c r="AS72" s="13">
        <f>((AP72*'[1]prices source'!$C$58)+(AQ72*'[1]prices source'!$C$60)+(AR72*'[1]prices source'!$C$61))/1000</f>
        <v>0</v>
      </c>
      <c r="AT72" s="14">
        <f>((AP72*'[1]prices source'!$G$58)+(AQ72*'[1]prices source'!$G$60)+(AR72*'[1]prices source'!$G$61))</f>
        <v>0</v>
      </c>
      <c r="AU72" s="14">
        <f>[1]FabricVent!EH72</f>
        <v>0</v>
      </c>
      <c r="AV72" s="9" t="str">
        <f t="shared" si="106"/>
        <v>n/a</v>
      </c>
      <c r="AW72" s="14">
        <f t="shared" si="84"/>
        <v>0</v>
      </c>
      <c r="AX72" s="11">
        <f>[1]FabricVent!FC72</f>
        <v>0</v>
      </c>
      <c r="AY72" s="11">
        <f>[1]FabricVent!ER72</f>
        <v>0</v>
      </c>
      <c r="AZ72" s="11">
        <v>0</v>
      </c>
      <c r="BA72" s="13">
        <f>((AX72*'[1]prices source'!$C$58)+(AY72*'[1]prices source'!$C$60)+(AZ72*'[1]prices source'!$C$61))/1000</f>
        <v>0</v>
      </c>
      <c r="BB72" s="14">
        <f>((AX72*'[1]prices source'!$G$58)+(AY72*'[1]prices source'!$G$60)+(AZ72*'[1]prices source'!$G$61))</f>
        <v>0</v>
      </c>
      <c r="BC72" s="14">
        <f>[1]FabricVent!EG72</f>
        <v>0</v>
      </c>
      <c r="BD72" s="9" t="str">
        <f t="shared" si="107"/>
        <v>n/a</v>
      </c>
      <c r="BE72" s="14">
        <f t="shared" si="85"/>
        <v>0</v>
      </c>
      <c r="BF72" s="11">
        <f>[1]FabricVent!EZ72</f>
        <v>0</v>
      </c>
      <c r="BG72" s="11">
        <f>[1]FabricVent!EO72</f>
        <v>0</v>
      </c>
      <c r="BH72" s="11">
        <v>0</v>
      </c>
      <c r="BI72" s="13">
        <f>((BF72*'[1]prices source'!$C$58)+(BG72*'[1]prices source'!$C$60)+(BH72*'[1]prices source'!$C$61))/1000</f>
        <v>0</v>
      </c>
      <c r="BJ72" s="14">
        <f>((BF72*'[1]prices source'!$G$58)+(BG72*'[1]prices source'!$G$60)+(BH72*'[1]prices source'!$G$61))</f>
        <v>0</v>
      </c>
      <c r="BK72" s="14">
        <f>[1]FabricVent!ED72</f>
        <v>0</v>
      </c>
      <c r="BL72" s="9" t="str">
        <f t="shared" si="108"/>
        <v>n/a</v>
      </c>
      <c r="BM72" s="14">
        <f t="shared" si="86"/>
        <v>0</v>
      </c>
      <c r="BN72" s="11">
        <f>[1]FabricVent!EY72</f>
        <v>0</v>
      </c>
      <c r="BO72" s="11">
        <f>[1]FabricVent!EN72</f>
        <v>0</v>
      </c>
      <c r="BP72" s="11">
        <v>0</v>
      </c>
      <c r="BQ72" s="13">
        <f>((BN72*'[1]prices source'!$C$58)+(BO72*'[1]prices source'!$C$60)+(BP72*'[1]prices source'!$C$61))/1000</f>
        <v>0</v>
      </c>
      <c r="BR72" s="14">
        <f>((BN72*'[1]prices source'!$G$58)+(BO72*'[1]prices source'!$G$60)+(BP72*'[1]prices source'!$G$61))</f>
        <v>0</v>
      </c>
      <c r="BS72" s="14">
        <f>[1]FabricVent!EC72</f>
        <v>0</v>
      </c>
      <c r="BT72" s="9" t="str">
        <f t="shared" si="109"/>
        <v>n/a</v>
      </c>
      <c r="BU72" s="14">
        <f t="shared" si="87"/>
        <v>0</v>
      </c>
      <c r="BV72" s="11">
        <f>[1]FabricVent!FA72</f>
        <v>0</v>
      </c>
      <c r="BW72" s="11">
        <f>[1]FabricVent!EP72</f>
        <v>7939.5673195773525</v>
      </c>
      <c r="BX72" s="11">
        <v>0</v>
      </c>
      <c r="BY72" s="13">
        <f>((BV72*'[1]prices source'!$C$58)+(BW72*'[1]prices source'!$C$60)+(BX72*'[1]prices source'!$C$61))/1000</f>
        <v>1.4644531920960426</v>
      </c>
      <c r="BZ72" s="14">
        <f>((BV72*'[1]prices source'!$G$58)+(BW72*'[1]prices source'!$G$60)+(BX72*'[1]prices source'!$G$61))</f>
        <v>159.18124248619651</v>
      </c>
      <c r="CA72" s="14">
        <f>[1]FabricVent!EE72</f>
        <v>23890.324400000001</v>
      </c>
      <c r="CB72" s="9">
        <f t="shared" si="110"/>
        <v>150.08253502024061</v>
      </c>
      <c r="CC72" s="14">
        <f t="shared" si="88"/>
        <v>-19185.53778513713</v>
      </c>
      <c r="CD72" s="11">
        <f>[1]FabricVent!FB72</f>
        <v>0</v>
      </c>
      <c r="CE72" s="11">
        <f>[1]FabricVent!EQ72</f>
        <v>10448.964244417863</v>
      </c>
      <c r="CF72" s="11">
        <v>0</v>
      </c>
      <c r="CG72" s="13">
        <f>((CD72*'[1]prices source'!$C$58)+(CE72*'[1]prices source'!$C$60)+(CF72*'[1]prices source'!$C$61))/1000</f>
        <v>1.9273114548828749</v>
      </c>
      <c r="CH72" s="14">
        <f>((CD72*'[1]prices source'!$G$58)+(CE72*'[1]prices source'!$G$60)+(CF72*'[1]prices source'!$G$61))</f>
        <v>209.49241239116017</v>
      </c>
      <c r="CI72" s="14">
        <f>[1]FabricVent!EF72</f>
        <v>26445.254400000002</v>
      </c>
      <c r="CJ72" s="9">
        <f t="shared" si="111"/>
        <v>126.23490320318588</v>
      </c>
      <c r="CK72" s="14">
        <f t="shared" si="89"/>
        <v>-20253.46268924783</v>
      </c>
      <c r="CL72" s="11">
        <v>0</v>
      </c>
      <c r="CM72" s="11">
        <f>[1]HeatFuel!CE72</f>
        <v>2359.3634336734704</v>
      </c>
      <c r="CN72" s="11">
        <v>0</v>
      </c>
      <c r="CO72" s="13">
        <f>((CL72*'[1]prices source'!$C$58)+(CM72*'[1]prices source'!$C$60)+(CN72*'[1]prices source'!$C$61))/1000</f>
        <v>0.43518458534107163</v>
      </c>
      <c r="CP72" s="14">
        <f>((CL72*'[1]prices source'!$G$58)+(CM72*'[1]prices source'!$G$60)+(CN72*'[1]prices source'!$G$61))</f>
        <v>47.30313224028869</v>
      </c>
      <c r="CQ72" s="14">
        <f>[1]HeatFuel!CF72</f>
        <v>3719.7234875839563</v>
      </c>
      <c r="CR72" s="9">
        <f t="shared" si="112"/>
        <v>78.635881207372137</v>
      </c>
      <c r="CS72" s="14">
        <f t="shared" si="90"/>
        <v>-2951.2129241220782</v>
      </c>
      <c r="CT72" s="11">
        <f>[1]HeatFuel!BA72</f>
        <v>2394.6384000000003</v>
      </c>
      <c r="CU72" s="11">
        <v>0</v>
      </c>
      <c r="CV72" s="11">
        <v>0</v>
      </c>
      <c r="CW72" s="13">
        <f>((CT72*'[1]prices source'!$C$58)+(CU72*'[1]prices source'!$C$60)+(CV72*'[1]prices source'!$C$61))/1000</f>
        <v>0.62391994445497723</v>
      </c>
      <c r="CX72" s="14">
        <f>((CT72*'[1]prices source'!$G$58)+(CU72*'[1]prices source'!$G$60)+(CV72*'[1]prices source'!$G$61))</f>
        <v>295.33160698509334</v>
      </c>
      <c r="CY72" s="14">
        <f>'[1]CAPEX Assumptions'!$D$11*[1]HeatFuel!BB72</f>
        <v>319.43869629629631</v>
      </c>
      <c r="CZ72" s="9">
        <f t="shared" si="113"/>
        <v>1.0816271903888017</v>
      </c>
      <c r="DA72" s="14">
        <f t="shared" si="91"/>
        <v>4771.6489147034326</v>
      </c>
      <c r="DB72" s="11">
        <f>[1]HotWaterpiv!AQ181</f>
        <v>0</v>
      </c>
      <c r="DC72" s="11">
        <f>[1]HotWaterpiv!AP181</f>
        <v>0</v>
      </c>
      <c r="DD72" s="11">
        <v>0</v>
      </c>
      <c r="DE72" s="13">
        <f>((DB72*'[1]prices source'!$C$58)+(DC72*'[1]prices source'!$C$60)+(DD72*'[1]prices source'!$C$61))/1000</f>
        <v>0</v>
      </c>
      <c r="DF72" s="14">
        <f>((DB72*'[1]prices source'!$G$58)+(DC72*'[1]prices source'!$G$60)+(DD72*'[1]prices source'!$G$61))</f>
        <v>0</v>
      </c>
      <c r="DG72" s="14">
        <f>[1]HotWaterpiv!AW181</f>
        <v>0</v>
      </c>
      <c r="DH72" s="9" t="str">
        <f t="shared" si="114"/>
        <v>n/a</v>
      </c>
      <c r="DI72" s="14">
        <f t="shared" si="92"/>
        <v>0</v>
      </c>
      <c r="DJ72" s="11">
        <f>[1]HeatFuel!CN72</f>
        <v>0</v>
      </c>
      <c r="DK72" s="11">
        <f>[1]HeatFuel!CO72</f>
        <v>0</v>
      </c>
      <c r="DL72" s="11">
        <v>0</v>
      </c>
      <c r="DM72" s="13">
        <f>((DJ72*'[1]prices source'!$C$58)+(DK72*'[1]prices source'!$C$60)+(DL72*'[1]prices source'!$C$61))/1000</f>
        <v>0</v>
      </c>
      <c r="DN72" s="14">
        <f>((DJ72*'[1]prices source'!$G$58)+(DK72*'[1]prices source'!$G$60)+(DL72*'[1]prices source'!$G$61))</f>
        <v>0</v>
      </c>
      <c r="DO72" s="14">
        <f>[1]HeatFuel!CM72</f>
        <v>0</v>
      </c>
      <c r="DP72" s="9" t="str">
        <f t="shared" si="115"/>
        <v>n/a</v>
      </c>
      <c r="DQ72" s="14">
        <f t="shared" si="93"/>
        <v>0</v>
      </c>
      <c r="DR72" s="11">
        <v>0</v>
      </c>
      <c r="DS72" s="11">
        <v>0</v>
      </c>
      <c r="DT72" s="11">
        <v>0</v>
      </c>
      <c r="DU72" s="13">
        <f>((DR72*'[1]prices source'!$C$58)+(DS72*'[1]prices source'!$C$60)+(DT72*'[1]prices source'!$C$61))/1000</f>
        <v>0</v>
      </c>
      <c r="DV72" s="14">
        <f>((DR72*'[1]prices source'!$G$58)+(DS72*'[1]prices source'!$G$60)+(DT72*'[1]prices source'!$G$61))</f>
        <v>0</v>
      </c>
      <c r="DW72" s="14"/>
      <c r="DX72" s="9" t="str">
        <f t="shared" si="116"/>
        <v>n/a</v>
      </c>
      <c r="DY72" s="14">
        <f t="shared" si="94"/>
        <v>0</v>
      </c>
      <c r="DZ72" s="11">
        <f>'[1]ENERGY APPORTION'!BA72*'[1]benchmarks general'!$I$192*(6-0)/24</f>
        <v>0</v>
      </c>
      <c r="EA72" s="11">
        <v>0</v>
      </c>
      <c r="EB72" s="11">
        <v>0</v>
      </c>
      <c r="EC72" s="13">
        <f>((DZ72*'[1]prices source'!$C$58)+(EA72*'[1]prices source'!$C$60)+(EB72*'[1]prices source'!$C$61))/1000</f>
        <v>0</v>
      </c>
      <c r="ED72" s="14">
        <f>((DZ72*'[1]prices source'!$G$58)+(EA72*'[1]prices source'!$G$60)+(EB72*'[1]prices source'!$G$61))</f>
        <v>0</v>
      </c>
      <c r="EE72" s="14">
        <f>IF(DZ72&gt;0,'[1]benchmarks general'!$I$197,0)</f>
        <v>0</v>
      </c>
      <c r="EF72" s="9" t="str">
        <f t="shared" si="117"/>
        <v>n/a</v>
      </c>
      <c r="EG72" s="14">
        <f t="shared" si="95"/>
        <v>0</v>
      </c>
      <c r="EH72" s="11">
        <f>[1]FabricVent!GG72</f>
        <v>0</v>
      </c>
      <c r="EI72" s="11">
        <f>[1]FabricVent!GD72</f>
        <v>0</v>
      </c>
      <c r="EJ72" s="11">
        <v>0</v>
      </c>
      <c r="EK72" s="13">
        <f>((EH72*'[1]prices source'!$C$58)+(EI72*'[1]prices source'!$C$60)+(EJ72*'[1]prices source'!$C$61))/1000</f>
        <v>0</v>
      </c>
      <c r="EL72" s="14">
        <f>((EH72*'[1]prices source'!$G$58)+(EI72*'[1]prices source'!$G$60)+(EJ72*'[1]prices source'!$G$61))</f>
        <v>0</v>
      </c>
      <c r="EM72" s="14">
        <v>0</v>
      </c>
      <c r="EN72" s="9" t="str">
        <f t="shared" si="118"/>
        <v>n/a</v>
      </c>
      <c r="EO72" s="14">
        <f t="shared" si="96"/>
        <v>0</v>
      </c>
      <c r="EP72" s="11">
        <f>[1]FabricVent!GK72</f>
        <v>0</v>
      </c>
      <c r="EQ72" s="11">
        <f>[1]FabricVent!GH72</f>
        <v>0</v>
      </c>
      <c r="ER72" s="11">
        <v>0</v>
      </c>
      <c r="ES72" s="13">
        <f>((EP72*'[1]prices source'!$C$58)+(EQ72*'[1]prices source'!$C$60)+(ER72*'[1]prices source'!$C$61))/1000</f>
        <v>0</v>
      </c>
      <c r="ET72" s="14">
        <f>((EP72*'[1]prices source'!$G$58)+(EQ72*'[1]prices source'!$G$60)+(ER72*'[1]prices source'!$G$61))</f>
        <v>0</v>
      </c>
      <c r="EU72" s="14">
        <v>0</v>
      </c>
      <c r="EV72" s="9" t="str">
        <f t="shared" si="119"/>
        <v>n/a</v>
      </c>
      <c r="EW72" s="14">
        <f t="shared" si="97"/>
        <v>0</v>
      </c>
      <c r="EX72" s="11">
        <f>[1]FabricVent!GR72</f>
        <v>0</v>
      </c>
      <c r="EY72" s="11">
        <f>[1]FabricVent!GO72</f>
        <v>0</v>
      </c>
      <c r="EZ72" s="11">
        <v>0</v>
      </c>
      <c r="FA72" s="13">
        <f>((EX72*'[1]prices source'!$C$58)+(EY72*'[1]prices source'!$C$60)+(EZ72*'[1]prices source'!$C$61))/1000</f>
        <v>0</v>
      </c>
      <c r="FB72" s="14">
        <f>((EX72*'[1]prices source'!$G$58)+(EY72*'[1]prices source'!$G$60)+(EZ72*'[1]prices source'!$G$61))</f>
        <v>0</v>
      </c>
      <c r="FC72" s="14"/>
      <c r="FD72" s="9" t="str">
        <f t="shared" si="120"/>
        <v>n/a</v>
      </c>
      <c r="FE72" s="14">
        <f t="shared" si="98"/>
        <v>0</v>
      </c>
      <c r="FF72" s="11">
        <v>0</v>
      </c>
      <c r="FG72" s="11">
        <f>[1]HeatFuel!CR72</f>
        <v>0</v>
      </c>
      <c r="FH72" s="11">
        <f>[1]HeatFuel!CQ72</f>
        <v>0</v>
      </c>
      <c r="FI72" s="13">
        <f>((FF72*'[1]prices source'!$C$58)+(FG72*'[1]prices source'!$C$60)+(FH72*'[1]prices source'!$C$61))/1000</f>
        <v>0</v>
      </c>
      <c r="FJ72" s="14">
        <f>((FF72*'[1]prices source'!$G$58)+(FG72*'[1]prices source'!$G$60)+(FH72*'[1]prices source'!$G$61))</f>
        <v>0</v>
      </c>
      <c r="FK72" s="14">
        <f>[1]HeatFuel!CP72</f>
        <v>0</v>
      </c>
      <c r="FL72" s="9" t="str">
        <f t="shared" si="121"/>
        <v>n/a</v>
      </c>
      <c r="FM72" s="14">
        <f t="shared" si="99"/>
        <v>0</v>
      </c>
      <c r="FN72" s="11">
        <f t="shared" si="100"/>
        <v>0</v>
      </c>
      <c r="FO72" s="11">
        <f t="shared" si="100"/>
        <v>0</v>
      </c>
      <c r="FP72" s="11">
        <f t="shared" si="100"/>
        <v>0</v>
      </c>
      <c r="FQ72" s="13">
        <f>((FN72*'[1]prices source'!$C$58)+(FO72*'[1]prices source'!$C$60)+(FP72*'[1]prices source'!$C$61))/1000</f>
        <v>0</v>
      </c>
      <c r="FR72" s="14">
        <f>((FN72*'[1]prices source'!$G$58)+(FO72*'[1]prices source'!$G$60)+(FP72*'[1]prices source'!$G$61))</f>
        <v>0</v>
      </c>
      <c r="FS72" s="14">
        <f>'[1]CAPEX Assumptions'!$D$30</f>
        <v>0</v>
      </c>
      <c r="FT72" s="9" t="str">
        <f t="shared" si="122"/>
        <v>n/a</v>
      </c>
      <c r="FU72" s="14">
        <f t="shared" si="101"/>
        <v>0</v>
      </c>
      <c r="FV72" s="15">
        <v>0</v>
      </c>
      <c r="FW72" s="13">
        <f>(FV72*'[1]prices source'!$C$58)/1000</f>
        <v>0</v>
      </c>
      <c r="FX72" s="14">
        <f>(FV72*'[1]prices source'!$G$58)</f>
        <v>0</v>
      </c>
      <c r="FY72" s="16">
        <v>0</v>
      </c>
      <c r="FZ72" s="9" t="str">
        <f t="shared" si="123"/>
        <v>n/a</v>
      </c>
      <c r="GA72" s="14">
        <f t="shared" si="124"/>
        <v>0</v>
      </c>
      <c r="GB72" s="11">
        <f>'[1]ENERGY APPORTION'!BB72*'[1]cooling opps'!$C$35</f>
        <v>0</v>
      </c>
      <c r="GC72" s="13">
        <f>(GB72*'[1]prices source'!$C$58)/1000</f>
        <v>0</v>
      </c>
      <c r="GD72" s="14">
        <f>(GB72*'[1]prices source'!$G$58)</f>
        <v>0</v>
      </c>
      <c r="GE72" s="14">
        <v>0</v>
      </c>
      <c r="GF72" s="9" t="str">
        <f t="shared" si="125"/>
        <v>n/a</v>
      </c>
      <c r="GG72" s="14">
        <f t="shared" si="126"/>
        <v>0</v>
      </c>
      <c r="GH72" s="11">
        <v>0</v>
      </c>
      <c r="GI72" s="13">
        <f>(GH72*'[1]prices source'!$C$58)/1000</f>
        <v>0</v>
      </c>
      <c r="GJ72" s="14">
        <f>(GH72*'[1]prices source'!$G$58)</f>
        <v>0</v>
      </c>
      <c r="GK72" s="17">
        <v>0</v>
      </c>
      <c r="GL72" s="9" t="str">
        <f t="shared" si="127"/>
        <v>n/a</v>
      </c>
      <c r="GM72" s="14">
        <f t="shared" si="128"/>
        <v>0</v>
      </c>
      <c r="GN72" s="11">
        <f>[1]HeatFuel!BE72</f>
        <v>0</v>
      </c>
      <c r="GO72" s="13">
        <f>(GN72*'[1]prices source'!$C$58)/1000</f>
        <v>0</v>
      </c>
      <c r="GP72" s="14">
        <f>(GN72*'[1]prices source'!$G$58)</f>
        <v>0</v>
      </c>
      <c r="GQ72" s="14">
        <f>[1]HeatFuel!BF72*'[1]CAPEX Assumptions'!$D$11</f>
        <v>0</v>
      </c>
      <c r="GR72" s="9" t="str">
        <f t="shared" si="129"/>
        <v>n/a</v>
      </c>
      <c r="GS72" s="14">
        <f t="shared" si="130"/>
        <v>0</v>
      </c>
      <c r="GT72" s="11">
        <v>0</v>
      </c>
      <c r="GU72" s="13">
        <f>(GT72*'[1]prices source'!$C$58)/1000</f>
        <v>0</v>
      </c>
      <c r="GV72" s="14">
        <f>(GT72*'[1]prices source'!$G$58)</f>
        <v>0</v>
      </c>
      <c r="GW72" s="14">
        <v>0</v>
      </c>
      <c r="GX72" s="9" t="str">
        <f t="shared" si="131"/>
        <v>n/a</v>
      </c>
      <c r="GY72" s="14">
        <f t="shared" si="132"/>
        <v>0</v>
      </c>
      <c r="GZ72" s="18">
        <v>5916.2566353354459</v>
      </c>
      <c r="HA72" s="13">
        <f>(GZ72*'[1]prices source'!$C$58)/1000</f>
        <v>1.541473030458328</v>
      </c>
      <c r="HB72" s="14">
        <f>(GZ72*'[1]prices source'!$G$58)</f>
        <v>729.6540385595747</v>
      </c>
      <c r="HC72" s="19">
        <v>15776.181152256358</v>
      </c>
      <c r="HD72" s="9">
        <f t="shared" si="133"/>
        <v>21.621453892587844</v>
      </c>
      <c r="HE72" s="14">
        <f t="shared" si="134"/>
        <v>1117.9547672953777</v>
      </c>
      <c r="HF72" s="18">
        <v>6455.741156829984</v>
      </c>
      <c r="HG72" s="13">
        <f>(HF72*'[1]prices source'!$C$58)/1000</f>
        <v>1.6820350262424062</v>
      </c>
      <c r="HH72" s="14">
        <f>(HF72*'[1]prices source'!$G$58)</f>
        <v>796.18885679207528</v>
      </c>
      <c r="HI72" s="19">
        <v>26571.416766163598</v>
      </c>
      <c r="HJ72" s="9">
        <f t="shared" si="135"/>
        <v>33.373258793425592</v>
      </c>
      <c r="HK72" s="14">
        <f t="shared" si="136"/>
        <v>-3427.2390306379129</v>
      </c>
      <c r="HL72" s="11">
        <v>0</v>
      </c>
      <c r="HM72" s="13">
        <f>(HL72*'[1]prices source'!$C$58)/1000</f>
        <v>0</v>
      </c>
      <c r="HN72" s="14">
        <f>(HL72*'[1]prices source'!$G$58)</f>
        <v>0</v>
      </c>
      <c r="HO72" s="14">
        <v>0</v>
      </c>
      <c r="HP72" s="9" t="str">
        <f t="shared" si="137"/>
        <v>n/a</v>
      </c>
      <c r="HQ72" s="14">
        <f t="shared" si="138"/>
        <v>0</v>
      </c>
      <c r="HR72" s="11">
        <v>0</v>
      </c>
      <c r="HS72" s="13">
        <f>(HR72*'[1]prices source'!$C$58)/1000</f>
        <v>0</v>
      </c>
      <c r="HT72" s="14">
        <f>(HR72*'[1]prices source'!$G$58)</f>
        <v>0</v>
      </c>
      <c r="HU72" s="14">
        <v>0</v>
      </c>
      <c r="HV72" s="9" t="str">
        <f t="shared" si="139"/>
        <v>n/a</v>
      </c>
      <c r="HW72" s="14">
        <f t="shared" si="140"/>
        <v>0</v>
      </c>
      <c r="HX72" s="11">
        <f>[1]ICT!AC142</f>
        <v>1130.9760000000003</v>
      </c>
      <c r="HY72" s="13">
        <f>(HX72*'[1]prices source'!$C$58)/1000</f>
        <v>0.29467433709403162</v>
      </c>
      <c r="HZ72" s="14">
        <f>(HX72*'[1]prices source'!$G$58)</f>
        <v>139.48367300113995</v>
      </c>
      <c r="IA72" s="14">
        <f>'[1]CAPEX Assumptions'!$D$25*[1]ICT!H142</f>
        <v>0</v>
      </c>
      <c r="IB72" s="9">
        <f t="shared" si="141"/>
        <v>0</v>
      </c>
      <c r="IC72" s="14">
        <f t="shared" si="142"/>
        <v>433.9884411918768</v>
      </c>
      <c r="ID72" s="11">
        <f>[1]ICT!Z142</f>
        <v>450</v>
      </c>
      <c r="IE72" s="13">
        <f>(ID72*'[1]prices source'!$C$58)/1000</f>
        <v>0.11724691920280729</v>
      </c>
      <c r="IF72" s="14">
        <f>(ID72*'[1]prices source'!$G$58)</f>
        <v>55.498660316852842</v>
      </c>
      <c r="IG72" s="14">
        <f>'[1]CAPEX Assumptions'!$D$26</f>
        <v>0</v>
      </c>
      <c r="IH72" s="9">
        <f t="shared" si="143"/>
        <v>0</v>
      </c>
      <c r="II72" s="14">
        <f t="shared" si="144"/>
        <v>172.6781103545473</v>
      </c>
      <c r="IJ72" s="11">
        <f>[1]ICT!AF142</f>
        <v>0</v>
      </c>
      <c r="IK72" s="13">
        <f>(IJ72*'[1]prices source'!$C$58)/1000</f>
        <v>0</v>
      </c>
      <c r="IL72" s="14">
        <f>(IJ72*'[1]prices source'!$G$58)</f>
        <v>0</v>
      </c>
      <c r="IM72" s="14">
        <f>'[1]CAPEX Assumptions'!$D$27*[1]ICT!AG99</f>
        <v>0</v>
      </c>
      <c r="IN72" s="9" t="str">
        <f t="shared" si="145"/>
        <v>n/a</v>
      </c>
      <c r="IO72" s="14">
        <f t="shared" si="146"/>
        <v>0</v>
      </c>
      <c r="IP72" s="11">
        <f>[1]vending!G72</f>
        <v>0</v>
      </c>
      <c r="IQ72" s="13">
        <f>(IP72*'[1]prices source'!$C$58)/1000</f>
        <v>0</v>
      </c>
      <c r="IR72" s="14">
        <f>(IP72*'[1]prices source'!$G$58)</f>
        <v>0</v>
      </c>
      <c r="IS72" s="14">
        <f>'[1]CAPEX Assumptions'!$D$28*[1]vending!C29</f>
        <v>0</v>
      </c>
      <c r="IT72" s="9" t="str">
        <f t="shared" si="147"/>
        <v>n/a</v>
      </c>
      <c r="IU72" s="14">
        <f t="shared" si="148"/>
        <v>0</v>
      </c>
      <c r="IV72" s="11">
        <f>'[1]halls power'!S103</f>
        <v>0</v>
      </c>
      <c r="IW72" s="13">
        <f>(IV72*'[1]prices source'!$C$58)/1000</f>
        <v>0</v>
      </c>
      <c r="IX72" s="14">
        <f>(IV72*'[1]prices source'!$G$58)</f>
        <v>0</v>
      </c>
      <c r="IY72" s="14">
        <f>'[1]halls power'!T103</f>
        <v>0</v>
      </c>
      <c r="IZ72" s="9" t="str">
        <f t="shared" si="149"/>
        <v>n/a</v>
      </c>
      <c r="JA72" s="14">
        <f t="shared" si="150"/>
        <v>0</v>
      </c>
      <c r="JB72" s="11">
        <f>'[1]halls power'!U103</f>
        <v>0</v>
      </c>
      <c r="JC72" s="13">
        <f>(JB72*'[1]prices source'!$C$58)/1000</f>
        <v>0</v>
      </c>
      <c r="JD72" s="14">
        <f>(JB72*'[1]prices source'!$G$58)</f>
        <v>0</v>
      </c>
      <c r="JE72" s="14">
        <f>'[1]halls power'!V103</f>
        <v>0</v>
      </c>
      <c r="JF72" s="9" t="str">
        <f t="shared" si="151"/>
        <v>n/a</v>
      </c>
      <c r="JG72" s="14">
        <f t="shared" si="152"/>
        <v>0</v>
      </c>
      <c r="JH72" s="11">
        <f>'[1]renewable energy'!W235</f>
        <v>12461.535214329671</v>
      </c>
      <c r="JI72" s="13">
        <f>(JH72*'[1]prices source'!$C$58)/1000</f>
        <v>3.2468369164832191</v>
      </c>
      <c r="JJ72" s="14">
        <f>(JH72*'[1]prices source'!$G$58)+'[1]renewable energy'!Z235</f>
        <v>1617.5948157967105</v>
      </c>
      <c r="JK72" s="14">
        <f>'[1]renewable energy'!Y235</f>
        <v>14421.73060767292</v>
      </c>
      <c r="JL72" s="9">
        <f t="shared" si="153"/>
        <v>8.915539581875958</v>
      </c>
      <c r="JM72" s="14">
        <f t="shared" si="154"/>
        <v>21162.741576946748</v>
      </c>
      <c r="JN72" s="11">
        <v>0</v>
      </c>
      <c r="JO72" s="13">
        <f>(JN72*'[1]prices source'!$C$58)/1000</f>
        <v>0</v>
      </c>
      <c r="JP72" s="14">
        <v>0</v>
      </c>
      <c r="JQ72" s="14">
        <v>0</v>
      </c>
      <c r="JR72" s="9" t="str">
        <f t="shared" si="155"/>
        <v>n/a</v>
      </c>
      <c r="JS72" s="14">
        <f t="shared" si="156"/>
        <v>0</v>
      </c>
      <c r="JT72" s="11">
        <v>0</v>
      </c>
      <c r="JU72" s="13">
        <f>(JT72*'[1]prices source'!$C$58)/1000</f>
        <v>0</v>
      </c>
      <c r="JV72" s="14">
        <f>(JT72*'[1]prices source'!$G$58)</f>
        <v>0</v>
      </c>
      <c r="JW72" s="16">
        <v>0</v>
      </c>
      <c r="JX72" s="9" t="str">
        <f t="shared" si="157"/>
        <v>n/a</v>
      </c>
      <c r="JY72" s="14">
        <f t="shared" si="158"/>
        <v>0</v>
      </c>
    </row>
    <row r="73" spans="1:285" x14ac:dyDescent="0.25">
      <c r="A73" s="9">
        <f>'[1]ENERGY APPORTION'!A73</f>
        <v>71</v>
      </c>
      <c r="B73" t="s">
        <v>120</v>
      </c>
      <c r="C73" s="9" t="str">
        <f>'[1]ENERGY APPORTION'!E73</f>
        <v>acc</v>
      </c>
      <c r="D73" s="10">
        <f>[1]FabricVent!M73</f>
        <v>882</v>
      </c>
      <c r="E73" s="11">
        <f>'[1]ENERGY APPORTION'!G73</f>
        <v>110906.36623493527</v>
      </c>
      <c r="F73" s="11">
        <f>'[1]ENERGY APPORTION'!H73</f>
        <v>0</v>
      </c>
      <c r="G73" s="11">
        <f>'[1]ENERGY APPORTION'!I73</f>
        <v>0</v>
      </c>
      <c r="H73" s="10">
        <f>((E73*'[1]prices source'!$C$58)+(F73*'[1]prices source'!$C$60)+(G73*'[1]prices source'!$C$61))/1000</f>
        <v>28.896510580054244</v>
      </c>
      <c r="I73" s="12">
        <f>(E73*'[1]prices source'!$G$58)+(F73*'[1]prices source'!$G$60)+(G73*'[1]prices source'!$G$61)</f>
        <v>13678.121659220333</v>
      </c>
      <c r="J73" s="11">
        <f>[1]FabricVent!EU73</f>
        <v>0</v>
      </c>
      <c r="K73" s="11">
        <f>[1]FabricVent!EJ73</f>
        <v>0</v>
      </c>
      <c r="L73" s="11">
        <v>0</v>
      </c>
      <c r="M73" s="13">
        <f>((J73*'[1]prices source'!$C$58)+(K73*'[1]prices source'!$C$60)+(L73*'[1]prices source'!$C$61))/1000</f>
        <v>0</v>
      </c>
      <c r="N73" s="14">
        <f>((J73*'[1]prices source'!$G$58)+(K73*'[1]prices source'!$G$60)+(L73*'[1]prices source'!$G$61))</f>
        <v>0</v>
      </c>
      <c r="O73" s="14">
        <f>[1]FabricVent!DY73</f>
        <v>0</v>
      </c>
      <c r="P73" s="9" t="str">
        <f t="shared" si="102"/>
        <v>n/a</v>
      </c>
      <c r="Q73" s="14">
        <f t="shared" si="80"/>
        <v>0</v>
      </c>
      <c r="R73" s="11">
        <f>[1]FabricVent!EV73</f>
        <v>0</v>
      </c>
      <c r="S73" s="11">
        <f>[1]FabricVent!EK73</f>
        <v>0</v>
      </c>
      <c r="T73" s="11">
        <v>0</v>
      </c>
      <c r="U73" s="13">
        <f>((R73*'[1]prices source'!$C$58)+(S73*'[1]prices source'!$C$60)+(T73*'[1]prices source'!$C$61))/1000</f>
        <v>0</v>
      </c>
      <c r="V73" s="14">
        <f>((R73*'[1]prices source'!$G$58)+(S73*'[1]prices source'!$G$60)+(T73*'[1]prices source'!$G$61))</f>
        <v>0</v>
      </c>
      <c r="W73" s="14">
        <f>[1]FabricVent!DZ73</f>
        <v>0</v>
      </c>
      <c r="X73" s="9" t="str">
        <f t="shared" si="103"/>
        <v>n/a</v>
      </c>
      <c r="Y73" s="14">
        <f t="shared" si="81"/>
        <v>0</v>
      </c>
      <c r="Z73" s="11">
        <f>[1]FabricVent!EW73</f>
        <v>0</v>
      </c>
      <c r="AA73" s="11">
        <f>[1]FabricVent!EL73</f>
        <v>0</v>
      </c>
      <c r="AB73" s="11">
        <v>0</v>
      </c>
      <c r="AC73" s="13">
        <f>((Z73*'[1]prices source'!$C$58)+(AA73*'[1]prices source'!$C$60)+(AB73*'[1]prices source'!$C$61))/1000</f>
        <v>0</v>
      </c>
      <c r="AD73" s="14">
        <f>((Z73*'[1]prices source'!$G$58)+(AA73*'[1]prices source'!$G$60)+(AB73*'[1]prices source'!$G$61))</f>
        <v>0</v>
      </c>
      <c r="AE73" s="14">
        <f>[1]FabricVent!EA73</f>
        <v>0</v>
      </c>
      <c r="AF73" s="9" t="str">
        <f t="shared" si="104"/>
        <v>n/a</v>
      </c>
      <c r="AG73" s="14">
        <f t="shared" si="82"/>
        <v>0</v>
      </c>
      <c r="AH73" s="11">
        <f>[1]FabricVent!EX73</f>
        <v>0</v>
      </c>
      <c r="AI73" s="11">
        <f>[1]FabricVent!EM73</f>
        <v>0</v>
      </c>
      <c r="AJ73" s="11">
        <v>0</v>
      </c>
      <c r="AK73" s="13">
        <f>((AH73*'[1]prices source'!$C$58)+(AI73*'[1]prices source'!$C$60)+(AJ73*'[1]prices source'!$C$61))/1000</f>
        <v>0</v>
      </c>
      <c r="AL73" s="14">
        <f>((AH73*'[1]prices source'!$G$58)+(AI73*'[1]prices source'!$G$60)+(AJ73*'[1]prices source'!$G$61))</f>
        <v>0</v>
      </c>
      <c r="AM73" s="14">
        <f>[1]FabricVent!EB73</f>
        <v>0</v>
      </c>
      <c r="AN73" s="9" t="str">
        <f t="shared" si="105"/>
        <v>n/a</v>
      </c>
      <c r="AO73" s="14">
        <f t="shared" si="83"/>
        <v>0</v>
      </c>
      <c r="AP73" s="11">
        <f>[1]FabricVent!FD73</f>
        <v>0</v>
      </c>
      <c r="AQ73" s="11">
        <f>[1]FabricVent!ES73</f>
        <v>0</v>
      </c>
      <c r="AR73" s="11">
        <v>0</v>
      </c>
      <c r="AS73" s="13">
        <f>((AP73*'[1]prices source'!$C$58)+(AQ73*'[1]prices source'!$C$60)+(AR73*'[1]prices source'!$C$61))/1000</f>
        <v>0</v>
      </c>
      <c r="AT73" s="14">
        <f>((AP73*'[1]prices source'!$G$58)+(AQ73*'[1]prices source'!$G$60)+(AR73*'[1]prices source'!$G$61))</f>
        <v>0</v>
      </c>
      <c r="AU73" s="14">
        <f>[1]FabricVent!EH73</f>
        <v>0</v>
      </c>
      <c r="AV73" s="9" t="str">
        <f t="shared" si="106"/>
        <v>n/a</v>
      </c>
      <c r="AW73" s="14">
        <f t="shared" si="84"/>
        <v>0</v>
      </c>
      <c r="AX73" s="11">
        <f>[1]FabricVent!FC73</f>
        <v>0</v>
      </c>
      <c r="AY73" s="11">
        <f>[1]FabricVent!ER73</f>
        <v>0</v>
      </c>
      <c r="AZ73" s="11">
        <v>0</v>
      </c>
      <c r="BA73" s="13">
        <f>((AX73*'[1]prices source'!$C$58)+(AY73*'[1]prices source'!$C$60)+(AZ73*'[1]prices source'!$C$61))/1000</f>
        <v>0</v>
      </c>
      <c r="BB73" s="14">
        <f>((AX73*'[1]prices source'!$G$58)+(AY73*'[1]prices source'!$G$60)+(AZ73*'[1]prices source'!$G$61))</f>
        <v>0</v>
      </c>
      <c r="BC73" s="14">
        <f>[1]FabricVent!EG73</f>
        <v>0</v>
      </c>
      <c r="BD73" s="9" t="str">
        <f t="shared" si="107"/>
        <v>n/a</v>
      </c>
      <c r="BE73" s="14">
        <f t="shared" si="85"/>
        <v>0</v>
      </c>
      <c r="BF73" s="11">
        <f>[1]FabricVent!EZ73</f>
        <v>0</v>
      </c>
      <c r="BG73" s="11">
        <f>[1]FabricVent!EO73</f>
        <v>0</v>
      </c>
      <c r="BH73" s="11">
        <v>0</v>
      </c>
      <c r="BI73" s="13">
        <f>((BF73*'[1]prices source'!$C$58)+(BG73*'[1]prices source'!$C$60)+(BH73*'[1]prices source'!$C$61))/1000</f>
        <v>0</v>
      </c>
      <c r="BJ73" s="14">
        <f>((BF73*'[1]prices source'!$G$58)+(BG73*'[1]prices source'!$G$60)+(BH73*'[1]prices source'!$G$61))</f>
        <v>0</v>
      </c>
      <c r="BK73" s="14">
        <f>[1]FabricVent!ED73</f>
        <v>0</v>
      </c>
      <c r="BL73" s="9" t="str">
        <f t="shared" si="108"/>
        <v>n/a</v>
      </c>
      <c r="BM73" s="14">
        <f t="shared" si="86"/>
        <v>0</v>
      </c>
      <c r="BN73" s="11">
        <f>[1]FabricVent!EY73</f>
        <v>0</v>
      </c>
      <c r="BO73" s="11">
        <f>[1]FabricVent!EN73</f>
        <v>0</v>
      </c>
      <c r="BP73" s="11">
        <v>0</v>
      </c>
      <c r="BQ73" s="13">
        <f>((BN73*'[1]prices source'!$C$58)+(BO73*'[1]prices source'!$C$60)+(BP73*'[1]prices source'!$C$61))/1000</f>
        <v>0</v>
      </c>
      <c r="BR73" s="14">
        <f>((BN73*'[1]prices source'!$G$58)+(BO73*'[1]prices source'!$G$60)+(BP73*'[1]prices source'!$G$61))</f>
        <v>0</v>
      </c>
      <c r="BS73" s="14">
        <f>[1]FabricVent!EC73</f>
        <v>0</v>
      </c>
      <c r="BT73" s="9" t="str">
        <f t="shared" si="109"/>
        <v>n/a</v>
      </c>
      <c r="BU73" s="14">
        <f t="shared" si="87"/>
        <v>0</v>
      </c>
      <c r="BV73" s="11">
        <f>[1]FabricVent!FA73</f>
        <v>1799.181734304992</v>
      </c>
      <c r="BW73" s="11">
        <f>[1]FabricVent!EP73</f>
        <v>0</v>
      </c>
      <c r="BX73" s="11">
        <v>0</v>
      </c>
      <c r="BY73" s="13">
        <f>((BV73*'[1]prices source'!$C$58)+(BW73*'[1]prices source'!$C$60)+(BX73*'[1]prices source'!$C$61))/1000</f>
        <v>0.46877447874049794</v>
      </c>
      <c r="BZ73" s="14">
        <f>((BV73*'[1]prices source'!$G$58)+(BW73*'[1]prices source'!$G$60)+(BX73*'[1]prices source'!$G$61))</f>
        <v>221.89372426773096</v>
      </c>
      <c r="CA73" s="14">
        <f>[1]FabricVent!EE73</f>
        <v>28118.700400000005</v>
      </c>
      <c r="CB73" s="9">
        <f t="shared" si="110"/>
        <v>126.72147665642288</v>
      </c>
      <c r="CC73" s="14">
        <f t="shared" si="88"/>
        <v>-21668.537540974659</v>
      </c>
      <c r="CD73" s="11">
        <f>[1]FabricVent!FB73</f>
        <v>2367.8350285671913</v>
      </c>
      <c r="CE73" s="11">
        <f>[1]FabricVent!EQ73</f>
        <v>0</v>
      </c>
      <c r="CF73" s="11">
        <v>0</v>
      </c>
      <c r="CG73" s="13">
        <f>((CD73*'[1]prices source'!$C$58)+(CE73*'[1]prices source'!$C$60)+(CF73*'[1]prices source'!$C$61))/1000</f>
        <v>0.61693636062220969</v>
      </c>
      <c r="CH73" s="14">
        <f>((CD73*'[1]prices source'!$G$58)+(CE73*'[1]prices source'!$G$60)+(CF73*'[1]prices source'!$G$61))</f>
        <v>292.02593763732466</v>
      </c>
      <c r="CI73" s="14">
        <f>[1]FabricVent!EF73</f>
        <v>31125.830400000006</v>
      </c>
      <c r="CJ73" s="9">
        <f t="shared" si="111"/>
        <v>106.5858418325021</v>
      </c>
      <c r="CK73" s="14">
        <f t="shared" si="89"/>
        <v>-22637.015031127274</v>
      </c>
      <c r="CL73" s="11">
        <v>0</v>
      </c>
      <c r="CM73" s="11">
        <f>[1]HeatFuel!CE73</f>
        <v>0</v>
      </c>
      <c r="CN73" s="11">
        <v>0</v>
      </c>
      <c r="CO73" s="13">
        <f>((CL73*'[1]prices source'!$C$58)+(CM73*'[1]prices source'!$C$60)+(CN73*'[1]prices source'!$C$61))/1000</f>
        <v>0</v>
      </c>
      <c r="CP73" s="14">
        <f>((CL73*'[1]prices source'!$G$58)+(CM73*'[1]prices source'!$G$60)+(CN73*'[1]prices source'!$G$61))</f>
        <v>0</v>
      </c>
      <c r="CQ73" s="14">
        <v>0</v>
      </c>
      <c r="CR73" s="9" t="str">
        <f t="shared" si="112"/>
        <v>n/a</v>
      </c>
      <c r="CS73" s="14">
        <f t="shared" si="90"/>
        <v>0</v>
      </c>
      <c r="CT73" s="11">
        <f>[1]HeatFuel!BA73</f>
        <v>0</v>
      </c>
      <c r="CU73" s="11">
        <v>0</v>
      </c>
      <c r="CV73" s="11">
        <v>0</v>
      </c>
      <c r="CW73" s="13">
        <f>((CT73*'[1]prices source'!$C$58)+(CU73*'[1]prices source'!$C$60)+(CV73*'[1]prices source'!$C$61))/1000</f>
        <v>0</v>
      </c>
      <c r="CX73" s="14">
        <f>((CT73*'[1]prices source'!$G$58)+(CU73*'[1]prices source'!$G$60)+(CV73*'[1]prices source'!$G$61))</f>
        <v>0</v>
      </c>
      <c r="CY73" s="14">
        <f>'[1]CAPEX Assumptions'!$D$11*[1]HeatFuel!BB73</f>
        <v>0</v>
      </c>
      <c r="CZ73" s="9" t="str">
        <f t="shared" si="113"/>
        <v>n/a</v>
      </c>
      <c r="DA73" s="14">
        <f t="shared" si="91"/>
        <v>0</v>
      </c>
      <c r="DB73" s="11">
        <f>[1]HotWaterpiv!AQ182</f>
        <v>0</v>
      </c>
      <c r="DC73" s="11">
        <f>[1]HotWaterpiv!AP182</f>
        <v>0</v>
      </c>
      <c r="DD73" s="11">
        <v>0</v>
      </c>
      <c r="DE73" s="13">
        <f>((DB73*'[1]prices source'!$C$58)+(DC73*'[1]prices source'!$C$60)+(DD73*'[1]prices source'!$C$61))/1000</f>
        <v>0</v>
      </c>
      <c r="DF73" s="14">
        <f>((DB73*'[1]prices source'!$G$58)+(DC73*'[1]prices source'!$G$60)+(DD73*'[1]prices source'!$G$61))</f>
        <v>0</v>
      </c>
      <c r="DG73" s="14">
        <f>[1]HotWaterpiv!AW182</f>
        <v>0</v>
      </c>
      <c r="DH73" s="9" t="str">
        <f t="shared" si="114"/>
        <v>n/a</v>
      </c>
      <c r="DI73" s="14">
        <f t="shared" si="92"/>
        <v>0</v>
      </c>
      <c r="DJ73" s="11">
        <f>[1]HeatFuel!CN73</f>
        <v>0</v>
      </c>
      <c r="DK73" s="11">
        <f>[1]HeatFuel!CO73</f>
        <v>0</v>
      </c>
      <c r="DL73" s="11">
        <v>0</v>
      </c>
      <c r="DM73" s="13">
        <f>((DJ73*'[1]prices source'!$C$58)+(DK73*'[1]prices source'!$C$60)+(DL73*'[1]prices source'!$C$61))/1000</f>
        <v>0</v>
      </c>
      <c r="DN73" s="14">
        <f>((DJ73*'[1]prices source'!$G$58)+(DK73*'[1]prices source'!$G$60)+(DL73*'[1]prices source'!$G$61))</f>
        <v>0</v>
      </c>
      <c r="DO73" s="14">
        <f>[1]HeatFuel!CM73</f>
        <v>0</v>
      </c>
      <c r="DP73" s="9" t="str">
        <f t="shared" si="115"/>
        <v>n/a</v>
      </c>
      <c r="DQ73" s="14">
        <f t="shared" si="93"/>
        <v>0</v>
      </c>
      <c r="DR73" s="11">
        <v>0</v>
      </c>
      <c r="DS73" s="11">
        <v>0</v>
      </c>
      <c r="DT73" s="11">
        <v>0</v>
      </c>
      <c r="DU73" s="13">
        <f>((DR73*'[1]prices source'!$C$58)+(DS73*'[1]prices source'!$C$60)+(DT73*'[1]prices source'!$C$61))/1000</f>
        <v>0</v>
      </c>
      <c r="DV73" s="14">
        <f>((DR73*'[1]prices source'!$G$58)+(DS73*'[1]prices source'!$G$60)+(DT73*'[1]prices source'!$G$61))</f>
        <v>0</v>
      </c>
      <c r="DW73" s="14"/>
      <c r="DX73" s="9" t="str">
        <f t="shared" si="116"/>
        <v>n/a</v>
      </c>
      <c r="DY73" s="14">
        <f t="shared" si="94"/>
        <v>0</v>
      </c>
      <c r="DZ73" s="11">
        <f>'[1]ENERGY APPORTION'!BA73*'[1]benchmarks general'!$I$192*(6-0)/24</f>
        <v>0</v>
      </c>
      <c r="EA73" s="11">
        <v>0</v>
      </c>
      <c r="EB73" s="11">
        <v>0</v>
      </c>
      <c r="EC73" s="13">
        <f>((DZ73*'[1]prices source'!$C$58)+(EA73*'[1]prices source'!$C$60)+(EB73*'[1]prices source'!$C$61))/1000</f>
        <v>0</v>
      </c>
      <c r="ED73" s="14">
        <f>((DZ73*'[1]prices source'!$G$58)+(EA73*'[1]prices source'!$G$60)+(EB73*'[1]prices source'!$G$61))</f>
        <v>0</v>
      </c>
      <c r="EE73" s="14">
        <f>IF(DZ73&gt;0,'[1]benchmarks general'!$I$197,0)</f>
        <v>0</v>
      </c>
      <c r="EF73" s="9" t="str">
        <f t="shared" si="117"/>
        <v>n/a</v>
      </c>
      <c r="EG73" s="14">
        <f t="shared" si="95"/>
        <v>0</v>
      </c>
      <c r="EH73" s="11">
        <f>[1]FabricVent!GG73</f>
        <v>0</v>
      </c>
      <c r="EI73" s="11">
        <f>[1]FabricVent!GD73</f>
        <v>0</v>
      </c>
      <c r="EJ73" s="11">
        <v>0</v>
      </c>
      <c r="EK73" s="13">
        <f>((EH73*'[1]prices source'!$C$58)+(EI73*'[1]prices source'!$C$60)+(EJ73*'[1]prices source'!$C$61))/1000</f>
        <v>0</v>
      </c>
      <c r="EL73" s="14">
        <f>((EH73*'[1]prices source'!$G$58)+(EI73*'[1]prices source'!$G$60)+(EJ73*'[1]prices source'!$G$61))</f>
        <v>0</v>
      </c>
      <c r="EM73" s="14">
        <v>0</v>
      </c>
      <c r="EN73" s="9" t="str">
        <f t="shared" si="118"/>
        <v>n/a</v>
      </c>
      <c r="EO73" s="14">
        <f t="shared" si="96"/>
        <v>0</v>
      </c>
      <c r="EP73" s="11">
        <f>[1]FabricVent!GK73</f>
        <v>0</v>
      </c>
      <c r="EQ73" s="11">
        <f>[1]FabricVent!GH73</f>
        <v>0</v>
      </c>
      <c r="ER73" s="11">
        <v>0</v>
      </c>
      <c r="ES73" s="13">
        <f>((EP73*'[1]prices source'!$C$58)+(EQ73*'[1]prices source'!$C$60)+(ER73*'[1]prices source'!$C$61))/1000</f>
        <v>0</v>
      </c>
      <c r="ET73" s="14">
        <f>((EP73*'[1]prices source'!$G$58)+(EQ73*'[1]prices source'!$G$60)+(ER73*'[1]prices source'!$G$61))</f>
        <v>0</v>
      </c>
      <c r="EU73" s="14">
        <v>0</v>
      </c>
      <c r="EV73" s="9" t="str">
        <f t="shared" si="119"/>
        <v>n/a</v>
      </c>
      <c r="EW73" s="14">
        <f t="shared" si="97"/>
        <v>0</v>
      </c>
      <c r="EX73" s="11">
        <f>[1]FabricVent!GR73</f>
        <v>0</v>
      </c>
      <c r="EY73" s="11">
        <f>[1]FabricVent!GO73</f>
        <v>0</v>
      </c>
      <c r="EZ73" s="11">
        <v>0</v>
      </c>
      <c r="FA73" s="13">
        <f>((EX73*'[1]prices source'!$C$58)+(EY73*'[1]prices source'!$C$60)+(EZ73*'[1]prices source'!$C$61))/1000</f>
        <v>0</v>
      </c>
      <c r="FB73" s="14">
        <f>((EX73*'[1]prices source'!$G$58)+(EY73*'[1]prices source'!$G$60)+(EZ73*'[1]prices source'!$G$61))</f>
        <v>0</v>
      </c>
      <c r="FC73" s="14"/>
      <c r="FD73" s="9" t="str">
        <f t="shared" si="120"/>
        <v>n/a</v>
      </c>
      <c r="FE73" s="14">
        <f t="shared" si="98"/>
        <v>0</v>
      </c>
      <c r="FF73" s="11">
        <v>0</v>
      </c>
      <c r="FG73" s="11">
        <f>[1]HeatFuel!CR73</f>
        <v>0</v>
      </c>
      <c r="FH73" s="11">
        <f>[1]HeatFuel!CQ73</f>
        <v>0</v>
      </c>
      <c r="FI73" s="13">
        <f>((FF73*'[1]prices source'!$C$58)+(FG73*'[1]prices source'!$C$60)+(FH73*'[1]prices source'!$C$61))/1000</f>
        <v>0</v>
      </c>
      <c r="FJ73" s="14">
        <f>((FF73*'[1]prices source'!$G$58)+(FG73*'[1]prices source'!$G$60)+(FH73*'[1]prices source'!$G$61))</f>
        <v>0</v>
      </c>
      <c r="FK73" s="14">
        <f>[1]HeatFuel!CP73</f>
        <v>0</v>
      </c>
      <c r="FL73" s="9" t="str">
        <f t="shared" si="121"/>
        <v>n/a</v>
      </c>
      <c r="FM73" s="14">
        <f t="shared" si="99"/>
        <v>0</v>
      </c>
      <c r="FN73" s="11">
        <f t="shared" si="100"/>
        <v>110906.36623493527</v>
      </c>
      <c r="FO73" s="11">
        <f t="shared" si="100"/>
        <v>0</v>
      </c>
      <c r="FP73" s="11">
        <f t="shared" si="100"/>
        <v>0</v>
      </c>
      <c r="FQ73" s="13">
        <f>((FN73*'[1]prices source'!$C$58)+(FO73*'[1]prices source'!$C$60)+(FP73*'[1]prices source'!$C$61))/1000</f>
        <v>28.896510580054244</v>
      </c>
      <c r="FR73" s="14">
        <f>((FN73*'[1]prices source'!$G$58)+(FO73*'[1]prices source'!$G$60)+(FP73*'[1]prices source'!$G$61))</f>
        <v>13678.121659220333</v>
      </c>
      <c r="FS73" s="14">
        <f>'[1]CAPEX Assumptions'!$D$30</f>
        <v>0</v>
      </c>
      <c r="FT73" s="9">
        <f t="shared" si="122"/>
        <v>0</v>
      </c>
      <c r="FU73" s="14">
        <f t="shared" si="101"/>
        <v>13678.121659220333</v>
      </c>
      <c r="FV73" s="15">
        <v>0</v>
      </c>
      <c r="FW73" s="13">
        <f>(FV73*'[1]prices source'!$C$58)/1000</f>
        <v>0</v>
      </c>
      <c r="FX73" s="14">
        <f>(FV73*'[1]prices source'!$G$58)</f>
        <v>0</v>
      </c>
      <c r="FY73" s="16">
        <v>0</v>
      </c>
      <c r="FZ73" s="9" t="str">
        <f t="shared" si="123"/>
        <v>n/a</v>
      </c>
      <c r="GA73" s="14">
        <f t="shared" si="124"/>
        <v>0</v>
      </c>
      <c r="GB73" s="11">
        <f>'[1]ENERGY APPORTION'!BB73*'[1]cooling opps'!$C$35</f>
        <v>0</v>
      </c>
      <c r="GC73" s="13">
        <f>(GB73*'[1]prices source'!$C$58)/1000</f>
        <v>0</v>
      </c>
      <c r="GD73" s="14">
        <f>(GB73*'[1]prices source'!$G$58)</f>
        <v>0</v>
      </c>
      <c r="GE73" s="14">
        <v>0</v>
      </c>
      <c r="GF73" s="9" t="str">
        <f t="shared" si="125"/>
        <v>n/a</v>
      </c>
      <c r="GG73" s="14">
        <f t="shared" si="126"/>
        <v>0</v>
      </c>
      <c r="GH73" s="11">
        <v>0</v>
      </c>
      <c r="GI73" s="13">
        <f>(GH73*'[1]prices source'!$C$58)/1000</f>
        <v>0</v>
      </c>
      <c r="GJ73" s="14">
        <f>(GH73*'[1]prices source'!$G$58)</f>
        <v>0</v>
      </c>
      <c r="GK73" s="17">
        <v>0</v>
      </c>
      <c r="GL73" s="9" t="str">
        <f t="shared" si="127"/>
        <v>n/a</v>
      </c>
      <c r="GM73" s="14">
        <f t="shared" si="128"/>
        <v>0</v>
      </c>
      <c r="GN73" s="11">
        <f>[1]HeatFuel!BE73</f>
        <v>0</v>
      </c>
      <c r="GO73" s="13">
        <f>(GN73*'[1]prices source'!$C$58)/1000</f>
        <v>0</v>
      </c>
      <c r="GP73" s="14">
        <f>(GN73*'[1]prices source'!$G$58)</f>
        <v>0</v>
      </c>
      <c r="GQ73" s="14">
        <f>[1]HeatFuel!BF73*'[1]CAPEX Assumptions'!$D$11</f>
        <v>0</v>
      </c>
      <c r="GR73" s="9" t="str">
        <f t="shared" si="129"/>
        <v>n/a</v>
      </c>
      <c r="GS73" s="14">
        <f t="shared" si="130"/>
        <v>0</v>
      </c>
      <c r="GT73" s="11">
        <v>0</v>
      </c>
      <c r="GU73" s="13">
        <f>(GT73*'[1]prices source'!$C$58)/1000</f>
        <v>0</v>
      </c>
      <c r="GV73" s="14">
        <f>(GT73*'[1]prices source'!$G$58)</f>
        <v>0</v>
      </c>
      <c r="GW73" s="14">
        <v>0</v>
      </c>
      <c r="GX73" s="9" t="str">
        <f t="shared" si="131"/>
        <v>n/a</v>
      </c>
      <c r="GY73" s="14">
        <f t="shared" si="132"/>
        <v>0</v>
      </c>
      <c r="GZ73" s="18">
        <v>4719.6454069568372</v>
      </c>
      <c r="HA73" s="13">
        <f>(GZ73*'[1]prices source'!$C$58)/1000</f>
        <v>1.2296975193230419</v>
      </c>
      <c r="HB73" s="14">
        <f>(GZ73*'[1]prices source'!$G$58)</f>
        <v>582.07554945931599</v>
      </c>
      <c r="HC73" s="19">
        <v>19760.839673609786</v>
      </c>
      <c r="HD73" s="9">
        <f t="shared" si="133"/>
        <v>33.948925860166135</v>
      </c>
      <c r="HE73" s="14">
        <f t="shared" si="134"/>
        <v>-6283.680734797792</v>
      </c>
      <c r="HF73" s="18">
        <v>5234.5855035267787</v>
      </c>
      <c r="HG73" s="13">
        <f>(HF73*'[1]prices source'!$C$58)/1000</f>
        <v>1.3638644968715345</v>
      </c>
      <c r="HH73" s="14">
        <f>(HF73*'[1]prices source'!$G$58)</f>
        <v>645.58329502167726</v>
      </c>
      <c r="HI73" s="19">
        <v>32226.012761515922</v>
      </c>
      <c r="HJ73" s="9">
        <f t="shared" si="135"/>
        <v>49.917668269953985</v>
      </c>
      <c r="HK73" s="14">
        <f t="shared" si="136"/>
        <v>-13459.743432818217</v>
      </c>
      <c r="HL73" s="11">
        <v>0</v>
      </c>
      <c r="HM73" s="13">
        <f>(HL73*'[1]prices source'!$C$58)/1000</f>
        <v>0</v>
      </c>
      <c r="HN73" s="14">
        <f>(HL73*'[1]prices source'!$G$58)</f>
        <v>0</v>
      </c>
      <c r="HO73" s="14">
        <v>0</v>
      </c>
      <c r="HP73" s="9" t="str">
        <f t="shared" si="137"/>
        <v>n/a</v>
      </c>
      <c r="HQ73" s="14">
        <f t="shared" si="138"/>
        <v>0</v>
      </c>
      <c r="HR73" s="11">
        <v>0</v>
      </c>
      <c r="HS73" s="13">
        <f>(HR73*'[1]prices source'!$C$58)/1000</f>
        <v>0</v>
      </c>
      <c r="HT73" s="14">
        <f>(HR73*'[1]prices source'!$G$58)</f>
        <v>0</v>
      </c>
      <c r="HU73" s="14">
        <v>0</v>
      </c>
      <c r="HV73" s="9" t="str">
        <f t="shared" si="139"/>
        <v>n/a</v>
      </c>
      <c r="HW73" s="14">
        <f t="shared" si="140"/>
        <v>0</v>
      </c>
      <c r="HX73" s="11">
        <f>[1]ICT!AC143</f>
        <v>0</v>
      </c>
      <c r="HY73" s="13">
        <f>(HX73*'[1]prices source'!$C$58)/1000</f>
        <v>0</v>
      </c>
      <c r="HZ73" s="14">
        <f>(HX73*'[1]prices source'!$G$58)</f>
        <v>0</v>
      </c>
      <c r="IA73" s="14">
        <f>'[1]CAPEX Assumptions'!$D$25*[1]ICT!H143</f>
        <v>0</v>
      </c>
      <c r="IB73" s="9" t="str">
        <f t="shared" si="141"/>
        <v>n/a</v>
      </c>
      <c r="IC73" s="14">
        <f t="shared" si="142"/>
        <v>0</v>
      </c>
      <c r="ID73" s="11">
        <f>[1]ICT!Z143</f>
        <v>0</v>
      </c>
      <c r="IE73" s="13">
        <f>(ID73*'[1]prices source'!$C$58)/1000</f>
        <v>0</v>
      </c>
      <c r="IF73" s="14">
        <f>(ID73*'[1]prices source'!$G$58)</f>
        <v>0</v>
      </c>
      <c r="IG73" s="14">
        <f>'[1]CAPEX Assumptions'!$D$26</f>
        <v>0</v>
      </c>
      <c r="IH73" s="9" t="str">
        <f t="shared" si="143"/>
        <v>n/a</v>
      </c>
      <c r="II73" s="14">
        <f t="shared" si="144"/>
        <v>0</v>
      </c>
      <c r="IJ73" s="11">
        <f>[1]ICT!AF143</f>
        <v>0</v>
      </c>
      <c r="IK73" s="13">
        <f>(IJ73*'[1]prices source'!$C$58)/1000</f>
        <v>0</v>
      </c>
      <c r="IL73" s="14">
        <f>(IJ73*'[1]prices source'!$G$58)</f>
        <v>0</v>
      </c>
      <c r="IM73" s="14">
        <f>'[1]CAPEX Assumptions'!$D$27*[1]ICT!AG100</f>
        <v>0</v>
      </c>
      <c r="IN73" s="9" t="str">
        <f t="shared" si="145"/>
        <v>n/a</v>
      </c>
      <c r="IO73" s="14">
        <f t="shared" si="146"/>
        <v>0</v>
      </c>
      <c r="IP73" s="11">
        <f>[1]vending!G73</f>
        <v>0</v>
      </c>
      <c r="IQ73" s="13">
        <f>(IP73*'[1]prices source'!$C$58)/1000</f>
        <v>0</v>
      </c>
      <c r="IR73" s="14">
        <f>(IP73*'[1]prices source'!$G$58)</f>
        <v>0</v>
      </c>
      <c r="IS73" s="14">
        <f>'[1]CAPEX Assumptions'!$D$28*[1]vending!C30</f>
        <v>0</v>
      </c>
      <c r="IT73" s="9" t="str">
        <f t="shared" si="147"/>
        <v>n/a</v>
      </c>
      <c r="IU73" s="14">
        <f t="shared" si="148"/>
        <v>0</v>
      </c>
      <c r="IV73" s="11">
        <f>'[1]halls power'!S104</f>
        <v>2773.3333333333339</v>
      </c>
      <c r="IW73" s="13">
        <f>(IV73*'[1]prices source'!$C$58)/1000</f>
        <v>0.72258842056841255</v>
      </c>
      <c r="IX73" s="14">
        <f>(IV73*'[1]prices source'!$G$58)</f>
        <v>342.03618802682649</v>
      </c>
      <c r="IY73" s="14">
        <f>'[1]halls power'!T104</f>
        <v>5186.6666666666661</v>
      </c>
      <c r="IZ73" s="9">
        <f t="shared" si="149"/>
        <v>15.164087451061953</v>
      </c>
      <c r="JA73" s="14">
        <f t="shared" si="150"/>
        <v>-2945.6982711448968</v>
      </c>
      <c r="JB73" s="11">
        <f>'[1]halls power'!U104</f>
        <v>0</v>
      </c>
      <c r="JC73" s="13">
        <f>(JB73*'[1]prices source'!$C$58)/1000</f>
        <v>0</v>
      </c>
      <c r="JD73" s="14">
        <f>(JB73*'[1]prices source'!$G$58)</f>
        <v>0</v>
      </c>
      <c r="JE73" s="14">
        <f>'[1]halls power'!V104</f>
        <v>0</v>
      </c>
      <c r="JF73" s="9" t="str">
        <f t="shared" si="151"/>
        <v>n/a</v>
      </c>
      <c r="JG73" s="14">
        <f t="shared" si="152"/>
        <v>0</v>
      </c>
      <c r="JH73" s="11">
        <f>'[1]renewable energy'!W236</f>
        <v>13913.364559688469</v>
      </c>
      <c r="JI73" s="13">
        <f>(JH73*'[1]prices source'!$C$58)/1000</f>
        <v>3.6251091785977696</v>
      </c>
      <c r="JJ73" s="14">
        <f>(JH73*'[1]prices source'!$G$58)+'[1]renewable energy'!Z236</f>
        <v>1806.0524642390458</v>
      </c>
      <c r="JK73" s="14">
        <f>'[1]renewable energy'!Y236</f>
        <v>16101.932231867824</v>
      </c>
      <c r="JL73" s="9">
        <f t="shared" si="153"/>
        <v>8.915539581875958</v>
      </c>
      <c r="JM73" s="14">
        <f t="shared" si="154"/>
        <v>23628.303702416284</v>
      </c>
      <c r="JN73" s="11">
        <v>0</v>
      </c>
      <c r="JO73" s="13">
        <f>(JN73*'[1]prices source'!$C$58)/1000</f>
        <v>0</v>
      </c>
      <c r="JP73" s="14">
        <v>0</v>
      </c>
      <c r="JQ73" s="14">
        <v>0</v>
      </c>
      <c r="JR73" s="9" t="str">
        <f t="shared" si="155"/>
        <v>n/a</v>
      </c>
      <c r="JS73" s="14">
        <f t="shared" si="156"/>
        <v>0</v>
      </c>
      <c r="JT73" s="11">
        <v>0</v>
      </c>
      <c r="JU73" s="13">
        <f>(JT73*'[1]prices source'!$C$58)/1000</f>
        <v>0</v>
      </c>
      <c r="JV73" s="14">
        <f>(JT73*'[1]prices source'!$G$58)</f>
        <v>0</v>
      </c>
      <c r="JW73" s="16">
        <v>0</v>
      </c>
      <c r="JX73" s="9" t="str">
        <f t="shared" si="157"/>
        <v>n/a</v>
      </c>
      <c r="JY73" s="14">
        <f t="shared" si="158"/>
        <v>0</v>
      </c>
    </row>
    <row r="74" spans="1:285" x14ac:dyDescent="0.25">
      <c r="A74" s="9">
        <f>'[1]ENERGY APPORTION'!A74</f>
        <v>72</v>
      </c>
      <c r="B74" t="s">
        <v>121</v>
      </c>
      <c r="C74" s="9" t="str">
        <f>'[1]ENERGY APPORTION'!E74</f>
        <v>acc</v>
      </c>
      <c r="D74" s="10">
        <f>[1]FabricVent!M74</f>
        <v>882</v>
      </c>
      <c r="E74" s="11">
        <f>'[1]ENERGY APPORTION'!G74</f>
        <v>131993.44267408806</v>
      </c>
      <c r="F74" s="11">
        <f>'[1]ENERGY APPORTION'!H74</f>
        <v>0</v>
      </c>
      <c r="G74" s="11">
        <f>'[1]ENERGY APPORTION'!I74</f>
        <v>0</v>
      </c>
      <c r="H74" s="10">
        <f>((E74*'[1]prices source'!$C$58)+(F74*'[1]prices source'!$C$60)+(G74*'[1]prices source'!$C$61))/1000</f>
        <v>34.390721130020395</v>
      </c>
      <c r="I74" s="12">
        <f>(E74*'[1]prices source'!$G$58)+(F74*'[1]prices source'!$G$60)+(G74*'[1]prices source'!$G$61)</f>
        <v>16278.798308936002</v>
      </c>
      <c r="J74" s="11">
        <f>[1]FabricVent!EU74</f>
        <v>0</v>
      </c>
      <c r="K74" s="11">
        <f>[1]FabricVent!EJ74</f>
        <v>0</v>
      </c>
      <c r="L74" s="11">
        <v>0</v>
      </c>
      <c r="M74" s="13">
        <f>((J74*'[1]prices source'!$C$58)+(K74*'[1]prices source'!$C$60)+(L74*'[1]prices source'!$C$61))/1000</f>
        <v>0</v>
      </c>
      <c r="N74" s="14">
        <f>((J74*'[1]prices source'!$G$58)+(K74*'[1]prices source'!$G$60)+(L74*'[1]prices source'!$G$61))</f>
        <v>0</v>
      </c>
      <c r="O74" s="14">
        <f>[1]FabricVent!DY74</f>
        <v>0</v>
      </c>
      <c r="P74" s="9" t="str">
        <f t="shared" si="102"/>
        <v>n/a</v>
      </c>
      <c r="Q74" s="14">
        <f t="shared" si="80"/>
        <v>0</v>
      </c>
      <c r="R74" s="11">
        <f>[1]FabricVent!EV74</f>
        <v>0</v>
      </c>
      <c r="S74" s="11">
        <f>[1]FabricVent!EK74</f>
        <v>0</v>
      </c>
      <c r="T74" s="11">
        <v>0</v>
      </c>
      <c r="U74" s="13">
        <f>((R74*'[1]prices source'!$C$58)+(S74*'[1]prices source'!$C$60)+(T74*'[1]prices source'!$C$61))/1000</f>
        <v>0</v>
      </c>
      <c r="V74" s="14">
        <f>((R74*'[1]prices source'!$G$58)+(S74*'[1]prices source'!$G$60)+(T74*'[1]prices source'!$G$61))</f>
        <v>0</v>
      </c>
      <c r="W74" s="14">
        <f>[1]FabricVent!DZ74</f>
        <v>0</v>
      </c>
      <c r="X74" s="9" t="str">
        <f t="shared" si="103"/>
        <v>n/a</v>
      </c>
      <c r="Y74" s="14">
        <f t="shared" si="81"/>
        <v>0</v>
      </c>
      <c r="Z74" s="11">
        <f>[1]FabricVent!EW74</f>
        <v>0</v>
      </c>
      <c r="AA74" s="11">
        <f>[1]FabricVent!EL74</f>
        <v>0</v>
      </c>
      <c r="AB74" s="11">
        <v>0</v>
      </c>
      <c r="AC74" s="13">
        <f>((Z74*'[1]prices source'!$C$58)+(AA74*'[1]prices source'!$C$60)+(AB74*'[1]prices source'!$C$61))/1000</f>
        <v>0</v>
      </c>
      <c r="AD74" s="14">
        <f>((Z74*'[1]prices source'!$G$58)+(AA74*'[1]prices source'!$G$60)+(AB74*'[1]prices source'!$G$61))</f>
        <v>0</v>
      </c>
      <c r="AE74" s="14">
        <f>[1]FabricVent!EA74</f>
        <v>0</v>
      </c>
      <c r="AF74" s="9" t="str">
        <f t="shared" si="104"/>
        <v>n/a</v>
      </c>
      <c r="AG74" s="14">
        <f t="shared" si="82"/>
        <v>0</v>
      </c>
      <c r="AH74" s="11">
        <f>[1]FabricVent!EX74</f>
        <v>0</v>
      </c>
      <c r="AI74" s="11">
        <f>[1]FabricVent!EM74</f>
        <v>0</v>
      </c>
      <c r="AJ74" s="11">
        <v>0</v>
      </c>
      <c r="AK74" s="13">
        <f>((AH74*'[1]prices source'!$C$58)+(AI74*'[1]prices source'!$C$60)+(AJ74*'[1]prices source'!$C$61))/1000</f>
        <v>0</v>
      </c>
      <c r="AL74" s="14">
        <f>((AH74*'[1]prices source'!$G$58)+(AI74*'[1]prices source'!$G$60)+(AJ74*'[1]prices source'!$G$61))</f>
        <v>0</v>
      </c>
      <c r="AM74" s="14">
        <f>[1]FabricVent!EB74</f>
        <v>0</v>
      </c>
      <c r="AN74" s="9" t="str">
        <f t="shared" si="105"/>
        <v>n/a</v>
      </c>
      <c r="AO74" s="14">
        <f t="shared" si="83"/>
        <v>0</v>
      </c>
      <c r="AP74" s="11">
        <f>[1]FabricVent!FD74</f>
        <v>0</v>
      </c>
      <c r="AQ74" s="11">
        <f>[1]FabricVent!ES74</f>
        <v>0</v>
      </c>
      <c r="AR74" s="11">
        <v>0</v>
      </c>
      <c r="AS74" s="13">
        <f>((AP74*'[1]prices source'!$C$58)+(AQ74*'[1]prices source'!$C$60)+(AR74*'[1]prices source'!$C$61))/1000</f>
        <v>0</v>
      </c>
      <c r="AT74" s="14">
        <f>((AP74*'[1]prices source'!$G$58)+(AQ74*'[1]prices source'!$G$60)+(AR74*'[1]prices source'!$G$61))</f>
        <v>0</v>
      </c>
      <c r="AU74" s="14">
        <f>[1]FabricVent!EH74</f>
        <v>0</v>
      </c>
      <c r="AV74" s="9" t="str">
        <f t="shared" si="106"/>
        <v>n/a</v>
      </c>
      <c r="AW74" s="14">
        <f t="shared" si="84"/>
        <v>0</v>
      </c>
      <c r="AX74" s="11">
        <f>[1]FabricVent!FC74</f>
        <v>0</v>
      </c>
      <c r="AY74" s="11">
        <f>[1]FabricVent!ER74</f>
        <v>0</v>
      </c>
      <c r="AZ74" s="11">
        <v>0</v>
      </c>
      <c r="BA74" s="13">
        <f>((AX74*'[1]prices source'!$C$58)+(AY74*'[1]prices source'!$C$60)+(AZ74*'[1]prices source'!$C$61))/1000</f>
        <v>0</v>
      </c>
      <c r="BB74" s="14">
        <f>((AX74*'[1]prices source'!$G$58)+(AY74*'[1]prices source'!$G$60)+(AZ74*'[1]prices source'!$G$61))</f>
        <v>0</v>
      </c>
      <c r="BC74" s="14">
        <f>[1]FabricVent!EG74</f>
        <v>0</v>
      </c>
      <c r="BD74" s="9" t="str">
        <f t="shared" si="107"/>
        <v>n/a</v>
      </c>
      <c r="BE74" s="14">
        <f t="shared" si="85"/>
        <v>0</v>
      </c>
      <c r="BF74" s="11">
        <f>[1]FabricVent!EZ74</f>
        <v>0</v>
      </c>
      <c r="BG74" s="11">
        <f>[1]FabricVent!EO74</f>
        <v>0</v>
      </c>
      <c r="BH74" s="11">
        <v>0</v>
      </c>
      <c r="BI74" s="13">
        <f>((BF74*'[1]prices source'!$C$58)+(BG74*'[1]prices source'!$C$60)+(BH74*'[1]prices source'!$C$61))/1000</f>
        <v>0</v>
      </c>
      <c r="BJ74" s="14">
        <f>((BF74*'[1]prices source'!$G$58)+(BG74*'[1]prices source'!$G$60)+(BH74*'[1]prices source'!$G$61))</f>
        <v>0</v>
      </c>
      <c r="BK74" s="14">
        <f>[1]FabricVent!ED74</f>
        <v>0</v>
      </c>
      <c r="BL74" s="9" t="str">
        <f t="shared" si="108"/>
        <v>n/a</v>
      </c>
      <c r="BM74" s="14">
        <f t="shared" si="86"/>
        <v>0</v>
      </c>
      <c r="BN74" s="11">
        <f>[1]FabricVent!EY74</f>
        <v>0</v>
      </c>
      <c r="BO74" s="11">
        <f>[1]FabricVent!EN74</f>
        <v>0</v>
      </c>
      <c r="BP74" s="11">
        <v>0</v>
      </c>
      <c r="BQ74" s="13">
        <f>((BN74*'[1]prices source'!$C$58)+(BO74*'[1]prices source'!$C$60)+(BP74*'[1]prices source'!$C$61))/1000</f>
        <v>0</v>
      </c>
      <c r="BR74" s="14">
        <f>((BN74*'[1]prices source'!$G$58)+(BO74*'[1]prices source'!$G$60)+(BP74*'[1]prices source'!$G$61))</f>
        <v>0</v>
      </c>
      <c r="BS74" s="14">
        <f>[1]FabricVent!EC74</f>
        <v>0</v>
      </c>
      <c r="BT74" s="9" t="str">
        <f t="shared" si="109"/>
        <v>n/a</v>
      </c>
      <c r="BU74" s="14">
        <f t="shared" si="87"/>
        <v>0</v>
      </c>
      <c r="BV74" s="11">
        <f>[1]FabricVent!FA74</f>
        <v>2810.1802875443418</v>
      </c>
      <c r="BW74" s="11">
        <f>[1]FabricVent!EP74</f>
        <v>0</v>
      </c>
      <c r="BX74" s="11">
        <v>0</v>
      </c>
      <c r="BY74" s="13">
        <f>((BV74*'[1]prices source'!$C$58)+(BW74*'[1]prices source'!$C$60)+(BX74*'[1]prices source'!$C$61))/1000</f>
        <v>0.73218884693118491</v>
      </c>
      <c r="BZ74" s="14">
        <f>((BV74*'[1]prices source'!$G$58)+(BW74*'[1]prices source'!$G$60)+(BX74*'[1]prices source'!$G$61))</f>
        <v>346.58053601675391</v>
      </c>
      <c r="CA74" s="14">
        <f>[1]FabricVent!EE74</f>
        <v>28118.700400000005</v>
      </c>
      <c r="CB74" s="9">
        <f t="shared" si="110"/>
        <v>81.131793271393434</v>
      </c>
      <c r="CC74" s="14">
        <f t="shared" si="88"/>
        <v>-18044.053591246335</v>
      </c>
      <c r="CD74" s="11">
        <f>[1]FabricVent!FB74</f>
        <v>3698.3719846438494</v>
      </c>
      <c r="CE74" s="11">
        <f>[1]FabricVent!EQ74</f>
        <v>0</v>
      </c>
      <c r="CF74" s="11">
        <v>0</v>
      </c>
      <c r="CG74" s="13">
        <f>((CD74*'[1]prices source'!$C$58)+(CE74*'[1]prices source'!$C$60)+(CF74*'[1]prices source'!$C$61))/1000</f>
        <v>0.96360604725658539</v>
      </c>
      <c r="CH74" s="14">
        <f>((CD74*'[1]prices source'!$G$58)+(CE74*'[1]prices source'!$G$60)+(CF74*'[1]prices source'!$G$61))</f>
        <v>456.12153444691972</v>
      </c>
      <c r="CI74" s="14">
        <f>[1]FabricVent!EF74</f>
        <v>31125.830400000006</v>
      </c>
      <c r="CJ74" s="9">
        <f t="shared" si="111"/>
        <v>68.240212420012838</v>
      </c>
      <c r="CK74" s="14">
        <f t="shared" si="89"/>
        <v>-17866.968796769783</v>
      </c>
      <c r="CL74" s="11">
        <v>0</v>
      </c>
      <c r="CM74" s="11">
        <f>[1]HeatFuel!CE74</f>
        <v>0</v>
      </c>
      <c r="CN74" s="11">
        <v>0</v>
      </c>
      <c r="CO74" s="13">
        <f>((CL74*'[1]prices source'!$C$58)+(CM74*'[1]prices source'!$C$60)+(CN74*'[1]prices source'!$C$61))/1000</f>
        <v>0</v>
      </c>
      <c r="CP74" s="14">
        <f>((CL74*'[1]prices source'!$G$58)+(CM74*'[1]prices source'!$G$60)+(CN74*'[1]prices source'!$G$61))</f>
        <v>0</v>
      </c>
      <c r="CQ74" s="14">
        <v>0</v>
      </c>
      <c r="CR74" s="9" t="str">
        <f t="shared" si="112"/>
        <v>n/a</v>
      </c>
      <c r="CS74" s="14">
        <f t="shared" si="90"/>
        <v>0</v>
      </c>
      <c r="CT74" s="11">
        <f>[1]HeatFuel!BA74</f>
        <v>0</v>
      </c>
      <c r="CU74" s="11">
        <v>0</v>
      </c>
      <c r="CV74" s="11">
        <v>0</v>
      </c>
      <c r="CW74" s="13">
        <f>((CT74*'[1]prices source'!$C$58)+(CU74*'[1]prices source'!$C$60)+(CV74*'[1]prices source'!$C$61))/1000</f>
        <v>0</v>
      </c>
      <c r="CX74" s="14">
        <f>((CT74*'[1]prices source'!$G$58)+(CU74*'[1]prices source'!$G$60)+(CV74*'[1]prices source'!$G$61))</f>
        <v>0</v>
      </c>
      <c r="CY74" s="14">
        <f>'[1]CAPEX Assumptions'!$D$11*[1]HeatFuel!BB74</f>
        <v>0</v>
      </c>
      <c r="CZ74" s="9" t="str">
        <f t="shared" si="113"/>
        <v>n/a</v>
      </c>
      <c r="DA74" s="14">
        <f t="shared" si="91"/>
        <v>0</v>
      </c>
      <c r="DB74" s="11">
        <f>[1]HotWaterpiv!AQ183</f>
        <v>0</v>
      </c>
      <c r="DC74" s="11">
        <f>[1]HotWaterpiv!AP183</f>
        <v>0</v>
      </c>
      <c r="DD74" s="11">
        <v>0</v>
      </c>
      <c r="DE74" s="13">
        <f>((DB74*'[1]prices source'!$C$58)+(DC74*'[1]prices source'!$C$60)+(DD74*'[1]prices source'!$C$61))/1000</f>
        <v>0</v>
      </c>
      <c r="DF74" s="14">
        <f>((DB74*'[1]prices source'!$G$58)+(DC74*'[1]prices source'!$G$60)+(DD74*'[1]prices source'!$G$61))</f>
        <v>0</v>
      </c>
      <c r="DG74" s="14">
        <f>[1]HotWaterpiv!AW183</f>
        <v>0</v>
      </c>
      <c r="DH74" s="9" t="str">
        <f t="shared" si="114"/>
        <v>n/a</v>
      </c>
      <c r="DI74" s="14">
        <f t="shared" si="92"/>
        <v>0</v>
      </c>
      <c r="DJ74" s="11">
        <f>[1]HeatFuel!CN74</f>
        <v>0</v>
      </c>
      <c r="DK74" s="11">
        <f>[1]HeatFuel!CO74</f>
        <v>0</v>
      </c>
      <c r="DL74" s="11">
        <v>0</v>
      </c>
      <c r="DM74" s="13">
        <f>((DJ74*'[1]prices source'!$C$58)+(DK74*'[1]prices source'!$C$60)+(DL74*'[1]prices source'!$C$61))/1000</f>
        <v>0</v>
      </c>
      <c r="DN74" s="14">
        <f>((DJ74*'[1]prices source'!$G$58)+(DK74*'[1]prices source'!$G$60)+(DL74*'[1]prices source'!$G$61))</f>
        <v>0</v>
      </c>
      <c r="DO74" s="14">
        <f>[1]HeatFuel!CM74</f>
        <v>0</v>
      </c>
      <c r="DP74" s="9" t="str">
        <f t="shared" si="115"/>
        <v>n/a</v>
      </c>
      <c r="DQ74" s="14">
        <f t="shared" si="93"/>
        <v>0</v>
      </c>
      <c r="DR74" s="11">
        <v>0</v>
      </c>
      <c r="DS74" s="11">
        <v>0</v>
      </c>
      <c r="DT74" s="11">
        <v>0</v>
      </c>
      <c r="DU74" s="13">
        <f>((DR74*'[1]prices source'!$C$58)+(DS74*'[1]prices source'!$C$60)+(DT74*'[1]prices source'!$C$61))/1000</f>
        <v>0</v>
      </c>
      <c r="DV74" s="14">
        <f>((DR74*'[1]prices source'!$G$58)+(DS74*'[1]prices source'!$G$60)+(DT74*'[1]prices source'!$G$61))</f>
        <v>0</v>
      </c>
      <c r="DW74" s="14"/>
      <c r="DX74" s="9" t="str">
        <f t="shared" si="116"/>
        <v>n/a</v>
      </c>
      <c r="DY74" s="14">
        <f t="shared" si="94"/>
        <v>0</v>
      </c>
      <c r="DZ74" s="11">
        <f>'[1]ENERGY APPORTION'!BA74*'[1]benchmarks general'!$I$192*(6-0)/24</f>
        <v>0</v>
      </c>
      <c r="EA74" s="11">
        <v>0</v>
      </c>
      <c r="EB74" s="11">
        <v>0</v>
      </c>
      <c r="EC74" s="13">
        <f>((DZ74*'[1]prices source'!$C$58)+(EA74*'[1]prices source'!$C$60)+(EB74*'[1]prices source'!$C$61))/1000</f>
        <v>0</v>
      </c>
      <c r="ED74" s="14">
        <f>((DZ74*'[1]prices source'!$G$58)+(EA74*'[1]prices source'!$G$60)+(EB74*'[1]prices source'!$G$61))</f>
        <v>0</v>
      </c>
      <c r="EE74" s="14">
        <f>IF(DZ74&gt;0,'[1]benchmarks general'!$I$197,0)</f>
        <v>0</v>
      </c>
      <c r="EF74" s="9" t="str">
        <f t="shared" si="117"/>
        <v>n/a</v>
      </c>
      <c r="EG74" s="14">
        <f t="shared" si="95"/>
        <v>0</v>
      </c>
      <c r="EH74" s="11">
        <f>[1]FabricVent!GG74</f>
        <v>0</v>
      </c>
      <c r="EI74" s="11">
        <f>[1]FabricVent!GD74</f>
        <v>0</v>
      </c>
      <c r="EJ74" s="11">
        <v>0</v>
      </c>
      <c r="EK74" s="13">
        <f>((EH74*'[1]prices source'!$C$58)+(EI74*'[1]prices source'!$C$60)+(EJ74*'[1]prices source'!$C$61))/1000</f>
        <v>0</v>
      </c>
      <c r="EL74" s="14">
        <f>((EH74*'[1]prices source'!$G$58)+(EI74*'[1]prices source'!$G$60)+(EJ74*'[1]prices source'!$G$61))</f>
        <v>0</v>
      </c>
      <c r="EM74" s="14">
        <v>0</v>
      </c>
      <c r="EN74" s="9" t="str">
        <f t="shared" si="118"/>
        <v>n/a</v>
      </c>
      <c r="EO74" s="14">
        <f t="shared" si="96"/>
        <v>0</v>
      </c>
      <c r="EP74" s="11">
        <f>[1]FabricVent!GK74</f>
        <v>0</v>
      </c>
      <c r="EQ74" s="11">
        <f>[1]FabricVent!GH74</f>
        <v>0</v>
      </c>
      <c r="ER74" s="11">
        <v>0</v>
      </c>
      <c r="ES74" s="13">
        <f>((EP74*'[1]prices source'!$C$58)+(EQ74*'[1]prices source'!$C$60)+(ER74*'[1]prices source'!$C$61))/1000</f>
        <v>0</v>
      </c>
      <c r="ET74" s="14">
        <f>((EP74*'[1]prices source'!$G$58)+(EQ74*'[1]prices source'!$G$60)+(ER74*'[1]prices source'!$G$61))</f>
        <v>0</v>
      </c>
      <c r="EU74" s="14">
        <v>0</v>
      </c>
      <c r="EV74" s="9" t="str">
        <f t="shared" si="119"/>
        <v>n/a</v>
      </c>
      <c r="EW74" s="14">
        <f t="shared" si="97"/>
        <v>0</v>
      </c>
      <c r="EX74" s="11">
        <f>[1]FabricVent!GR74</f>
        <v>0</v>
      </c>
      <c r="EY74" s="11">
        <f>[1]FabricVent!GO74</f>
        <v>0</v>
      </c>
      <c r="EZ74" s="11">
        <v>0</v>
      </c>
      <c r="FA74" s="13">
        <f>((EX74*'[1]prices source'!$C$58)+(EY74*'[1]prices source'!$C$60)+(EZ74*'[1]prices source'!$C$61))/1000</f>
        <v>0</v>
      </c>
      <c r="FB74" s="14">
        <f>((EX74*'[1]prices source'!$G$58)+(EY74*'[1]prices source'!$G$60)+(EZ74*'[1]prices source'!$G$61))</f>
        <v>0</v>
      </c>
      <c r="FC74" s="14"/>
      <c r="FD74" s="9" t="str">
        <f t="shared" si="120"/>
        <v>n/a</v>
      </c>
      <c r="FE74" s="14">
        <f t="shared" si="98"/>
        <v>0</v>
      </c>
      <c r="FF74" s="11">
        <v>0</v>
      </c>
      <c r="FG74" s="11">
        <f>[1]HeatFuel!CR74</f>
        <v>0</v>
      </c>
      <c r="FH74" s="11">
        <f>[1]HeatFuel!CQ74</f>
        <v>0</v>
      </c>
      <c r="FI74" s="13">
        <f>((FF74*'[1]prices source'!$C$58)+(FG74*'[1]prices source'!$C$60)+(FH74*'[1]prices source'!$C$61))/1000</f>
        <v>0</v>
      </c>
      <c r="FJ74" s="14">
        <f>((FF74*'[1]prices source'!$G$58)+(FG74*'[1]prices source'!$G$60)+(FH74*'[1]prices source'!$G$61))</f>
        <v>0</v>
      </c>
      <c r="FK74" s="14">
        <f>[1]HeatFuel!CP74</f>
        <v>0</v>
      </c>
      <c r="FL74" s="9" t="str">
        <f t="shared" si="121"/>
        <v>n/a</v>
      </c>
      <c r="FM74" s="14">
        <f t="shared" si="99"/>
        <v>0</v>
      </c>
      <c r="FN74" s="11">
        <f t="shared" si="100"/>
        <v>131993.44267408806</v>
      </c>
      <c r="FO74" s="11">
        <f t="shared" si="100"/>
        <v>0</v>
      </c>
      <c r="FP74" s="11">
        <f t="shared" si="100"/>
        <v>0</v>
      </c>
      <c r="FQ74" s="13">
        <f>((FN74*'[1]prices source'!$C$58)+(FO74*'[1]prices source'!$C$60)+(FP74*'[1]prices source'!$C$61))/1000</f>
        <v>34.390721130020395</v>
      </c>
      <c r="FR74" s="14">
        <f>((FN74*'[1]prices source'!$G$58)+(FO74*'[1]prices source'!$G$60)+(FP74*'[1]prices source'!$G$61))</f>
        <v>16278.798308936002</v>
      </c>
      <c r="FS74" s="14">
        <f>'[1]CAPEX Assumptions'!$D$30</f>
        <v>0</v>
      </c>
      <c r="FT74" s="9">
        <f t="shared" si="122"/>
        <v>0</v>
      </c>
      <c r="FU74" s="14">
        <f t="shared" si="101"/>
        <v>16278.798308936002</v>
      </c>
      <c r="FV74" s="15">
        <v>0</v>
      </c>
      <c r="FW74" s="13">
        <f>(FV74*'[1]prices source'!$C$58)/1000</f>
        <v>0</v>
      </c>
      <c r="FX74" s="14">
        <f>(FV74*'[1]prices source'!$G$58)</f>
        <v>0</v>
      </c>
      <c r="FY74" s="16">
        <v>0</v>
      </c>
      <c r="FZ74" s="9" t="str">
        <f t="shared" si="123"/>
        <v>n/a</v>
      </c>
      <c r="GA74" s="14">
        <f t="shared" si="124"/>
        <v>0</v>
      </c>
      <c r="GB74" s="11">
        <f>'[1]ENERGY APPORTION'!BB74*'[1]cooling opps'!$C$35</f>
        <v>0</v>
      </c>
      <c r="GC74" s="13">
        <f>(GB74*'[1]prices source'!$C$58)/1000</f>
        <v>0</v>
      </c>
      <c r="GD74" s="14">
        <f>(GB74*'[1]prices source'!$G$58)</f>
        <v>0</v>
      </c>
      <c r="GE74" s="14">
        <v>0</v>
      </c>
      <c r="GF74" s="9" t="str">
        <f t="shared" si="125"/>
        <v>n/a</v>
      </c>
      <c r="GG74" s="14">
        <f t="shared" si="126"/>
        <v>0</v>
      </c>
      <c r="GH74" s="11">
        <v>0</v>
      </c>
      <c r="GI74" s="13">
        <f>(GH74*'[1]prices source'!$C$58)/1000</f>
        <v>0</v>
      </c>
      <c r="GJ74" s="14">
        <f>(GH74*'[1]prices source'!$G$58)</f>
        <v>0</v>
      </c>
      <c r="GK74" s="17">
        <v>0</v>
      </c>
      <c r="GL74" s="9" t="str">
        <f t="shared" si="127"/>
        <v>n/a</v>
      </c>
      <c r="GM74" s="14">
        <f t="shared" si="128"/>
        <v>0</v>
      </c>
      <c r="GN74" s="11">
        <f>[1]HeatFuel!BE74</f>
        <v>0</v>
      </c>
      <c r="GO74" s="13">
        <f>(GN74*'[1]prices source'!$C$58)/1000</f>
        <v>0</v>
      </c>
      <c r="GP74" s="14">
        <f>(GN74*'[1]prices source'!$G$58)</f>
        <v>0</v>
      </c>
      <c r="GQ74" s="14">
        <f>[1]HeatFuel!BF74*'[1]CAPEX Assumptions'!$D$11</f>
        <v>0</v>
      </c>
      <c r="GR74" s="9" t="str">
        <f t="shared" si="129"/>
        <v>n/a</v>
      </c>
      <c r="GS74" s="14">
        <f t="shared" si="130"/>
        <v>0</v>
      </c>
      <c r="GT74" s="11">
        <v>0</v>
      </c>
      <c r="GU74" s="13">
        <f>(GT74*'[1]prices source'!$C$58)/1000</f>
        <v>0</v>
      </c>
      <c r="GV74" s="14">
        <f>(GT74*'[1]prices source'!$G$58)</f>
        <v>0</v>
      </c>
      <c r="GW74" s="14">
        <v>0</v>
      </c>
      <c r="GX74" s="9" t="str">
        <f t="shared" si="131"/>
        <v>n/a</v>
      </c>
      <c r="GY74" s="14">
        <f t="shared" si="132"/>
        <v>0</v>
      </c>
      <c r="GZ74" s="18">
        <v>4719.6454069568381</v>
      </c>
      <c r="HA74" s="13">
        <f>(GZ74*'[1]prices source'!$C$58)/1000</f>
        <v>1.2296975193230422</v>
      </c>
      <c r="HB74" s="14">
        <f>(GZ74*'[1]prices source'!$G$58)</f>
        <v>582.07554945931611</v>
      </c>
      <c r="HC74" s="19">
        <v>19760.839673609789</v>
      </c>
      <c r="HD74" s="9">
        <f t="shared" si="133"/>
        <v>33.948925860166135</v>
      </c>
      <c r="HE74" s="14">
        <f t="shared" si="134"/>
        <v>-6283.680734797792</v>
      </c>
      <c r="HF74" s="18">
        <v>5234.5855035267787</v>
      </c>
      <c r="HG74" s="13">
        <f>(HF74*'[1]prices source'!$C$58)/1000</f>
        <v>1.3638644968715345</v>
      </c>
      <c r="HH74" s="14">
        <f>(HF74*'[1]prices source'!$G$58)</f>
        <v>645.58329502167726</v>
      </c>
      <c r="HI74" s="19">
        <v>32226.012761515922</v>
      </c>
      <c r="HJ74" s="9">
        <f t="shared" si="135"/>
        <v>49.917668269953985</v>
      </c>
      <c r="HK74" s="14">
        <f t="shared" si="136"/>
        <v>-13459.743432818217</v>
      </c>
      <c r="HL74" s="11">
        <v>0</v>
      </c>
      <c r="HM74" s="13">
        <f>(HL74*'[1]prices source'!$C$58)/1000</f>
        <v>0</v>
      </c>
      <c r="HN74" s="14">
        <f>(HL74*'[1]prices source'!$G$58)</f>
        <v>0</v>
      </c>
      <c r="HO74" s="14">
        <v>0</v>
      </c>
      <c r="HP74" s="9" t="str">
        <f t="shared" si="137"/>
        <v>n/a</v>
      </c>
      <c r="HQ74" s="14">
        <f t="shared" si="138"/>
        <v>0</v>
      </c>
      <c r="HR74" s="11">
        <v>0</v>
      </c>
      <c r="HS74" s="13">
        <f>(HR74*'[1]prices source'!$C$58)/1000</f>
        <v>0</v>
      </c>
      <c r="HT74" s="14">
        <f>(HR74*'[1]prices source'!$G$58)</f>
        <v>0</v>
      </c>
      <c r="HU74" s="14">
        <v>0</v>
      </c>
      <c r="HV74" s="9" t="str">
        <f t="shared" si="139"/>
        <v>n/a</v>
      </c>
      <c r="HW74" s="14">
        <f t="shared" si="140"/>
        <v>0</v>
      </c>
      <c r="HX74" s="11">
        <f>[1]ICT!AC144</f>
        <v>0</v>
      </c>
      <c r="HY74" s="13">
        <f>(HX74*'[1]prices source'!$C$58)/1000</f>
        <v>0</v>
      </c>
      <c r="HZ74" s="14">
        <f>(HX74*'[1]prices source'!$G$58)</f>
        <v>0</v>
      </c>
      <c r="IA74" s="14">
        <f>'[1]CAPEX Assumptions'!$D$25*[1]ICT!H144</f>
        <v>0</v>
      </c>
      <c r="IB74" s="9" t="str">
        <f t="shared" si="141"/>
        <v>n/a</v>
      </c>
      <c r="IC74" s="14">
        <f t="shared" si="142"/>
        <v>0</v>
      </c>
      <c r="ID74" s="11">
        <f>[1]ICT!Z144</f>
        <v>0</v>
      </c>
      <c r="IE74" s="13">
        <f>(ID74*'[1]prices source'!$C$58)/1000</f>
        <v>0</v>
      </c>
      <c r="IF74" s="14">
        <f>(ID74*'[1]prices source'!$G$58)</f>
        <v>0</v>
      </c>
      <c r="IG74" s="14">
        <f>'[1]CAPEX Assumptions'!$D$26</f>
        <v>0</v>
      </c>
      <c r="IH74" s="9" t="str">
        <f t="shared" si="143"/>
        <v>n/a</v>
      </c>
      <c r="II74" s="14">
        <f t="shared" si="144"/>
        <v>0</v>
      </c>
      <c r="IJ74" s="11">
        <f>[1]ICT!AF144</f>
        <v>0</v>
      </c>
      <c r="IK74" s="13">
        <f>(IJ74*'[1]prices source'!$C$58)/1000</f>
        <v>0</v>
      </c>
      <c r="IL74" s="14">
        <f>(IJ74*'[1]prices source'!$G$58)</f>
        <v>0</v>
      </c>
      <c r="IM74" s="14">
        <f>'[1]CAPEX Assumptions'!$D$27*[1]ICT!AG101</f>
        <v>0</v>
      </c>
      <c r="IN74" s="9" t="str">
        <f t="shared" si="145"/>
        <v>n/a</v>
      </c>
      <c r="IO74" s="14">
        <f t="shared" si="146"/>
        <v>0</v>
      </c>
      <c r="IP74" s="11">
        <f>[1]vending!G74</f>
        <v>0</v>
      </c>
      <c r="IQ74" s="13">
        <f>(IP74*'[1]prices source'!$C$58)/1000</f>
        <v>0</v>
      </c>
      <c r="IR74" s="14">
        <f>(IP74*'[1]prices source'!$G$58)</f>
        <v>0</v>
      </c>
      <c r="IS74" s="14">
        <f>'[1]CAPEX Assumptions'!$D$28*[1]vending!C31</f>
        <v>0</v>
      </c>
      <c r="IT74" s="9" t="str">
        <f t="shared" si="147"/>
        <v>n/a</v>
      </c>
      <c r="IU74" s="14">
        <f t="shared" si="148"/>
        <v>0</v>
      </c>
      <c r="IV74" s="11">
        <f>'[1]halls power'!S105</f>
        <v>2773.3333333333339</v>
      </c>
      <c r="IW74" s="13">
        <f>(IV74*'[1]prices source'!$C$58)/1000</f>
        <v>0.72258842056841255</v>
      </c>
      <c r="IX74" s="14">
        <f>(IV74*'[1]prices source'!$G$58)</f>
        <v>342.03618802682649</v>
      </c>
      <c r="IY74" s="14">
        <f>'[1]halls power'!T105</f>
        <v>5186.6666666666661</v>
      </c>
      <c r="IZ74" s="9">
        <f t="shared" si="149"/>
        <v>15.164087451061953</v>
      </c>
      <c r="JA74" s="14">
        <f t="shared" si="150"/>
        <v>-2945.6982711448968</v>
      </c>
      <c r="JB74" s="11">
        <f>'[1]halls power'!U105</f>
        <v>0</v>
      </c>
      <c r="JC74" s="13">
        <f>(JB74*'[1]prices source'!$C$58)/1000</f>
        <v>0</v>
      </c>
      <c r="JD74" s="14">
        <f>(JB74*'[1]prices source'!$G$58)</f>
        <v>0</v>
      </c>
      <c r="JE74" s="14">
        <f>'[1]halls power'!V105</f>
        <v>0</v>
      </c>
      <c r="JF74" s="9" t="str">
        <f t="shared" si="151"/>
        <v>n/a</v>
      </c>
      <c r="JG74" s="14">
        <f t="shared" si="152"/>
        <v>0</v>
      </c>
      <c r="JH74" s="11">
        <f>'[1]renewable energy'!W237</f>
        <v>13913.364559688469</v>
      </c>
      <c r="JI74" s="13">
        <f>(JH74*'[1]prices source'!$C$58)/1000</f>
        <v>3.6251091785977696</v>
      </c>
      <c r="JJ74" s="14">
        <f>(JH74*'[1]prices source'!$G$58)+'[1]renewable energy'!Z237</f>
        <v>1806.0524642390458</v>
      </c>
      <c r="JK74" s="14">
        <f>'[1]renewable energy'!Y237</f>
        <v>16101.932231867824</v>
      </c>
      <c r="JL74" s="9">
        <f t="shared" si="153"/>
        <v>8.915539581875958</v>
      </c>
      <c r="JM74" s="14">
        <f t="shared" si="154"/>
        <v>23628.303702416284</v>
      </c>
      <c r="JN74" s="11">
        <v>0</v>
      </c>
      <c r="JO74" s="13">
        <f>(JN74*'[1]prices source'!$C$58)/1000</f>
        <v>0</v>
      </c>
      <c r="JP74" s="14">
        <v>0</v>
      </c>
      <c r="JQ74" s="14">
        <v>0</v>
      </c>
      <c r="JR74" s="9" t="str">
        <f t="shared" si="155"/>
        <v>n/a</v>
      </c>
      <c r="JS74" s="14">
        <f t="shared" si="156"/>
        <v>0</v>
      </c>
      <c r="JT74" s="11">
        <v>0</v>
      </c>
      <c r="JU74" s="13">
        <f>(JT74*'[1]prices source'!$C$58)/1000</f>
        <v>0</v>
      </c>
      <c r="JV74" s="14">
        <f>(JT74*'[1]prices source'!$G$58)</f>
        <v>0</v>
      </c>
      <c r="JW74" s="16">
        <v>0</v>
      </c>
      <c r="JX74" s="9" t="str">
        <f t="shared" si="157"/>
        <v>n/a</v>
      </c>
      <c r="JY74" s="14">
        <f t="shared" si="158"/>
        <v>0</v>
      </c>
    </row>
    <row r="75" spans="1:285" x14ac:dyDescent="0.25">
      <c r="A75" s="9">
        <f>'[1]ENERGY APPORTION'!A75</f>
        <v>73</v>
      </c>
      <c r="B75" t="s">
        <v>122</v>
      </c>
      <c r="C75" s="9" t="str">
        <f>'[1]ENERGY APPORTION'!E75</f>
        <v>uni</v>
      </c>
      <c r="D75" s="10">
        <f>[1]FabricVent!M75</f>
        <v>662.93</v>
      </c>
      <c r="E75" s="11">
        <f>'[1]ENERGY APPORTION'!G75</f>
        <v>34517.700000000004</v>
      </c>
      <c r="F75" s="11">
        <f>'[1]ENERGY APPORTION'!H75</f>
        <v>119806.19837806011</v>
      </c>
      <c r="G75" s="11">
        <f>'[1]ENERGY APPORTION'!I75</f>
        <v>0</v>
      </c>
      <c r="H75" s="10">
        <f>((E75*'[1]prices source'!$C$58)+(F75*'[1]prices source'!$C$60)+(G75*'[1]prices source'!$C$61))/1000</f>
        <v>31.091795475203725</v>
      </c>
      <c r="I75" s="12">
        <f>(E75*'[1]prices source'!$G$58)+(F75*'[1]prices source'!$G$60)+(G75*'[1]prices source'!$G$61)</f>
        <v>6659.0876459405481</v>
      </c>
      <c r="J75" s="11">
        <f>[1]FabricVent!EU75</f>
        <v>0</v>
      </c>
      <c r="K75" s="11">
        <f>[1]FabricVent!EJ75</f>
        <v>0</v>
      </c>
      <c r="L75" s="11">
        <v>0</v>
      </c>
      <c r="M75" s="13">
        <f>((J75*'[1]prices source'!$C$58)+(K75*'[1]prices source'!$C$60)+(L75*'[1]prices source'!$C$61))/1000</f>
        <v>0</v>
      </c>
      <c r="N75" s="14">
        <f>((J75*'[1]prices source'!$G$58)+(K75*'[1]prices source'!$G$60)+(L75*'[1]prices source'!$G$61))</f>
        <v>0</v>
      </c>
      <c r="O75" s="14">
        <f>[1]FabricVent!DY75</f>
        <v>0</v>
      </c>
      <c r="P75" s="9" t="str">
        <f t="shared" si="102"/>
        <v>n/a</v>
      </c>
      <c r="Q75" s="14">
        <f t="shared" si="80"/>
        <v>0</v>
      </c>
      <c r="R75" s="11">
        <f>[1]FabricVent!EV75</f>
        <v>0</v>
      </c>
      <c r="S75" s="11">
        <f>[1]FabricVent!EK75</f>
        <v>28955.507392519012</v>
      </c>
      <c r="T75" s="11">
        <v>0</v>
      </c>
      <c r="U75" s="13">
        <f>((R75*'[1]prices source'!$C$58)+(S75*'[1]prices source'!$C$60)+(T75*'[1]prices source'!$C$61))/1000</f>
        <v>5.3408433385501324</v>
      </c>
      <c r="V75" s="14">
        <f>((R75*'[1]prices source'!$G$58)+(S75*'[1]prices source'!$G$60)+(T75*'[1]prices source'!$G$61))</f>
        <v>580.53209426087278</v>
      </c>
      <c r="W75" s="14">
        <f>[1]FabricVent!DZ75</f>
        <v>44338.003733333338</v>
      </c>
      <c r="X75" s="9">
        <f t="shared" si="103"/>
        <v>76.37476751355841</v>
      </c>
      <c r="Y75" s="14">
        <f t="shared" si="81"/>
        <v>-23667.574257386434</v>
      </c>
      <c r="Z75" s="11">
        <f>[1]FabricVent!EW75</f>
        <v>0</v>
      </c>
      <c r="AA75" s="11">
        <f>[1]FabricVent!EL75</f>
        <v>0</v>
      </c>
      <c r="AB75" s="11">
        <v>0</v>
      </c>
      <c r="AC75" s="13">
        <f>((Z75*'[1]prices source'!$C$58)+(AA75*'[1]prices source'!$C$60)+(AB75*'[1]prices source'!$C$61))/1000</f>
        <v>0</v>
      </c>
      <c r="AD75" s="14">
        <f>((Z75*'[1]prices source'!$G$58)+(AA75*'[1]prices source'!$G$60)+(AB75*'[1]prices source'!$G$61))</f>
        <v>0</v>
      </c>
      <c r="AE75" s="14">
        <f>[1]FabricVent!EA75</f>
        <v>0</v>
      </c>
      <c r="AF75" s="9" t="str">
        <f t="shared" si="104"/>
        <v>n/a</v>
      </c>
      <c r="AG75" s="14">
        <f t="shared" si="82"/>
        <v>0</v>
      </c>
      <c r="AH75" s="11">
        <f>[1]FabricVent!EX75</f>
        <v>0</v>
      </c>
      <c r="AI75" s="11">
        <f>[1]FabricVent!EM75</f>
        <v>0</v>
      </c>
      <c r="AJ75" s="11">
        <v>0</v>
      </c>
      <c r="AK75" s="13">
        <f>((AH75*'[1]prices source'!$C$58)+(AI75*'[1]prices source'!$C$60)+(AJ75*'[1]prices source'!$C$61))/1000</f>
        <v>0</v>
      </c>
      <c r="AL75" s="14">
        <f>((AH75*'[1]prices source'!$G$58)+(AI75*'[1]prices source'!$G$60)+(AJ75*'[1]prices source'!$G$61))</f>
        <v>0</v>
      </c>
      <c r="AM75" s="14">
        <f>[1]FabricVent!EB75</f>
        <v>0</v>
      </c>
      <c r="AN75" s="9" t="str">
        <f t="shared" si="105"/>
        <v>n/a</v>
      </c>
      <c r="AO75" s="14">
        <f t="shared" si="83"/>
        <v>0</v>
      </c>
      <c r="AP75" s="11">
        <f>[1]FabricVent!FD75</f>
        <v>0</v>
      </c>
      <c r="AQ75" s="11">
        <f>[1]FabricVent!ES75</f>
        <v>7380.6455399945971</v>
      </c>
      <c r="AR75" s="11">
        <v>0</v>
      </c>
      <c r="AS75" s="13">
        <f>((AP75*'[1]prices source'!$C$58)+(AQ75*'[1]prices source'!$C$60)+(AR75*'[1]prices source'!$C$61))/1000</f>
        <v>1.3613600698520036</v>
      </c>
      <c r="AT75" s="14">
        <f>((AP75*'[1]prices source'!$G$58)+(AQ75*'[1]prices source'!$G$60)+(AR75*'[1]prices source'!$G$61))</f>
        <v>147.97535937626967</v>
      </c>
      <c r="AU75" s="14">
        <f>[1]FabricVent!EH75</f>
        <v>2800.6</v>
      </c>
      <c r="AV75" s="9">
        <f t="shared" si="106"/>
        <v>18.926123996622124</v>
      </c>
      <c r="AW75" s="14">
        <f t="shared" si="84"/>
        <v>1931.0748683999459</v>
      </c>
      <c r="AX75" s="11">
        <f>[1]FabricVent!FC75</f>
        <v>0</v>
      </c>
      <c r="AY75" s="11">
        <f>[1]FabricVent!ER75</f>
        <v>0</v>
      </c>
      <c r="AZ75" s="11">
        <v>0</v>
      </c>
      <c r="BA75" s="13">
        <f>((AX75*'[1]prices source'!$C$58)+(AY75*'[1]prices source'!$C$60)+(AZ75*'[1]prices source'!$C$61))/1000</f>
        <v>0</v>
      </c>
      <c r="BB75" s="14">
        <f>((AX75*'[1]prices source'!$G$58)+(AY75*'[1]prices source'!$G$60)+(AZ75*'[1]prices source'!$G$61))</f>
        <v>0</v>
      </c>
      <c r="BC75" s="14">
        <f>[1]FabricVent!EG75</f>
        <v>0</v>
      </c>
      <c r="BD75" s="9" t="str">
        <f t="shared" si="107"/>
        <v>n/a</v>
      </c>
      <c r="BE75" s="14">
        <f t="shared" si="85"/>
        <v>0</v>
      </c>
      <c r="BF75" s="11">
        <f>[1]FabricVent!EZ75</f>
        <v>0</v>
      </c>
      <c r="BG75" s="11">
        <f>[1]FabricVent!EO75</f>
        <v>0</v>
      </c>
      <c r="BH75" s="11">
        <v>0</v>
      </c>
      <c r="BI75" s="13">
        <f>((BF75*'[1]prices source'!$C$58)+(BG75*'[1]prices source'!$C$60)+(BH75*'[1]prices source'!$C$61))/1000</f>
        <v>0</v>
      </c>
      <c r="BJ75" s="14">
        <f>((BF75*'[1]prices source'!$G$58)+(BG75*'[1]prices source'!$G$60)+(BH75*'[1]prices source'!$G$61))</f>
        <v>0</v>
      </c>
      <c r="BK75" s="14">
        <f>[1]FabricVent!ED75</f>
        <v>0</v>
      </c>
      <c r="BL75" s="9" t="str">
        <f t="shared" si="108"/>
        <v>n/a</v>
      </c>
      <c r="BM75" s="14">
        <f t="shared" si="86"/>
        <v>0</v>
      </c>
      <c r="BN75" s="11">
        <f>[1]FabricVent!EY75</f>
        <v>0</v>
      </c>
      <c r="BO75" s="11">
        <f>[1]FabricVent!EN75</f>
        <v>11668.307782650629</v>
      </c>
      <c r="BP75" s="11">
        <v>0</v>
      </c>
      <c r="BQ75" s="13">
        <f>((BN75*'[1]prices source'!$C$58)+(BO75*'[1]prices source'!$C$60)+(BP75*'[1]prices source'!$C$61))/1000</f>
        <v>2.1522193705099086</v>
      </c>
      <c r="BR75" s="14">
        <f>((BN75*'[1]prices source'!$G$58)+(BO75*'[1]prices source'!$G$60)+(BP75*'[1]prices source'!$G$61))</f>
        <v>233.93916265106466</v>
      </c>
      <c r="BS75" s="14">
        <f>[1]FabricVent!EC75</f>
        <v>20719.042400000002</v>
      </c>
      <c r="BT75" s="9">
        <f t="shared" si="109"/>
        <v>88.565942380941962</v>
      </c>
      <c r="BU75" s="14">
        <f t="shared" si="87"/>
        <v>-13804.698574417667</v>
      </c>
      <c r="BV75" s="11">
        <f>[1]FabricVent!FA75</f>
        <v>0</v>
      </c>
      <c r="BW75" s="11">
        <f>[1]FabricVent!EP75</f>
        <v>0</v>
      </c>
      <c r="BX75" s="11">
        <v>0</v>
      </c>
      <c r="BY75" s="13">
        <f>((BV75*'[1]prices source'!$C$58)+(BW75*'[1]prices source'!$C$60)+(BX75*'[1]prices source'!$C$61))/1000</f>
        <v>0</v>
      </c>
      <c r="BZ75" s="14">
        <f>((BV75*'[1]prices source'!$G$58)+(BW75*'[1]prices source'!$G$60)+(BX75*'[1]prices source'!$G$61))</f>
        <v>0</v>
      </c>
      <c r="CA75" s="14">
        <f>[1]FabricVent!EE75</f>
        <v>0</v>
      </c>
      <c r="CB75" s="9" t="str">
        <f t="shared" si="110"/>
        <v>n/a</v>
      </c>
      <c r="CC75" s="14">
        <f t="shared" si="88"/>
        <v>0</v>
      </c>
      <c r="CD75" s="11">
        <f>[1]FabricVent!FB75</f>
        <v>0</v>
      </c>
      <c r="CE75" s="11">
        <f>[1]FabricVent!EQ75</f>
        <v>13239.536865965612</v>
      </c>
      <c r="CF75" s="11">
        <v>0</v>
      </c>
      <c r="CG75" s="13">
        <f>((CD75*'[1]prices source'!$C$58)+(CE75*'[1]prices source'!$C$60)+(CF75*'[1]prices source'!$C$61))/1000</f>
        <v>2.442032574927357</v>
      </c>
      <c r="CH75" s="14">
        <f>((CD75*'[1]prices source'!$G$58)+(CE75*'[1]prices source'!$G$60)+(CF75*'[1]prices source'!$G$61))</f>
        <v>265.44090420010423</v>
      </c>
      <c r="CI75" s="14">
        <f>[1]FabricVent!EF75</f>
        <v>22934.822400000001</v>
      </c>
      <c r="CJ75" s="9">
        <f t="shared" si="111"/>
        <v>86.40274365065622</v>
      </c>
      <c r="CK75" s="14">
        <f t="shared" si="89"/>
        <v>-15089.407993047862</v>
      </c>
      <c r="CL75" s="11">
        <v>0</v>
      </c>
      <c r="CM75" s="11">
        <f>[1]HeatFuel!CE75</f>
        <v>0</v>
      </c>
      <c r="CN75" s="11">
        <v>0</v>
      </c>
      <c r="CO75" s="13">
        <f>((CL75*'[1]prices source'!$C$58)+(CM75*'[1]prices source'!$C$60)+(CN75*'[1]prices source'!$C$61))/1000</f>
        <v>0</v>
      </c>
      <c r="CP75" s="14">
        <f>((CL75*'[1]prices source'!$G$58)+(CM75*'[1]prices source'!$G$60)+(CN75*'[1]prices source'!$G$61))</f>
        <v>0</v>
      </c>
      <c r="CQ75" s="14">
        <v>0</v>
      </c>
      <c r="CR75" s="9" t="str">
        <f t="shared" si="112"/>
        <v>n/a</v>
      </c>
      <c r="CS75" s="14">
        <f t="shared" si="90"/>
        <v>0</v>
      </c>
      <c r="CT75" s="11">
        <f>[1]HeatFuel!BA75</f>
        <v>2078.2855500000001</v>
      </c>
      <c r="CU75" s="11">
        <v>0</v>
      </c>
      <c r="CV75" s="11">
        <v>0</v>
      </c>
      <c r="CW75" s="13">
        <f>((CT75*'[1]prices source'!$C$58)+(CU75*'[1]prices source'!$C$60)+(CV75*'[1]prices source'!$C$61))/1000</f>
        <v>0.54149461769158203</v>
      </c>
      <c r="CX75" s="14">
        <f>((CT75*'[1]prices source'!$G$58)+(CU75*'[1]prices source'!$G$60)+(CV75*'[1]prices source'!$G$61))</f>
        <v>256.31569729083043</v>
      </c>
      <c r="CY75" s="14">
        <f>'[1]CAPEX Assumptions'!$D$11*[1]HeatFuel!BB75</f>
        <v>277.23802751322751</v>
      </c>
      <c r="CZ75" s="9">
        <f t="shared" si="113"/>
        <v>1.0816271903888017</v>
      </c>
      <c r="DA75" s="14">
        <f t="shared" si="91"/>
        <v>4141.2720138043915</v>
      </c>
      <c r="DB75" s="11">
        <f>[1]HotWaterpiv!AQ184</f>
        <v>88.589960367462865</v>
      </c>
      <c r="DC75" s="11">
        <f>[1]HotWaterpiv!AP184</f>
        <v>15600.875534129877</v>
      </c>
      <c r="DD75" s="11">
        <v>0</v>
      </c>
      <c r="DE75" s="13">
        <f>((DB75*'[1]prices source'!$C$58)+(DC75*'[1]prices source'!$C$60)+(DD75*'[1]prices source'!$C$61))/1000</f>
        <v>2.9006634921044419</v>
      </c>
      <c r="DF75" s="14">
        <f>((DB75*'[1]prices source'!$G$58)+(DC75*'[1]prices source'!$G$60)+(DD75*'[1]prices source'!$G$61))</f>
        <v>323.70946950312958</v>
      </c>
      <c r="DG75" s="14">
        <f>[1]HotWaterpiv!AW184</f>
        <v>1937.0314408688264</v>
      </c>
      <c r="DH75" s="9">
        <f t="shared" si="114"/>
        <v>5.9838578211568176</v>
      </c>
      <c r="DI75" s="14">
        <f t="shared" si="92"/>
        <v>3320.0294482707868</v>
      </c>
      <c r="DJ75" s="11">
        <f>[1]HeatFuel!CN75</f>
        <v>-2515.8820607698899</v>
      </c>
      <c r="DK75" s="11">
        <f>[1]HeatFuel!CO75</f>
        <v>35952</v>
      </c>
      <c r="DL75" s="11">
        <v>0</v>
      </c>
      <c r="DM75" s="13">
        <f>((DJ75*'[1]prices source'!$C$58)+(DK75*'[1]prices source'!$C$60)+(DL75*'[1]prices source'!$C$61))/1000</f>
        <v>5.9758365762158236</v>
      </c>
      <c r="DN75" s="14">
        <f>((DJ75*'[1]prices source'!$G$58)+(DK75*'[1]prices source'!$G$60)+(DL75*'[1]prices source'!$G$61))</f>
        <v>410.52089915116727</v>
      </c>
      <c r="DO75" s="14">
        <f>[1]HeatFuel!CM75</f>
        <v>271.91000000000003</v>
      </c>
      <c r="DP75" s="9">
        <f t="shared" si="115"/>
        <v>0.66235361113703939</v>
      </c>
      <c r="DQ75" s="14">
        <f t="shared" si="93"/>
        <v>4436.5534602764765</v>
      </c>
      <c r="DR75" s="11">
        <v>0</v>
      </c>
      <c r="DS75" s="11">
        <v>0</v>
      </c>
      <c r="DT75" s="11">
        <v>0</v>
      </c>
      <c r="DU75" s="13">
        <f>((DR75*'[1]prices source'!$C$58)+(DS75*'[1]prices source'!$C$60)+(DT75*'[1]prices source'!$C$61))/1000</f>
        <v>0</v>
      </c>
      <c r="DV75" s="14">
        <f>((DR75*'[1]prices source'!$G$58)+(DS75*'[1]prices source'!$G$60)+(DT75*'[1]prices source'!$G$61))</f>
        <v>0</v>
      </c>
      <c r="DW75" s="14"/>
      <c r="DX75" s="9" t="str">
        <f t="shared" si="116"/>
        <v>n/a</v>
      </c>
      <c r="DY75" s="14">
        <f t="shared" si="94"/>
        <v>0</v>
      </c>
      <c r="DZ75" s="11">
        <f>'[1]ENERGY APPORTION'!BA75*'[1]benchmarks general'!$I$192*(6-0)/24</f>
        <v>0</v>
      </c>
      <c r="EA75" s="11">
        <v>0</v>
      </c>
      <c r="EB75" s="11">
        <v>0</v>
      </c>
      <c r="EC75" s="13">
        <f>((DZ75*'[1]prices source'!$C$58)+(EA75*'[1]prices source'!$C$60)+(EB75*'[1]prices source'!$C$61))/1000</f>
        <v>0</v>
      </c>
      <c r="ED75" s="14">
        <f>((DZ75*'[1]prices source'!$G$58)+(EA75*'[1]prices source'!$G$60)+(EB75*'[1]prices source'!$G$61))</f>
        <v>0</v>
      </c>
      <c r="EE75" s="14">
        <f>IF(DZ75&gt;0,'[1]benchmarks general'!$I$197,0)</f>
        <v>0</v>
      </c>
      <c r="EF75" s="9" t="str">
        <f t="shared" si="117"/>
        <v>n/a</v>
      </c>
      <c r="EG75" s="14">
        <f t="shared" si="95"/>
        <v>0</v>
      </c>
      <c r="EH75" s="11">
        <f>[1]FabricVent!GG75</f>
        <v>0</v>
      </c>
      <c r="EI75" s="11">
        <f>[1]FabricVent!GD75</f>
        <v>0</v>
      </c>
      <c r="EJ75" s="11">
        <v>0</v>
      </c>
      <c r="EK75" s="13">
        <f>((EH75*'[1]prices source'!$C$58)+(EI75*'[1]prices source'!$C$60)+(EJ75*'[1]prices source'!$C$61))/1000</f>
        <v>0</v>
      </c>
      <c r="EL75" s="14">
        <f>((EH75*'[1]prices source'!$G$58)+(EI75*'[1]prices source'!$G$60)+(EJ75*'[1]prices source'!$G$61))</f>
        <v>0</v>
      </c>
      <c r="EM75" s="14">
        <v>0</v>
      </c>
      <c r="EN75" s="9" t="str">
        <f t="shared" si="118"/>
        <v>n/a</v>
      </c>
      <c r="EO75" s="14">
        <f t="shared" si="96"/>
        <v>0</v>
      </c>
      <c r="EP75" s="11">
        <f>[1]FabricVent!GK75</f>
        <v>0</v>
      </c>
      <c r="EQ75" s="11">
        <f>[1]FabricVent!GH75</f>
        <v>0</v>
      </c>
      <c r="ER75" s="11">
        <v>0</v>
      </c>
      <c r="ES75" s="13">
        <f>((EP75*'[1]prices source'!$C$58)+(EQ75*'[1]prices source'!$C$60)+(ER75*'[1]prices source'!$C$61))/1000</f>
        <v>0</v>
      </c>
      <c r="ET75" s="14">
        <f>((EP75*'[1]prices source'!$G$58)+(EQ75*'[1]prices source'!$G$60)+(ER75*'[1]prices source'!$G$61))</f>
        <v>0</v>
      </c>
      <c r="EU75" s="14">
        <v>0</v>
      </c>
      <c r="EV75" s="9" t="str">
        <f t="shared" si="119"/>
        <v>n/a</v>
      </c>
      <c r="EW75" s="14">
        <f t="shared" si="97"/>
        <v>0</v>
      </c>
      <c r="EX75" s="11">
        <f>[1]FabricVent!GR75</f>
        <v>0</v>
      </c>
      <c r="EY75" s="11">
        <f>[1]FabricVent!GO75</f>
        <v>0</v>
      </c>
      <c r="EZ75" s="11">
        <v>0</v>
      </c>
      <c r="FA75" s="13">
        <f>((EX75*'[1]prices source'!$C$58)+(EY75*'[1]prices source'!$C$60)+(EZ75*'[1]prices source'!$C$61))/1000</f>
        <v>0</v>
      </c>
      <c r="FB75" s="14">
        <f>((EX75*'[1]prices source'!$G$58)+(EY75*'[1]prices source'!$G$60)+(EZ75*'[1]prices source'!$G$61))</f>
        <v>0</v>
      </c>
      <c r="FC75" s="14"/>
      <c r="FD75" s="9" t="str">
        <f t="shared" si="120"/>
        <v>n/a</v>
      </c>
      <c r="FE75" s="14">
        <f t="shared" si="98"/>
        <v>0</v>
      </c>
      <c r="FF75" s="11">
        <v>0</v>
      </c>
      <c r="FG75" s="11">
        <f>[1]HeatFuel!CR75</f>
        <v>0</v>
      </c>
      <c r="FH75" s="11">
        <f>[1]HeatFuel!CQ75</f>
        <v>0</v>
      </c>
      <c r="FI75" s="13">
        <f>((FF75*'[1]prices source'!$C$58)+(FG75*'[1]prices source'!$C$60)+(FH75*'[1]prices source'!$C$61))/1000</f>
        <v>0</v>
      </c>
      <c r="FJ75" s="14">
        <f>((FF75*'[1]prices source'!$G$58)+(FG75*'[1]prices source'!$G$60)+(FH75*'[1]prices source'!$G$61))</f>
        <v>0</v>
      </c>
      <c r="FK75" s="14">
        <f>[1]HeatFuel!CP75</f>
        <v>0</v>
      </c>
      <c r="FL75" s="9" t="str">
        <f t="shared" si="121"/>
        <v>n/a</v>
      </c>
      <c r="FM75" s="14">
        <f t="shared" si="99"/>
        <v>0</v>
      </c>
      <c r="FN75" s="11">
        <f t="shared" si="100"/>
        <v>0</v>
      </c>
      <c r="FO75" s="11">
        <f t="shared" si="100"/>
        <v>0</v>
      </c>
      <c r="FP75" s="11">
        <f t="shared" si="100"/>
        <v>0</v>
      </c>
      <c r="FQ75" s="13">
        <f>((FN75*'[1]prices source'!$C$58)+(FO75*'[1]prices source'!$C$60)+(FP75*'[1]prices source'!$C$61))/1000</f>
        <v>0</v>
      </c>
      <c r="FR75" s="14">
        <f>((FN75*'[1]prices source'!$G$58)+(FO75*'[1]prices source'!$G$60)+(FP75*'[1]prices source'!$G$61))</f>
        <v>0</v>
      </c>
      <c r="FS75" s="14">
        <f>'[1]CAPEX Assumptions'!$D$30</f>
        <v>0</v>
      </c>
      <c r="FT75" s="9" t="str">
        <f t="shared" si="122"/>
        <v>n/a</v>
      </c>
      <c r="FU75" s="14">
        <f t="shared" si="101"/>
        <v>0</v>
      </c>
      <c r="FV75" s="15">
        <v>0</v>
      </c>
      <c r="FW75" s="13">
        <f>(FV75*'[1]prices source'!$C$58)/1000</f>
        <v>0</v>
      </c>
      <c r="FX75" s="14">
        <f>(FV75*'[1]prices source'!$G$58)</f>
        <v>0</v>
      </c>
      <c r="FY75" s="16">
        <v>0</v>
      </c>
      <c r="FZ75" s="9" t="str">
        <f t="shared" si="123"/>
        <v>n/a</v>
      </c>
      <c r="GA75" s="14">
        <f t="shared" si="124"/>
        <v>0</v>
      </c>
      <c r="GB75" s="11">
        <f>'[1]ENERGY APPORTION'!BB75*'[1]cooling opps'!$C$35</f>
        <v>0</v>
      </c>
      <c r="GC75" s="13">
        <f>(GB75*'[1]prices source'!$C$58)/1000</f>
        <v>0</v>
      </c>
      <c r="GD75" s="14">
        <f>(GB75*'[1]prices source'!$G$58)</f>
        <v>0</v>
      </c>
      <c r="GE75" s="14">
        <v>0</v>
      </c>
      <c r="GF75" s="9" t="str">
        <f t="shared" si="125"/>
        <v>n/a</v>
      </c>
      <c r="GG75" s="14">
        <f t="shared" si="126"/>
        <v>0</v>
      </c>
      <c r="GH75" s="11">
        <v>0</v>
      </c>
      <c r="GI75" s="13">
        <f>(GH75*'[1]prices source'!$C$58)/1000</f>
        <v>0</v>
      </c>
      <c r="GJ75" s="14">
        <f>(GH75*'[1]prices source'!$G$58)</f>
        <v>0</v>
      </c>
      <c r="GK75" s="17">
        <v>0</v>
      </c>
      <c r="GL75" s="9" t="str">
        <f t="shared" si="127"/>
        <v>n/a</v>
      </c>
      <c r="GM75" s="14">
        <f t="shared" si="128"/>
        <v>0</v>
      </c>
      <c r="GN75" s="11">
        <f>[1]HeatFuel!BE75</f>
        <v>0</v>
      </c>
      <c r="GO75" s="13">
        <f>(GN75*'[1]prices source'!$C$58)/1000</f>
        <v>0</v>
      </c>
      <c r="GP75" s="14">
        <f>(GN75*'[1]prices source'!$G$58)</f>
        <v>0</v>
      </c>
      <c r="GQ75" s="14">
        <f>[1]HeatFuel!BF75*'[1]CAPEX Assumptions'!$D$11</f>
        <v>0</v>
      </c>
      <c r="GR75" s="9" t="str">
        <f t="shared" si="129"/>
        <v>n/a</v>
      </c>
      <c r="GS75" s="14">
        <f t="shared" si="130"/>
        <v>0</v>
      </c>
      <c r="GT75" s="11">
        <v>0</v>
      </c>
      <c r="GU75" s="13">
        <f>(GT75*'[1]prices source'!$C$58)/1000</f>
        <v>0</v>
      </c>
      <c r="GV75" s="14">
        <f>(GT75*'[1]prices source'!$G$58)</f>
        <v>0</v>
      </c>
      <c r="GW75" s="14">
        <v>0</v>
      </c>
      <c r="GX75" s="9" t="str">
        <f t="shared" si="131"/>
        <v>n/a</v>
      </c>
      <c r="GY75" s="14">
        <f t="shared" si="132"/>
        <v>0</v>
      </c>
      <c r="GZ75" s="18">
        <v>5542.7910214063268</v>
      </c>
      <c r="HA75" s="13">
        <f>(GZ75*'[1]prices source'!$C$58)/1000</f>
        <v>1.444167046766385</v>
      </c>
      <c r="HB75" s="14">
        <f>(GZ75*'[1]prices source'!$G$58)</f>
        <v>683.59439134295894</v>
      </c>
      <c r="HC75" s="19">
        <v>11895.85878098202</v>
      </c>
      <c r="HD75" s="9">
        <f t="shared" si="133"/>
        <v>17.401925661812335</v>
      </c>
      <c r="HE75" s="14">
        <f t="shared" si="134"/>
        <v>3931.8293436390559</v>
      </c>
      <c r="HF75" s="18">
        <v>6044.7046305366639</v>
      </c>
      <c r="HG75" s="13">
        <f>(HF75*'[1]prices source'!$C$58)/1000</f>
        <v>1.5749399898252607</v>
      </c>
      <c r="HH75" s="14">
        <f>(HF75*'[1]prices source'!$G$58)</f>
        <v>745.49557556858167</v>
      </c>
      <c r="HI75" s="19">
        <v>21264.948571419187</v>
      </c>
      <c r="HJ75" s="9">
        <f t="shared" si="135"/>
        <v>28.524580518402988</v>
      </c>
      <c r="HK75" s="14">
        <f t="shared" si="136"/>
        <v>405.64120739898863</v>
      </c>
      <c r="HL75" s="11">
        <v>0</v>
      </c>
      <c r="HM75" s="13">
        <f>(HL75*'[1]prices source'!$C$58)/1000</f>
        <v>0</v>
      </c>
      <c r="HN75" s="14">
        <f>(HL75*'[1]prices source'!$G$58)</f>
        <v>0</v>
      </c>
      <c r="HO75" s="14">
        <v>0</v>
      </c>
      <c r="HP75" s="9" t="str">
        <f t="shared" si="137"/>
        <v>n/a</v>
      </c>
      <c r="HQ75" s="14">
        <f t="shared" si="138"/>
        <v>0</v>
      </c>
      <c r="HR75" s="11">
        <v>0</v>
      </c>
      <c r="HS75" s="13">
        <f>(HR75*'[1]prices source'!$C$58)/1000</f>
        <v>0</v>
      </c>
      <c r="HT75" s="14">
        <f>(HR75*'[1]prices source'!$G$58)</f>
        <v>0</v>
      </c>
      <c r="HU75" s="14">
        <v>0</v>
      </c>
      <c r="HV75" s="9" t="str">
        <f t="shared" si="139"/>
        <v>n/a</v>
      </c>
      <c r="HW75" s="14">
        <f t="shared" si="140"/>
        <v>0</v>
      </c>
      <c r="HX75" s="11">
        <f>[1]ICT!AC145</f>
        <v>323.13600000000008</v>
      </c>
      <c r="HY75" s="13">
        <f>(HX75*'[1]prices source'!$C$58)/1000</f>
        <v>8.4192667741151875E-2</v>
      </c>
      <c r="HZ75" s="14">
        <f>(HX75*'[1]prices source'!$G$58)</f>
        <v>39.852478000325696</v>
      </c>
      <c r="IA75" s="14">
        <f>'[1]CAPEX Assumptions'!$D$25*[1]ICT!H145</f>
        <v>0</v>
      </c>
      <c r="IB75" s="9">
        <f t="shared" si="141"/>
        <v>0</v>
      </c>
      <c r="IC75" s="14">
        <f t="shared" si="142"/>
        <v>123.99669748339338</v>
      </c>
      <c r="ID75" s="11">
        <f>[1]ICT!Z145</f>
        <v>450</v>
      </c>
      <c r="IE75" s="13">
        <f>(ID75*'[1]prices source'!$C$58)/1000</f>
        <v>0.11724691920280729</v>
      </c>
      <c r="IF75" s="14">
        <f>(ID75*'[1]prices source'!$G$58)</f>
        <v>55.498660316852842</v>
      </c>
      <c r="IG75" s="14">
        <f>'[1]CAPEX Assumptions'!$D$26</f>
        <v>0</v>
      </c>
      <c r="IH75" s="9">
        <f t="shared" si="143"/>
        <v>0</v>
      </c>
      <c r="II75" s="14">
        <f t="shared" si="144"/>
        <v>172.6781103545473</v>
      </c>
      <c r="IJ75" s="11">
        <f>[1]ICT!AF145</f>
        <v>0</v>
      </c>
      <c r="IK75" s="13">
        <f>(IJ75*'[1]prices source'!$C$58)/1000</f>
        <v>0</v>
      </c>
      <c r="IL75" s="14">
        <f>(IJ75*'[1]prices source'!$G$58)</f>
        <v>0</v>
      </c>
      <c r="IM75" s="14">
        <f>'[1]CAPEX Assumptions'!$D$27*[1]ICT!AG102</f>
        <v>0</v>
      </c>
      <c r="IN75" s="9" t="str">
        <f t="shared" si="145"/>
        <v>n/a</v>
      </c>
      <c r="IO75" s="14">
        <f t="shared" si="146"/>
        <v>0</v>
      </c>
      <c r="IP75" s="11">
        <f>[1]vending!G75</f>
        <v>245.27999999999975</v>
      </c>
      <c r="IQ75" s="13">
        <f>(IP75*'[1]prices source'!$C$58)/1000</f>
        <v>6.3907387426810083E-2</v>
      </c>
      <c r="IR75" s="14">
        <f>(IP75*'[1]prices source'!$G$58)</f>
        <v>30.250469783372559</v>
      </c>
      <c r="IS75" s="14">
        <f>'[1]CAPEX Assumptions'!$D$28*[1]vending!C32</f>
        <v>0</v>
      </c>
      <c r="IT75" s="9">
        <f t="shared" si="147"/>
        <v>0</v>
      </c>
      <c r="IU75" s="14">
        <f t="shared" si="148"/>
        <v>94.121082017251823</v>
      </c>
      <c r="IV75" s="11">
        <f>'[1]halls power'!S106</f>
        <v>0</v>
      </c>
      <c r="IW75" s="13">
        <f>(IV75*'[1]prices source'!$C$58)/1000</f>
        <v>0</v>
      </c>
      <c r="IX75" s="14">
        <f>(IV75*'[1]prices source'!$G$58)</f>
        <v>0</v>
      </c>
      <c r="IY75" s="14">
        <f>'[1]halls power'!T106</f>
        <v>0</v>
      </c>
      <c r="IZ75" s="9" t="str">
        <f t="shared" si="149"/>
        <v>n/a</v>
      </c>
      <c r="JA75" s="14">
        <f t="shared" si="150"/>
        <v>0</v>
      </c>
      <c r="JB75" s="11">
        <f>'[1]halls power'!U106</f>
        <v>0</v>
      </c>
      <c r="JC75" s="13">
        <f>(JB75*'[1]prices source'!$C$58)/1000</f>
        <v>0</v>
      </c>
      <c r="JD75" s="14">
        <f>(JB75*'[1]prices source'!$G$58)</f>
        <v>0</v>
      </c>
      <c r="JE75" s="14">
        <f>'[1]halls power'!V106</f>
        <v>0</v>
      </c>
      <c r="JF75" s="9" t="str">
        <f t="shared" si="151"/>
        <v>n/a</v>
      </c>
      <c r="JG75" s="14">
        <f t="shared" si="152"/>
        <v>0</v>
      </c>
      <c r="JH75" s="11">
        <f>'[1]renewable energy'!W238</f>
        <v>4597.4595936361893</v>
      </c>
      <c r="JI75" s="13">
        <f>(JH75*'[1]prices source'!$C$58)/1000</f>
        <v>1.1978621633627411</v>
      </c>
      <c r="JJ75" s="14">
        <f>(JH75*'[1]prices source'!$G$58)+'[1]renewable energy'!Z238</f>
        <v>596.78255340072803</v>
      </c>
      <c r="JK75" s="14">
        <f>'[1]renewable energy'!Y238</f>
        <v>8566.0687078425581</v>
      </c>
      <c r="JL75" s="9">
        <f t="shared" si="153"/>
        <v>14.353751896782759</v>
      </c>
      <c r="JM75" s="14">
        <f t="shared" si="154"/>
        <v>4562.1831660947955</v>
      </c>
      <c r="JN75" s="11">
        <v>0</v>
      </c>
      <c r="JO75" s="13">
        <f>(JN75*'[1]prices source'!$C$58)/1000</f>
        <v>0</v>
      </c>
      <c r="JP75" s="14">
        <v>0</v>
      </c>
      <c r="JQ75" s="14">
        <v>0</v>
      </c>
      <c r="JR75" s="9" t="str">
        <f t="shared" si="155"/>
        <v>n/a</v>
      </c>
      <c r="JS75" s="14">
        <f t="shared" si="156"/>
        <v>0</v>
      </c>
      <c r="JT75" s="11">
        <v>0</v>
      </c>
      <c r="JU75" s="13">
        <f>(JT75*'[1]prices source'!$C$58)/1000</f>
        <v>0</v>
      </c>
      <c r="JV75" s="14">
        <f>(JT75*'[1]prices source'!$G$58)</f>
        <v>0</v>
      </c>
      <c r="JW75" s="16">
        <v>0</v>
      </c>
      <c r="JX75" s="9" t="str">
        <f t="shared" si="157"/>
        <v>n/a</v>
      </c>
      <c r="JY75" s="14">
        <f t="shared" si="158"/>
        <v>0</v>
      </c>
    </row>
    <row r="76" spans="1:285" x14ac:dyDescent="0.25">
      <c r="A76" s="9">
        <f>'[1]ENERGY APPORTION'!A76</f>
        <v>74</v>
      </c>
      <c r="B76" t="s">
        <v>123</v>
      </c>
      <c r="C76" s="9" t="str">
        <f>'[1]ENERGY APPORTION'!E76</f>
        <v>ws</v>
      </c>
      <c r="D76" s="10">
        <f>[1]FabricVent!M76</f>
        <v>656.97000000000014</v>
      </c>
      <c r="E76" s="11">
        <f>'[1]ENERGY APPORTION'!G76</f>
        <v>55835</v>
      </c>
      <c r="F76" s="11">
        <f>'[1]ENERGY APPORTION'!H76</f>
        <v>8314.0166575572712</v>
      </c>
      <c r="G76" s="11">
        <f>'[1]ENERGY APPORTION'!I76</f>
        <v>0</v>
      </c>
      <c r="H76" s="10">
        <f>((E76*'[1]prices source'!$C$58)+(F76*'[1]prices source'!$C$60)+(G76*'[1]prices source'!$C$61))/1000</f>
        <v>16.081257558461427</v>
      </c>
      <c r="I76" s="12">
        <f>(E76*'[1]prices source'!$G$58)+(F76*'[1]prices source'!$G$60)+(G76*'[1]prices source'!$G$61)</f>
        <v>7052.8390594543644</v>
      </c>
      <c r="J76" s="11">
        <f>[1]FabricVent!EU76</f>
        <v>0</v>
      </c>
      <c r="K76" s="11">
        <f>[1]FabricVent!EJ76</f>
        <v>0</v>
      </c>
      <c r="L76" s="11">
        <v>0</v>
      </c>
      <c r="M76" s="13">
        <f>((J76*'[1]prices source'!$C$58)+(K76*'[1]prices source'!$C$60)+(L76*'[1]prices source'!$C$61))/1000</f>
        <v>0</v>
      </c>
      <c r="N76" s="14">
        <f>((J76*'[1]prices source'!$G$58)+(K76*'[1]prices source'!$G$60)+(L76*'[1]prices source'!$G$61))</f>
        <v>0</v>
      </c>
      <c r="O76" s="14">
        <f>[1]FabricVent!DY76</f>
        <v>0</v>
      </c>
      <c r="P76" s="9" t="str">
        <f t="shared" si="102"/>
        <v>n/a</v>
      </c>
      <c r="Q76" s="14">
        <f t="shared" si="80"/>
        <v>0</v>
      </c>
      <c r="R76" s="11">
        <f>[1]FabricVent!EV76</f>
        <v>0</v>
      </c>
      <c r="S76" s="11">
        <f>[1]FabricVent!EK76</f>
        <v>4876.2412288859723</v>
      </c>
      <c r="T76" s="11">
        <v>0</v>
      </c>
      <c r="U76" s="13">
        <f>((R76*'[1]prices source'!$C$58)+(S76*'[1]prices source'!$C$60)+(T76*'[1]prices source'!$C$61))/1000</f>
        <v>0.89942269466801761</v>
      </c>
      <c r="V76" s="14">
        <f>((R76*'[1]prices source'!$G$58)+(S76*'[1]prices source'!$G$60)+(T76*'[1]prices source'!$G$61))</f>
        <v>97.764286923107377</v>
      </c>
      <c r="W76" s="14">
        <f>[1]FabricVent!DZ76</f>
        <v>166677.36109333334</v>
      </c>
      <c r="X76" s="9">
        <f t="shared" si="103"/>
        <v>1704.8900609731527</v>
      </c>
      <c r="Y76" s="14">
        <f t="shared" si="81"/>
        <v>-163196.36526538825</v>
      </c>
      <c r="Z76" s="11">
        <f>[1]FabricVent!EW76</f>
        <v>0</v>
      </c>
      <c r="AA76" s="11">
        <f>[1]FabricVent!EL76</f>
        <v>0</v>
      </c>
      <c r="AB76" s="11">
        <v>0</v>
      </c>
      <c r="AC76" s="13">
        <f>((Z76*'[1]prices source'!$C$58)+(AA76*'[1]prices source'!$C$60)+(AB76*'[1]prices source'!$C$61))/1000</f>
        <v>0</v>
      </c>
      <c r="AD76" s="14">
        <f>((Z76*'[1]prices source'!$G$58)+(AA76*'[1]prices source'!$G$60)+(AB76*'[1]prices source'!$G$61))</f>
        <v>0</v>
      </c>
      <c r="AE76" s="14">
        <f>[1]FabricVent!EA76</f>
        <v>0</v>
      </c>
      <c r="AF76" s="9" t="str">
        <f t="shared" si="104"/>
        <v>n/a</v>
      </c>
      <c r="AG76" s="14">
        <f t="shared" si="82"/>
        <v>0</v>
      </c>
      <c r="AH76" s="11">
        <f>[1]FabricVent!EX76</f>
        <v>0</v>
      </c>
      <c r="AI76" s="11">
        <f>[1]FabricVent!EM76</f>
        <v>0</v>
      </c>
      <c r="AJ76" s="11">
        <v>0</v>
      </c>
      <c r="AK76" s="13">
        <f>((AH76*'[1]prices source'!$C$58)+(AI76*'[1]prices source'!$C$60)+(AJ76*'[1]prices source'!$C$61))/1000</f>
        <v>0</v>
      </c>
      <c r="AL76" s="14">
        <f>((AH76*'[1]prices source'!$G$58)+(AI76*'[1]prices source'!$G$60)+(AJ76*'[1]prices source'!$G$61))</f>
        <v>0</v>
      </c>
      <c r="AM76" s="14">
        <f>[1]FabricVent!EB76</f>
        <v>0</v>
      </c>
      <c r="AN76" s="9" t="str">
        <f t="shared" si="105"/>
        <v>n/a</v>
      </c>
      <c r="AO76" s="14">
        <f t="shared" si="83"/>
        <v>0</v>
      </c>
      <c r="AP76" s="11">
        <f>[1]FabricVent!FD76</f>
        <v>0</v>
      </c>
      <c r="AQ76" s="11">
        <f>[1]FabricVent!ES76</f>
        <v>690.87758704278201</v>
      </c>
      <c r="AR76" s="11">
        <v>0</v>
      </c>
      <c r="AS76" s="13">
        <f>((AP76*'[1]prices source'!$C$58)+(AQ76*'[1]prices source'!$C$60)+(AR76*'[1]prices source'!$C$61))/1000</f>
        <v>0.12743237093004114</v>
      </c>
      <c r="AT76" s="14">
        <f>((AP76*'[1]prices source'!$G$58)+(AQ76*'[1]prices source'!$G$60)+(AR76*'[1]prices source'!$G$61))</f>
        <v>13.851479341973729</v>
      </c>
      <c r="AU76" s="14">
        <v>400</v>
      </c>
      <c r="AV76" s="9">
        <f t="shared" si="106"/>
        <v>28.87778194116002</v>
      </c>
      <c r="AW76" s="14">
        <f t="shared" si="84"/>
        <v>42.916286663120388</v>
      </c>
      <c r="AX76" s="11">
        <f>[1]FabricVent!FC76</f>
        <v>0</v>
      </c>
      <c r="AY76" s="11">
        <f>[1]FabricVent!ER76</f>
        <v>0</v>
      </c>
      <c r="AZ76" s="11">
        <v>0</v>
      </c>
      <c r="BA76" s="13">
        <f>((AX76*'[1]prices source'!$C$58)+(AY76*'[1]prices source'!$C$60)+(AZ76*'[1]prices source'!$C$61))/1000</f>
        <v>0</v>
      </c>
      <c r="BB76" s="14">
        <f>((AX76*'[1]prices source'!$G$58)+(AY76*'[1]prices source'!$G$60)+(AZ76*'[1]prices source'!$G$61))</f>
        <v>0</v>
      </c>
      <c r="BC76" s="14">
        <f>[1]FabricVent!EG76</f>
        <v>0</v>
      </c>
      <c r="BD76" s="9" t="str">
        <f t="shared" si="107"/>
        <v>n/a</v>
      </c>
      <c r="BE76" s="14">
        <f t="shared" si="85"/>
        <v>0</v>
      </c>
      <c r="BF76" s="11">
        <f>[1]FabricVent!EZ76</f>
        <v>0</v>
      </c>
      <c r="BG76" s="11">
        <f>[1]FabricVent!EO76</f>
        <v>0</v>
      </c>
      <c r="BH76" s="11">
        <v>0</v>
      </c>
      <c r="BI76" s="13">
        <f>((BF76*'[1]prices source'!$C$58)+(BG76*'[1]prices source'!$C$60)+(BH76*'[1]prices source'!$C$61))/1000</f>
        <v>0</v>
      </c>
      <c r="BJ76" s="14">
        <f>((BF76*'[1]prices source'!$G$58)+(BG76*'[1]prices source'!$G$60)+(BH76*'[1]prices source'!$G$61))</f>
        <v>0</v>
      </c>
      <c r="BK76" s="14">
        <f>[1]FabricVent!ED76</f>
        <v>0</v>
      </c>
      <c r="BL76" s="9" t="str">
        <f t="shared" si="108"/>
        <v>n/a</v>
      </c>
      <c r="BM76" s="14">
        <f t="shared" si="86"/>
        <v>0</v>
      </c>
      <c r="BN76" s="11">
        <f>[1]FabricVent!EY76</f>
        <v>0</v>
      </c>
      <c r="BO76" s="11">
        <f>[1]FabricVent!EN76</f>
        <v>134.25444945514761</v>
      </c>
      <c r="BP76" s="11">
        <v>0</v>
      </c>
      <c r="BQ76" s="13">
        <f>((BN76*'[1]prices source'!$C$58)+(BO76*'[1]prices source'!$C$60)+(BP76*'[1]prices source'!$C$61))/1000</f>
        <v>2.4763233202001977E-2</v>
      </c>
      <c r="BR76" s="14">
        <f>((BN76*'[1]prices source'!$G$58)+(BO76*'[1]prices source'!$G$60)+(BP76*'[1]prices source'!$G$61))</f>
        <v>2.6916819536090659</v>
      </c>
      <c r="BS76" s="14">
        <f>[1]FabricVent!EC76</f>
        <v>5321.5355600000003</v>
      </c>
      <c r="BT76" s="9">
        <f t="shared" si="109"/>
        <v>1977.0298466595466</v>
      </c>
      <c r="BU76" s="14">
        <f t="shared" si="87"/>
        <v>-5241.979771711025</v>
      </c>
      <c r="BV76" s="11">
        <f>[1]FabricVent!FA76</f>
        <v>0</v>
      </c>
      <c r="BW76" s="11">
        <f>[1]FabricVent!EP76</f>
        <v>0</v>
      </c>
      <c r="BX76" s="11">
        <v>0</v>
      </c>
      <c r="BY76" s="13">
        <f>((BV76*'[1]prices source'!$C$58)+(BW76*'[1]prices source'!$C$60)+(BX76*'[1]prices source'!$C$61))/1000</f>
        <v>0</v>
      </c>
      <c r="BZ76" s="14">
        <f>((BV76*'[1]prices source'!$G$58)+(BW76*'[1]prices source'!$G$60)+(BX76*'[1]prices source'!$G$61))</f>
        <v>0</v>
      </c>
      <c r="CA76" s="14">
        <f>[1]FabricVent!EE76</f>
        <v>0</v>
      </c>
      <c r="CB76" s="9" t="str">
        <f t="shared" si="110"/>
        <v>n/a</v>
      </c>
      <c r="CC76" s="14">
        <f t="shared" si="88"/>
        <v>0</v>
      </c>
      <c r="CD76" s="11">
        <f>[1]FabricVent!FB76</f>
        <v>0</v>
      </c>
      <c r="CE76" s="11">
        <f>[1]FabricVent!EQ76</f>
        <v>152.33286317868843</v>
      </c>
      <c r="CF76" s="11">
        <v>0</v>
      </c>
      <c r="CG76" s="13">
        <f>((CD76*'[1]prices source'!$C$58)+(CE76*'[1]prices source'!$C$60)+(CF76*'[1]prices source'!$C$61))/1000</f>
        <v>2.8097796613309082E-2</v>
      </c>
      <c r="CH76" s="14">
        <f>((CD76*'[1]prices source'!$G$58)+(CE76*'[1]prices source'!$G$60)+(CF76*'[1]prices source'!$G$61))</f>
        <v>3.0541380224173502</v>
      </c>
      <c r="CI76" s="14">
        <f>[1]FabricVent!EF76</f>
        <v>5890.6425600000002</v>
      </c>
      <c r="CJ76" s="9">
        <f t="shared" si="111"/>
        <v>1928.741437604564</v>
      </c>
      <c r="CK76" s="14">
        <f t="shared" si="89"/>
        <v>-5800.3739613674761</v>
      </c>
      <c r="CL76" s="11">
        <v>0</v>
      </c>
      <c r="CM76" s="11">
        <f>[1]HeatFuel!CE76</f>
        <v>268.55122172956686</v>
      </c>
      <c r="CN76" s="11">
        <v>0</v>
      </c>
      <c r="CO76" s="13">
        <f>((CL76*'[1]prices source'!$C$58)+(CM76*'[1]prices source'!$C$60)+(CN76*'[1]prices source'!$C$61))/1000</f>
        <v>4.9534272848018611E-2</v>
      </c>
      <c r="CP76" s="14">
        <f>((CL76*'[1]prices source'!$G$58)+(CM76*'[1]prices source'!$G$60)+(CN76*'[1]prices source'!$G$61))</f>
        <v>5.3842124419916289</v>
      </c>
      <c r="CQ76" s="14">
        <f>[1]HeatFuel!CF76</f>
        <v>3389.8453180311312</v>
      </c>
      <c r="CR76" s="9">
        <f t="shared" si="112"/>
        <v>629.5898155120384</v>
      </c>
      <c r="CS76" s="14">
        <f t="shared" si="90"/>
        <v>-3302.3706849228147</v>
      </c>
      <c r="CT76" s="11">
        <f>[1]HeatFuel!BA76</f>
        <v>2059.6009500000005</v>
      </c>
      <c r="CU76" s="11">
        <v>0</v>
      </c>
      <c r="CV76" s="11">
        <v>0</v>
      </c>
      <c r="CW76" s="13">
        <f>((CT76*'[1]prices source'!$C$58)+(CU76*'[1]prices source'!$C$60)+(CV76*'[1]prices source'!$C$61))/1000</f>
        <v>0.53662636927705587</v>
      </c>
      <c r="CX76" s="14">
        <f>((CT76*'[1]prices source'!$G$58)+(CU76*'[1]prices source'!$G$60)+(CV76*'[1]prices source'!$G$61))</f>
        <v>254.01131891626096</v>
      </c>
      <c r="CY76" s="14">
        <f>'[1]CAPEX Assumptions'!$D$11*[1]HeatFuel!BB76</f>
        <v>274.74554920634927</v>
      </c>
      <c r="CZ76" s="9">
        <f t="shared" si="113"/>
        <v>1.081627190388802</v>
      </c>
      <c r="DA76" s="14">
        <f t="shared" si="91"/>
        <v>4104.0403585734111</v>
      </c>
      <c r="DB76" s="11">
        <f>[1]HotWaterpiv!AQ185</f>
        <v>0</v>
      </c>
      <c r="DC76" s="11">
        <f>[1]HotWaterpiv!AP185</f>
        <v>0</v>
      </c>
      <c r="DD76" s="11">
        <v>0</v>
      </c>
      <c r="DE76" s="13">
        <f>((DB76*'[1]prices source'!$C$58)+(DC76*'[1]prices source'!$C$60)+(DD76*'[1]prices source'!$C$61))/1000</f>
        <v>0</v>
      </c>
      <c r="DF76" s="14">
        <f>((DB76*'[1]prices source'!$G$58)+(DC76*'[1]prices source'!$G$60)+(DD76*'[1]prices source'!$G$61))</f>
        <v>0</v>
      </c>
      <c r="DG76" s="14">
        <f>[1]HotWaterpiv!AW185</f>
        <v>0</v>
      </c>
      <c r="DH76" s="9" t="str">
        <f t="shared" si="114"/>
        <v>n/a</v>
      </c>
      <c r="DI76" s="14">
        <f t="shared" si="92"/>
        <v>0</v>
      </c>
      <c r="DJ76" s="11">
        <f>[1]HeatFuel!CN76</f>
        <v>46.823201051986068</v>
      </c>
      <c r="DK76" s="11">
        <f>[1]HeatFuel!CO76</f>
        <v>0</v>
      </c>
      <c r="DL76" s="11">
        <v>0</v>
      </c>
      <c r="DM76" s="13">
        <f>((DJ76*'[1]prices source'!$C$58)+(DK76*'[1]prices source'!$C$60)+(DL76*'[1]prices source'!$C$61))/1000</f>
        <v>1.2199724601242249E-2</v>
      </c>
      <c r="DN76" s="14">
        <f>((DJ76*'[1]prices source'!$G$58)+(DK76*'[1]prices source'!$G$60)+(DL76*'[1]prices source'!$G$61))</f>
        <v>5.7747220669597361</v>
      </c>
      <c r="DO76" s="14">
        <f>[1]HeatFuel!CM76</f>
        <v>271.91000000000003</v>
      </c>
      <c r="DP76" s="9">
        <f t="shared" si="115"/>
        <v>47.086248800741792</v>
      </c>
      <c r="DQ76" s="14">
        <f t="shared" si="93"/>
        <v>-206.52012005131627</v>
      </c>
      <c r="DR76" s="11">
        <v>0</v>
      </c>
      <c r="DS76" s="11">
        <v>0</v>
      </c>
      <c r="DT76" s="11">
        <v>0</v>
      </c>
      <c r="DU76" s="13">
        <f>((DR76*'[1]prices source'!$C$58)+(DS76*'[1]prices source'!$C$60)+(DT76*'[1]prices source'!$C$61))/1000</f>
        <v>0</v>
      </c>
      <c r="DV76" s="14">
        <f>((DR76*'[1]prices source'!$G$58)+(DS76*'[1]prices source'!$G$60)+(DT76*'[1]prices source'!$G$61))</f>
        <v>0</v>
      </c>
      <c r="DW76" s="14"/>
      <c r="DX76" s="9" t="str">
        <f t="shared" si="116"/>
        <v>n/a</v>
      </c>
      <c r="DY76" s="14">
        <f t="shared" si="94"/>
        <v>0</v>
      </c>
      <c r="DZ76" s="11">
        <f>'[1]ENERGY APPORTION'!BA76*'[1]benchmarks general'!$I$192*(6-0)/24</f>
        <v>0</v>
      </c>
      <c r="EA76" s="11">
        <v>0</v>
      </c>
      <c r="EB76" s="11">
        <v>0</v>
      </c>
      <c r="EC76" s="13">
        <f>((DZ76*'[1]prices source'!$C$58)+(EA76*'[1]prices source'!$C$60)+(EB76*'[1]prices source'!$C$61))/1000</f>
        <v>0</v>
      </c>
      <c r="ED76" s="14">
        <f>((DZ76*'[1]prices source'!$G$58)+(EA76*'[1]prices source'!$G$60)+(EB76*'[1]prices source'!$G$61))</f>
        <v>0</v>
      </c>
      <c r="EE76" s="14">
        <f>IF(DZ76&gt;0,'[1]benchmarks general'!$I$197,0)</f>
        <v>0</v>
      </c>
      <c r="EF76" s="9" t="str">
        <f t="shared" si="117"/>
        <v>n/a</v>
      </c>
      <c r="EG76" s="14">
        <f t="shared" si="95"/>
        <v>0</v>
      </c>
      <c r="EH76" s="11">
        <f>[1]FabricVent!GG76</f>
        <v>0</v>
      </c>
      <c r="EI76" s="11">
        <f>[1]FabricVent!GD76</f>
        <v>0</v>
      </c>
      <c r="EJ76" s="11">
        <v>0</v>
      </c>
      <c r="EK76" s="13">
        <f>((EH76*'[1]prices source'!$C$58)+(EI76*'[1]prices source'!$C$60)+(EJ76*'[1]prices source'!$C$61))/1000</f>
        <v>0</v>
      </c>
      <c r="EL76" s="14">
        <f>((EH76*'[1]prices source'!$G$58)+(EI76*'[1]prices source'!$G$60)+(EJ76*'[1]prices source'!$G$61))</f>
        <v>0</v>
      </c>
      <c r="EM76" s="14">
        <v>0</v>
      </c>
      <c r="EN76" s="9" t="str">
        <f t="shared" si="118"/>
        <v>n/a</v>
      </c>
      <c r="EO76" s="14">
        <f t="shared" si="96"/>
        <v>0</v>
      </c>
      <c r="EP76" s="11">
        <f>[1]FabricVent!GK76</f>
        <v>0</v>
      </c>
      <c r="EQ76" s="11">
        <f>[1]FabricVent!GH76</f>
        <v>0</v>
      </c>
      <c r="ER76" s="11">
        <v>0</v>
      </c>
      <c r="ES76" s="13">
        <f>((EP76*'[1]prices source'!$C$58)+(EQ76*'[1]prices source'!$C$60)+(ER76*'[1]prices source'!$C$61))/1000</f>
        <v>0</v>
      </c>
      <c r="ET76" s="14">
        <f>((EP76*'[1]prices source'!$G$58)+(EQ76*'[1]prices source'!$G$60)+(ER76*'[1]prices source'!$G$61))</f>
        <v>0</v>
      </c>
      <c r="EU76" s="14">
        <v>0</v>
      </c>
      <c r="EV76" s="9" t="str">
        <f t="shared" si="119"/>
        <v>n/a</v>
      </c>
      <c r="EW76" s="14">
        <f t="shared" si="97"/>
        <v>0</v>
      </c>
      <c r="EX76" s="11">
        <f>[1]FabricVent!GR76</f>
        <v>0</v>
      </c>
      <c r="EY76" s="11">
        <f>[1]FabricVent!GO76</f>
        <v>0</v>
      </c>
      <c r="EZ76" s="11">
        <v>0</v>
      </c>
      <c r="FA76" s="13">
        <f>((EX76*'[1]prices source'!$C$58)+(EY76*'[1]prices source'!$C$60)+(EZ76*'[1]prices source'!$C$61))/1000</f>
        <v>0</v>
      </c>
      <c r="FB76" s="14">
        <f>((EX76*'[1]prices source'!$G$58)+(EY76*'[1]prices source'!$G$60)+(EZ76*'[1]prices source'!$G$61))</f>
        <v>0</v>
      </c>
      <c r="FC76" s="14"/>
      <c r="FD76" s="9" t="str">
        <f t="shared" si="120"/>
        <v>n/a</v>
      </c>
      <c r="FE76" s="14">
        <f t="shared" si="98"/>
        <v>0</v>
      </c>
      <c r="FF76" s="11">
        <v>0</v>
      </c>
      <c r="FG76" s="11">
        <f>[1]HeatFuel!CR76</f>
        <v>0</v>
      </c>
      <c r="FH76" s="11">
        <f>[1]HeatFuel!CQ76</f>
        <v>0</v>
      </c>
      <c r="FI76" s="13">
        <f>((FF76*'[1]prices source'!$C$58)+(FG76*'[1]prices source'!$C$60)+(FH76*'[1]prices source'!$C$61))/1000</f>
        <v>0</v>
      </c>
      <c r="FJ76" s="14">
        <f>((FF76*'[1]prices source'!$G$58)+(FG76*'[1]prices source'!$G$60)+(FH76*'[1]prices source'!$G$61))</f>
        <v>0</v>
      </c>
      <c r="FK76" s="14">
        <f>[1]HeatFuel!CP76</f>
        <v>0</v>
      </c>
      <c r="FL76" s="9" t="str">
        <f t="shared" si="121"/>
        <v>n/a</v>
      </c>
      <c r="FM76" s="14">
        <f t="shared" si="99"/>
        <v>0</v>
      </c>
      <c r="FN76" s="11">
        <f t="shared" si="100"/>
        <v>0</v>
      </c>
      <c r="FO76" s="11">
        <f t="shared" si="100"/>
        <v>0</v>
      </c>
      <c r="FP76" s="11">
        <f t="shared" si="100"/>
        <v>0</v>
      </c>
      <c r="FQ76" s="13">
        <f>((FN76*'[1]prices source'!$C$58)+(FO76*'[1]prices source'!$C$60)+(FP76*'[1]prices source'!$C$61))/1000</f>
        <v>0</v>
      </c>
      <c r="FR76" s="14">
        <f>((FN76*'[1]prices source'!$G$58)+(FO76*'[1]prices source'!$G$60)+(FP76*'[1]prices source'!$G$61))</f>
        <v>0</v>
      </c>
      <c r="FS76" s="14">
        <f>'[1]CAPEX Assumptions'!$D$30</f>
        <v>0</v>
      </c>
      <c r="FT76" s="9" t="str">
        <f t="shared" si="122"/>
        <v>n/a</v>
      </c>
      <c r="FU76" s="14">
        <f t="shared" si="101"/>
        <v>0</v>
      </c>
      <c r="FV76" s="15">
        <v>0</v>
      </c>
      <c r="FW76" s="13">
        <f>(FV76*'[1]prices source'!$C$58)/1000</f>
        <v>0</v>
      </c>
      <c r="FX76" s="14">
        <f>(FV76*'[1]prices source'!$G$58)</f>
        <v>0</v>
      </c>
      <c r="FY76" s="16">
        <v>0</v>
      </c>
      <c r="FZ76" s="9" t="str">
        <f t="shared" si="123"/>
        <v>n/a</v>
      </c>
      <c r="GA76" s="14">
        <f t="shared" si="124"/>
        <v>0</v>
      </c>
      <c r="GB76" s="11">
        <f>'[1]ENERGY APPORTION'!BB76*'[1]cooling opps'!$C$35</f>
        <v>0</v>
      </c>
      <c r="GC76" s="13">
        <f>(GB76*'[1]prices source'!$C$58)/1000</f>
        <v>0</v>
      </c>
      <c r="GD76" s="14">
        <f>(GB76*'[1]prices source'!$G$58)</f>
        <v>0</v>
      </c>
      <c r="GE76" s="14">
        <v>0</v>
      </c>
      <c r="GF76" s="9" t="str">
        <f t="shared" si="125"/>
        <v>n/a</v>
      </c>
      <c r="GG76" s="14">
        <f t="shared" si="126"/>
        <v>0</v>
      </c>
      <c r="GH76" s="11">
        <v>0</v>
      </c>
      <c r="GI76" s="13">
        <f>(GH76*'[1]prices source'!$C$58)/1000</f>
        <v>0</v>
      </c>
      <c r="GJ76" s="14">
        <f>(GH76*'[1]prices source'!$G$58)</f>
        <v>0</v>
      </c>
      <c r="GK76" s="17">
        <v>0</v>
      </c>
      <c r="GL76" s="9" t="str">
        <f t="shared" si="127"/>
        <v>n/a</v>
      </c>
      <c r="GM76" s="14">
        <f t="shared" si="128"/>
        <v>0</v>
      </c>
      <c r="GN76" s="11">
        <f>[1]HeatFuel!BE76</f>
        <v>0</v>
      </c>
      <c r="GO76" s="13">
        <f>(GN76*'[1]prices source'!$C$58)/1000</f>
        <v>0</v>
      </c>
      <c r="GP76" s="14">
        <f>(GN76*'[1]prices source'!$G$58)</f>
        <v>0</v>
      </c>
      <c r="GQ76" s="14">
        <f>[1]HeatFuel!BF76*'[1]CAPEX Assumptions'!$D$11</f>
        <v>0</v>
      </c>
      <c r="GR76" s="9" t="str">
        <f t="shared" si="129"/>
        <v>n/a</v>
      </c>
      <c r="GS76" s="14">
        <f t="shared" si="130"/>
        <v>0</v>
      </c>
      <c r="GT76" s="11">
        <v>0</v>
      </c>
      <c r="GU76" s="13">
        <f>(GT76*'[1]prices source'!$C$58)/1000</f>
        <v>0</v>
      </c>
      <c r="GV76" s="14">
        <f>(GT76*'[1]prices source'!$G$58)</f>
        <v>0</v>
      </c>
      <c r="GW76" s="14">
        <v>0</v>
      </c>
      <c r="GX76" s="9" t="str">
        <f t="shared" si="131"/>
        <v>n/a</v>
      </c>
      <c r="GY76" s="14">
        <f t="shared" si="132"/>
        <v>0</v>
      </c>
      <c r="GZ76" s="18">
        <v>3878.4325532448552</v>
      </c>
      <c r="HA76" s="13">
        <f>(GZ76*'[1]prices source'!$C$58)/1000</f>
        <v>1.0105205960085268</v>
      </c>
      <c r="HB76" s="14">
        <f>(GZ76*'[1]prices source'!$G$58)</f>
        <v>478.3284685208011</v>
      </c>
      <c r="HC76" s="19">
        <v>13490.708435795264</v>
      </c>
      <c r="HD76" s="9">
        <f t="shared" si="133"/>
        <v>28.203858485601707</v>
      </c>
      <c r="HE76" s="14">
        <f t="shared" si="134"/>
        <v>-2415.6704940685213</v>
      </c>
      <c r="HF76" s="18">
        <v>4211.3492208085645</v>
      </c>
      <c r="HG76" s="13">
        <f>(HF76*'[1]prices source'!$C$58)/1000</f>
        <v>1.0972616040598826</v>
      </c>
      <c r="HH76" s="14">
        <f>(HF76*'[1]prices source'!$G$58)</f>
        <v>519.38719973621642</v>
      </c>
      <c r="HI76" s="19">
        <v>22775.566444368578</v>
      </c>
      <c r="HJ76" s="9">
        <f t="shared" si="135"/>
        <v>43.850842793075593</v>
      </c>
      <c r="HK76" s="14">
        <f t="shared" si="136"/>
        <v>-7677.6539808797788</v>
      </c>
      <c r="HL76" s="11">
        <v>0</v>
      </c>
      <c r="HM76" s="13">
        <f>(HL76*'[1]prices source'!$C$58)/1000</f>
        <v>0</v>
      </c>
      <c r="HN76" s="14">
        <f>(HL76*'[1]prices source'!$G$58)</f>
        <v>0</v>
      </c>
      <c r="HO76" s="14">
        <v>0</v>
      </c>
      <c r="HP76" s="9" t="str">
        <f t="shared" si="137"/>
        <v>n/a</v>
      </c>
      <c r="HQ76" s="14">
        <f t="shared" si="138"/>
        <v>0</v>
      </c>
      <c r="HR76" s="11">
        <v>0</v>
      </c>
      <c r="HS76" s="13">
        <f>(HR76*'[1]prices source'!$C$58)/1000</f>
        <v>0</v>
      </c>
      <c r="HT76" s="14">
        <f>(HR76*'[1]prices source'!$G$58)</f>
        <v>0</v>
      </c>
      <c r="HU76" s="14">
        <v>0</v>
      </c>
      <c r="HV76" s="9" t="str">
        <f t="shared" si="139"/>
        <v>n/a</v>
      </c>
      <c r="HW76" s="14">
        <f t="shared" si="140"/>
        <v>0</v>
      </c>
      <c r="HX76" s="11">
        <f>[1]ICT!AC146</f>
        <v>0</v>
      </c>
      <c r="HY76" s="13">
        <f>(HX76*'[1]prices source'!$C$58)/1000</f>
        <v>0</v>
      </c>
      <c r="HZ76" s="14">
        <f>(HX76*'[1]prices source'!$G$58)</f>
        <v>0</v>
      </c>
      <c r="IA76" s="14">
        <f>'[1]CAPEX Assumptions'!$D$25*[1]ICT!H146</f>
        <v>0</v>
      </c>
      <c r="IB76" s="9" t="str">
        <f t="shared" si="141"/>
        <v>n/a</v>
      </c>
      <c r="IC76" s="14">
        <f t="shared" si="142"/>
        <v>0</v>
      </c>
      <c r="ID76" s="11">
        <f>[1]ICT!Z146</f>
        <v>0</v>
      </c>
      <c r="IE76" s="13">
        <f>(ID76*'[1]prices source'!$C$58)/1000</f>
        <v>0</v>
      </c>
      <c r="IF76" s="14">
        <f>(ID76*'[1]prices source'!$G$58)</f>
        <v>0</v>
      </c>
      <c r="IG76" s="14">
        <f>'[1]CAPEX Assumptions'!$D$26</f>
        <v>0</v>
      </c>
      <c r="IH76" s="9" t="str">
        <f t="shared" si="143"/>
        <v>n/a</v>
      </c>
      <c r="II76" s="14">
        <f t="shared" si="144"/>
        <v>0</v>
      </c>
      <c r="IJ76" s="11">
        <f>[1]ICT!AF146</f>
        <v>0</v>
      </c>
      <c r="IK76" s="13">
        <f>(IJ76*'[1]prices source'!$C$58)/1000</f>
        <v>0</v>
      </c>
      <c r="IL76" s="14">
        <f>(IJ76*'[1]prices source'!$G$58)</f>
        <v>0</v>
      </c>
      <c r="IM76" s="14">
        <f>'[1]CAPEX Assumptions'!$D$27*[1]ICT!AG103</f>
        <v>0</v>
      </c>
      <c r="IN76" s="9" t="str">
        <f t="shared" si="145"/>
        <v>n/a</v>
      </c>
      <c r="IO76" s="14">
        <f t="shared" si="146"/>
        <v>0</v>
      </c>
      <c r="IP76" s="11">
        <f>[1]vending!G76</f>
        <v>0</v>
      </c>
      <c r="IQ76" s="13">
        <f>(IP76*'[1]prices source'!$C$58)/1000</f>
        <v>0</v>
      </c>
      <c r="IR76" s="14">
        <f>(IP76*'[1]prices source'!$G$58)</f>
        <v>0</v>
      </c>
      <c r="IS76" s="14">
        <f>'[1]CAPEX Assumptions'!$D$28*[1]vending!C33</f>
        <v>0</v>
      </c>
      <c r="IT76" s="9" t="str">
        <f t="shared" si="147"/>
        <v>n/a</v>
      </c>
      <c r="IU76" s="14">
        <f t="shared" si="148"/>
        <v>0</v>
      </c>
      <c r="IV76" s="11">
        <f>'[1]halls power'!S107</f>
        <v>0</v>
      </c>
      <c r="IW76" s="13">
        <f>(IV76*'[1]prices source'!$C$58)/1000</f>
        <v>0</v>
      </c>
      <c r="IX76" s="14">
        <f>(IV76*'[1]prices source'!$G$58)</f>
        <v>0</v>
      </c>
      <c r="IY76" s="14">
        <f>'[1]halls power'!T107</f>
        <v>0</v>
      </c>
      <c r="IZ76" s="9" t="str">
        <f t="shared" si="149"/>
        <v>n/a</v>
      </c>
      <c r="JA76" s="14">
        <f t="shared" si="150"/>
        <v>0</v>
      </c>
      <c r="JB76" s="11">
        <f>'[1]halls power'!U107</f>
        <v>0</v>
      </c>
      <c r="JC76" s="13">
        <f>(JB76*'[1]prices source'!$C$58)/1000</f>
        <v>0</v>
      </c>
      <c r="JD76" s="14">
        <f>(JB76*'[1]prices source'!$G$58)</f>
        <v>0</v>
      </c>
      <c r="JE76" s="14">
        <f>'[1]halls power'!V107</f>
        <v>0</v>
      </c>
      <c r="JF76" s="9" t="str">
        <f t="shared" si="151"/>
        <v>n/a</v>
      </c>
      <c r="JG76" s="14">
        <f t="shared" si="152"/>
        <v>0</v>
      </c>
      <c r="JH76" s="11">
        <f>'[1]renewable energy'!W239</f>
        <v>18389.838374544757</v>
      </c>
      <c r="JI76" s="13">
        <f>(JH76*'[1]prices source'!$C$58)/1000</f>
        <v>4.7914486534509644</v>
      </c>
      <c r="JJ76" s="14">
        <f>(JH76*'[1]prices source'!$G$58)+'[1]renewable energy'!Z239</f>
        <v>2387.1302136029121</v>
      </c>
      <c r="JK76" s="14">
        <f>'[1]renewable energy'!Y239</f>
        <v>21282.553906468776</v>
      </c>
      <c r="JL76" s="9">
        <f t="shared" si="153"/>
        <v>8.9155395818759597</v>
      </c>
      <c r="JM76" s="14">
        <f t="shared" si="154"/>
        <v>31230.453589280638</v>
      </c>
      <c r="JN76" s="11">
        <v>0</v>
      </c>
      <c r="JO76" s="13">
        <f>(JN76*'[1]prices source'!$C$58)/1000</f>
        <v>0</v>
      </c>
      <c r="JP76" s="14">
        <v>0</v>
      </c>
      <c r="JQ76" s="14">
        <v>0</v>
      </c>
      <c r="JR76" s="9" t="str">
        <f t="shared" si="155"/>
        <v>n/a</v>
      </c>
      <c r="JS76" s="14">
        <f t="shared" si="156"/>
        <v>0</v>
      </c>
      <c r="JT76" s="11">
        <v>0</v>
      </c>
      <c r="JU76" s="13">
        <f>(JT76*'[1]prices source'!$C$58)/1000</f>
        <v>0</v>
      </c>
      <c r="JV76" s="14">
        <f>(JT76*'[1]prices source'!$G$58)</f>
        <v>0</v>
      </c>
      <c r="JW76" s="16">
        <v>0</v>
      </c>
      <c r="JX76" s="9" t="str">
        <f t="shared" si="157"/>
        <v>n/a</v>
      </c>
      <c r="JY76" s="14">
        <f t="shared" si="158"/>
        <v>0</v>
      </c>
    </row>
    <row r="77" spans="1:285" x14ac:dyDescent="0.25">
      <c r="A77" s="9">
        <f>'[1]ENERGY APPORTION'!A77</f>
        <v>75</v>
      </c>
      <c r="B77" t="s">
        <v>124</v>
      </c>
      <c r="C77" s="9" t="str">
        <f>'[1]ENERGY APPORTION'!E77</f>
        <v>sports</v>
      </c>
      <c r="D77" s="10">
        <f>[1]FabricVent!M77</f>
        <v>639.9899999999999</v>
      </c>
      <c r="E77" s="11">
        <f>'[1]ENERGY APPORTION'!G77</f>
        <v>37818</v>
      </c>
      <c r="F77" s="11">
        <f>'[1]ENERGY APPORTION'!H77</f>
        <v>107812.32879279756</v>
      </c>
      <c r="G77" s="11">
        <f>'[1]ENERGY APPORTION'!I77</f>
        <v>0</v>
      </c>
      <c r="H77" s="10">
        <f>((E77*'[1]prices source'!$C$58)+(F77*'[1]prices source'!$C$60)+(G77*'[1]prices source'!$C$61))/1000</f>
        <v>29.739415135635433</v>
      </c>
      <c r="I77" s="12">
        <f>(E77*'[1]prices source'!$G$58)+(F77*'[1]prices source'!$G$60)+(G77*'[1]prices source'!$G$61)</f>
        <v>6825.6484343193097</v>
      </c>
      <c r="J77" s="11">
        <f>[1]FabricVent!EU77</f>
        <v>0</v>
      </c>
      <c r="K77" s="11">
        <f>[1]FabricVent!EJ77</f>
        <v>0</v>
      </c>
      <c r="L77" s="11">
        <v>0</v>
      </c>
      <c r="M77" s="13">
        <f>((J77*'[1]prices source'!$C$58)+(K77*'[1]prices source'!$C$60)+(L77*'[1]prices source'!$C$61))/1000</f>
        <v>0</v>
      </c>
      <c r="N77" s="14">
        <f>((J77*'[1]prices source'!$G$58)+(K77*'[1]prices source'!$G$60)+(L77*'[1]prices source'!$G$61))</f>
        <v>0</v>
      </c>
      <c r="O77" s="14">
        <f>[1]FabricVent!DY77</f>
        <v>0</v>
      </c>
      <c r="P77" s="9" t="str">
        <f t="shared" si="102"/>
        <v>n/a</v>
      </c>
      <c r="Q77" s="14">
        <f t="shared" si="80"/>
        <v>0</v>
      </c>
      <c r="R77" s="11">
        <f>[1]FabricVent!EV77</f>
        <v>0</v>
      </c>
      <c r="S77" s="11">
        <f>[1]FabricVent!EK77</f>
        <v>0</v>
      </c>
      <c r="T77" s="11">
        <v>0</v>
      </c>
      <c r="U77" s="13">
        <f>((R77*'[1]prices source'!$C$58)+(S77*'[1]prices source'!$C$60)+(T77*'[1]prices source'!$C$61))/1000</f>
        <v>0</v>
      </c>
      <c r="V77" s="14">
        <f>((R77*'[1]prices source'!$G$58)+(S77*'[1]prices source'!$G$60)+(T77*'[1]prices source'!$G$61))</f>
        <v>0</v>
      </c>
      <c r="W77" s="14">
        <f>[1]FabricVent!DZ77</f>
        <v>0</v>
      </c>
      <c r="X77" s="9" t="str">
        <f t="shared" si="103"/>
        <v>n/a</v>
      </c>
      <c r="Y77" s="14">
        <f t="shared" si="81"/>
        <v>0</v>
      </c>
      <c r="Z77" s="11">
        <f>[1]FabricVent!EW77</f>
        <v>0</v>
      </c>
      <c r="AA77" s="11">
        <f>[1]FabricVent!EL77</f>
        <v>0</v>
      </c>
      <c r="AB77" s="11">
        <v>0</v>
      </c>
      <c r="AC77" s="13">
        <f>((Z77*'[1]prices source'!$C$58)+(AA77*'[1]prices source'!$C$60)+(AB77*'[1]prices source'!$C$61))/1000</f>
        <v>0</v>
      </c>
      <c r="AD77" s="14">
        <f>((Z77*'[1]prices source'!$G$58)+(AA77*'[1]prices source'!$G$60)+(AB77*'[1]prices source'!$G$61))</f>
        <v>0</v>
      </c>
      <c r="AE77" s="14">
        <f>[1]FabricVent!EA77</f>
        <v>0</v>
      </c>
      <c r="AF77" s="9" t="str">
        <f t="shared" si="104"/>
        <v>n/a</v>
      </c>
      <c r="AG77" s="14">
        <f t="shared" si="82"/>
        <v>0</v>
      </c>
      <c r="AH77" s="11">
        <f>[1]FabricVent!EX77</f>
        <v>0</v>
      </c>
      <c r="AI77" s="11">
        <f>[1]FabricVent!EM77</f>
        <v>0</v>
      </c>
      <c r="AJ77" s="11">
        <v>0</v>
      </c>
      <c r="AK77" s="13">
        <f>((AH77*'[1]prices source'!$C$58)+(AI77*'[1]prices source'!$C$60)+(AJ77*'[1]prices source'!$C$61))/1000</f>
        <v>0</v>
      </c>
      <c r="AL77" s="14">
        <f>((AH77*'[1]prices source'!$G$58)+(AI77*'[1]prices source'!$G$60)+(AJ77*'[1]prices source'!$G$61))</f>
        <v>0</v>
      </c>
      <c r="AM77" s="14">
        <f>[1]FabricVent!EB77</f>
        <v>0</v>
      </c>
      <c r="AN77" s="9" t="str">
        <f t="shared" si="105"/>
        <v>n/a</v>
      </c>
      <c r="AO77" s="14">
        <f t="shared" si="83"/>
        <v>0</v>
      </c>
      <c r="AP77" s="11">
        <f>[1]FabricVent!FD77</f>
        <v>0</v>
      </c>
      <c r="AQ77" s="11">
        <f>[1]FabricVent!ES77</f>
        <v>0</v>
      </c>
      <c r="AR77" s="11">
        <v>0</v>
      </c>
      <c r="AS77" s="13">
        <f>((AP77*'[1]prices source'!$C$58)+(AQ77*'[1]prices source'!$C$60)+(AR77*'[1]prices source'!$C$61))/1000</f>
        <v>0</v>
      </c>
      <c r="AT77" s="14">
        <f>((AP77*'[1]prices source'!$G$58)+(AQ77*'[1]prices source'!$G$60)+(AR77*'[1]prices source'!$G$61))</f>
        <v>0</v>
      </c>
      <c r="AU77" s="14">
        <f>[1]FabricVent!EH77</f>
        <v>0</v>
      </c>
      <c r="AV77" s="9" t="str">
        <f t="shared" si="106"/>
        <v>n/a</v>
      </c>
      <c r="AW77" s="14">
        <f t="shared" si="84"/>
        <v>0</v>
      </c>
      <c r="AX77" s="11">
        <f>[1]FabricVent!FC77</f>
        <v>0</v>
      </c>
      <c r="AY77" s="11">
        <f>[1]FabricVent!ER77</f>
        <v>0</v>
      </c>
      <c r="AZ77" s="11">
        <v>0</v>
      </c>
      <c r="BA77" s="13">
        <f>((AX77*'[1]prices source'!$C$58)+(AY77*'[1]prices source'!$C$60)+(AZ77*'[1]prices source'!$C$61))/1000</f>
        <v>0</v>
      </c>
      <c r="BB77" s="14">
        <f>((AX77*'[1]prices source'!$G$58)+(AY77*'[1]prices source'!$G$60)+(AZ77*'[1]prices source'!$G$61))</f>
        <v>0</v>
      </c>
      <c r="BC77" s="14">
        <f>[1]FabricVent!EG77</f>
        <v>0</v>
      </c>
      <c r="BD77" s="9" t="str">
        <f t="shared" si="107"/>
        <v>n/a</v>
      </c>
      <c r="BE77" s="14">
        <f t="shared" si="85"/>
        <v>0</v>
      </c>
      <c r="BF77" s="11">
        <f>[1]FabricVent!EZ77</f>
        <v>0</v>
      </c>
      <c r="BG77" s="11">
        <f>[1]FabricVent!EO77</f>
        <v>0</v>
      </c>
      <c r="BH77" s="11">
        <v>0</v>
      </c>
      <c r="BI77" s="13">
        <f>((BF77*'[1]prices source'!$C$58)+(BG77*'[1]prices source'!$C$60)+(BH77*'[1]prices source'!$C$61))/1000</f>
        <v>0</v>
      </c>
      <c r="BJ77" s="14">
        <f>((BF77*'[1]prices source'!$G$58)+(BG77*'[1]prices source'!$G$60)+(BH77*'[1]prices source'!$G$61))</f>
        <v>0</v>
      </c>
      <c r="BK77" s="14">
        <f>[1]FabricVent!ED77</f>
        <v>0</v>
      </c>
      <c r="BL77" s="9" t="str">
        <f t="shared" si="108"/>
        <v>n/a</v>
      </c>
      <c r="BM77" s="14">
        <f t="shared" si="86"/>
        <v>0</v>
      </c>
      <c r="BN77" s="11">
        <f>[1]FabricVent!EY77</f>
        <v>0</v>
      </c>
      <c r="BO77" s="11">
        <f>[1]FabricVent!EN77</f>
        <v>0</v>
      </c>
      <c r="BP77" s="11">
        <v>0</v>
      </c>
      <c r="BQ77" s="13">
        <f>((BN77*'[1]prices source'!$C$58)+(BO77*'[1]prices source'!$C$60)+(BP77*'[1]prices source'!$C$61))/1000</f>
        <v>0</v>
      </c>
      <c r="BR77" s="14">
        <f>((BN77*'[1]prices source'!$G$58)+(BO77*'[1]prices source'!$G$60)+(BP77*'[1]prices source'!$G$61))</f>
        <v>0</v>
      </c>
      <c r="BS77" s="14">
        <f>[1]FabricVent!EC77</f>
        <v>0</v>
      </c>
      <c r="BT77" s="9" t="str">
        <f t="shared" si="109"/>
        <v>n/a</v>
      </c>
      <c r="BU77" s="14">
        <f t="shared" si="87"/>
        <v>0</v>
      </c>
      <c r="BV77" s="11">
        <f>[1]FabricVent!FA77</f>
        <v>0</v>
      </c>
      <c r="BW77" s="11">
        <f>[1]FabricVent!EP77</f>
        <v>4003.2269219292484</v>
      </c>
      <c r="BX77" s="11">
        <v>0</v>
      </c>
      <c r="BY77" s="13">
        <f>((BV77*'[1]prices source'!$C$58)+(BW77*'[1]prices source'!$C$60)+(BX77*'[1]prices source'!$C$61))/1000</f>
        <v>0.73839520574984985</v>
      </c>
      <c r="BZ77" s="14">
        <f>((BV77*'[1]prices source'!$G$58)+(BW77*'[1]prices source'!$G$60)+(BX77*'[1]prices source'!$G$61))</f>
        <v>80.261128816880159</v>
      </c>
      <c r="CA77" s="14">
        <f>[1]FabricVent!EE77</f>
        <v>12998.214370000002</v>
      </c>
      <c r="CB77" s="9">
        <f t="shared" si="110"/>
        <v>161.94906004444675</v>
      </c>
      <c r="CC77" s="14">
        <f t="shared" si="88"/>
        <v>-10626.003431992107</v>
      </c>
      <c r="CD77" s="11">
        <f>[1]FabricVent!FB77</f>
        <v>0</v>
      </c>
      <c r="CE77" s="11">
        <f>[1]FabricVent!EQ77</f>
        <v>5268.4955345597364</v>
      </c>
      <c r="CF77" s="11">
        <v>0</v>
      </c>
      <c r="CG77" s="13">
        <f>((CD77*'[1]prices source'!$C$58)+(CE77*'[1]prices source'!$C$60)+(CF77*'[1]prices source'!$C$61))/1000</f>
        <v>0.97177400134954339</v>
      </c>
      <c r="CH77" s="14">
        <f>((CD77*'[1]prices source'!$G$58)+(CE77*'[1]prices source'!$G$60)+(CF77*'[1]prices source'!$G$61))</f>
        <v>105.62863585226715</v>
      </c>
      <c r="CI77" s="14">
        <f>[1]FabricVent!EF77</f>
        <v>14388.297120000001</v>
      </c>
      <c r="CJ77" s="9">
        <f t="shared" si="111"/>
        <v>136.21587559005837</v>
      </c>
      <c r="CK77" s="14">
        <f t="shared" si="89"/>
        <v>-11266.320030601009</v>
      </c>
      <c r="CL77" s="11">
        <v>0</v>
      </c>
      <c r="CM77" s="11">
        <f>[1]HeatFuel!CE77</f>
        <v>1966.4321407510283</v>
      </c>
      <c r="CN77" s="11">
        <v>0</v>
      </c>
      <c r="CO77" s="13">
        <f>((CL77*'[1]prices source'!$C$58)+(CM77*'[1]prices source'!$C$60)+(CN77*'[1]prices source'!$C$61))/1000</f>
        <v>0.36270840836152718</v>
      </c>
      <c r="CP77" s="14">
        <f>((CL77*'[1]prices source'!$G$58)+(CM77*'[1]prices source'!$G$60)+(CN77*'[1]prices source'!$G$61))</f>
        <v>39.425210320680662</v>
      </c>
      <c r="CQ77" s="14">
        <f>[1]HeatFuel!CF77</f>
        <v>3337.2507097316256</v>
      </c>
      <c r="CR77" s="9">
        <f t="shared" si="112"/>
        <v>84.647632380062575</v>
      </c>
      <c r="CS77" s="14">
        <f t="shared" si="90"/>
        <v>-2696.7288422950423</v>
      </c>
      <c r="CT77" s="11">
        <f>[1]HeatFuel!BA77</f>
        <v>2006.3686499999999</v>
      </c>
      <c r="CU77" s="11">
        <v>0</v>
      </c>
      <c r="CV77" s="11">
        <v>0</v>
      </c>
      <c r="CW77" s="13">
        <f>((CT77*'[1]prices source'!$C$58)+(CU77*'[1]prices source'!$C$60)+(CV77*'[1]prices source'!$C$61))/1000</f>
        <v>0.52275676221687883</v>
      </c>
      <c r="CX77" s="14">
        <f>((CT77*'[1]prices source'!$G$58)+(CU77*'[1]prices source'!$G$60)+(CV77*'[1]prices source'!$G$61))</f>
        <v>247.4461603927391</v>
      </c>
      <c r="CY77" s="14">
        <f>'[1]CAPEX Assumptions'!$D$11*[1]HeatFuel!BB77</f>
        <v>267.6444952380952</v>
      </c>
      <c r="CZ77" s="9">
        <f t="shared" si="113"/>
        <v>1.0816271903888017</v>
      </c>
      <c r="DA77" s="14">
        <f t="shared" si="91"/>
        <v>3997.967622697226</v>
      </c>
      <c r="DB77" s="11">
        <f>[1]HotWaterpiv!AQ186</f>
        <v>85.524397350508437</v>
      </c>
      <c r="DC77" s="11">
        <f>[1]HotWaterpiv!AP186</f>
        <v>6474.7829560300534</v>
      </c>
      <c r="DD77" s="11">
        <v>0</v>
      </c>
      <c r="DE77" s="13">
        <f>((DB77*'[1]prices source'!$C$58)+(DC77*'[1]prices source'!$C$60)+(DD77*'[1]prices source'!$C$61))/1000</f>
        <v>1.216556987586463</v>
      </c>
      <c r="DF77" s="14">
        <f>((DB77*'[1]prices source'!$G$58)+(DC77*'[1]prices source'!$G$60)+(DD77*'[1]prices source'!$G$61))</f>
        <v>140.36137701156423</v>
      </c>
      <c r="DG77" s="14">
        <v>1000</v>
      </c>
      <c r="DH77" s="9">
        <f t="shared" si="114"/>
        <v>7.1244670100209335</v>
      </c>
      <c r="DI77" s="14">
        <f t="shared" si="92"/>
        <v>1278.3674332522951</v>
      </c>
      <c r="DJ77" s="11">
        <f>[1]HeatFuel!CN77</f>
        <v>0</v>
      </c>
      <c r="DK77" s="11">
        <f>[1]HeatFuel!CO77</f>
        <v>0</v>
      </c>
      <c r="DL77" s="11">
        <v>0</v>
      </c>
      <c r="DM77" s="13">
        <f>((DJ77*'[1]prices source'!$C$58)+(DK77*'[1]prices source'!$C$60)+(DL77*'[1]prices source'!$C$61))/1000</f>
        <v>0</v>
      </c>
      <c r="DN77" s="14">
        <f>((DJ77*'[1]prices source'!$G$58)+(DK77*'[1]prices source'!$G$60)+(DL77*'[1]prices source'!$G$61))</f>
        <v>0</v>
      </c>
      <c r="DO77" s="14">
        <f>[1]HeatFuel!CM77</f>
        <v>0</v>
      </c>
      <c r="DP77" s="9" t="str">
        <f t="shared" si="115"/>
        <v>n/a</v>
      </c>
      <c r="DQ77" s="14">
        <f t="shared" si="93"/>
        <v>0</v>
      </c>
      <c r="DR77" s="11">
        <v>0</v>
      </c>
      <c r="DS77" s="11">
        <v>0</v>
      </c>
      <c r="DT77" s="11">
        <v>0</v>
      </c>
      <c r="DU77" s="13">
        <f>((DR77*'[1]prices source'!$C$58)+(DS77*'[1]prices source'!$C$60)+(DT77*'[1]prices source'!$C$61))/1000</f>
        <v>0</v>
      </c>
      <c r="DV77" s="14">
        <f>((DR77*'[1]prices source'!$G$58)+(DS77*'[1]prices source'!$G$60)+(DT77*'[1]prices source'!$G$61))</f>
        <v>0</v>
      </c>
      <c r="DW77" s="14"/>
      <c r="DX77" s="9" t="str">
        <f t="shared" si="116"/>
        <v>n/a</v>
      </c>
      <c r="DY77" s="14">
        <f t="shared" si="94"/>
        <v>0</v>
      </c>
      <c r="DZ77" s="11">
        <f>'[1]ENERGY APPORTION'!BA77*'[1]benchmarks general'!$I$192*(6-0)/24</f>
        <v>0</v>
      </c>
      <c r="EA77" s="11">
        <v>0</v>
      </c>
      <c r="EB77" s="11">
        <v>0</v>
      </c>
      <c r="EC77" s="13">
        <f>((DZ77*'[1]prices source'!$C$58)+(EA77*'[1]prices source'!$C$60)+(EB77*'[1]prices source'!$C$61))/1000</f>
        <v>0</v>
      </c>
      <c r="ED77" s="14">
        <f>((DZ77*'[1]prices source'!$G$58)+(EA77*'[1]prices source'!$G$60)+(EB77*'[1]prices source'!$G$61))</f>
        <v>0</v>
      </c>
      <c r="EE77" s="14">
        <f>IF(DZ77&gt;0,'[1]benchmarks general'!$I$197,0)</f>
        <v>0</v>
      </c>
      <c r="EF77" s="9" t="str">
        <f t="shared" si="117"/>
        <v>n/a</v>
      </c>
      <c r="EG77" s="14">
        <f t="shared" si="95"/>
        <v>0</v>
      </c>
      <c r="EH77" s="11">
        <f>[1]FabricVent!GG77</f>
        <v>0</v>
      </c>
      <c r="EI77" s="11">
        <f>[1]FabricVent!GD77</f>
        <v>0</v>
      </c>
      <c r="EJ77" s="11">
        <v>0</v>
      </c>
      <c r="EK77" s="13">
        <f>((EH77*'[1]prices source'!$C$58)+(EI77*'[1]prices source'!$C$60)+(EJ77*'[1]prices source'!$C$61))/1000</f>
        <v>0</v>
      </c>
      <c r="EL77" s="14">
        <f>((EH77*'[1]prices source'!$G$58)+(EI77*'[1]prices source'!$G$60)+(EJ77*'[1]prices source'!$G$61))</f>
        <v>0</v>
      </c>
      <c r="EM77" s="14">
        <v>0</v>
      </c>
      <c r="EN77" s="9" t="str">
        <f t="shared" si="118"/>
        <v>n/a</v>
      </c>
      <c r="EO77" s="14">
        <f t="shared" si="96"/>
        <v>0</v>
      </c>
      <c r="EP77" s="11">
        <f>[1]FabricVent!GK77</f>
        <v>0</v>
      </c>
      <c r="EQ77" s="11">
        <f>[1]FabricVent!GH77</f>
        <v>0</v>
      </c>
      <c r="ER77" s="11">
        <v>0</v>
      </c>
      <c r="ES77" s="13">
        <f>((EP77*'[1]prices source'!$C$58)+(EQ77*'[1]prices source'!$C$60)+(ER77*'[1]prices source'!$C$61))/1000</f>
        <v>0</v>
      </c>
      <c r="ET77" s="14">
        <f>((EP77*'[1]prices source'!$G$58)+(EQ77*'[1]prices source'!$G$60)+(ER77*'[1]prices source'!$G$61))</f>
        <v>0</v>
      </c>
      <c r="EU77" s="14">
        <v>0</v>
      </c>
      <c r="EV77" s="9" t="str">
        <f t="shared" si="119"/>
        <v>n/a</v>
      </c>
      <c r="EW77" s="14">
        <f t="shared" si="97"/>
        <v>0</v>
      </c>
      <c r="EX77" s="11">
        <f>[1]FabricVent!GR77</f>
        <v>0</v>
      </c>
      <c r="EY77" s="11">
        <f>[1]FabricVent!GO77</f>
        <v>0</v>
      </c>
      <c r="EZ77" s="11">
        <v>0</v>
      </c>
      <c r="FA77" s="13">
        <f>((EX77*'[1]prices source'!$C$58)+(EY77*'[1]prices source'!$C$60)+(EZ77*'[1]prices source'!$C$61))/1000</f>
        <v>0</v>
      </c>
      <c r="FB77" s="14">
        <f>((EX77*'[1]prices source'!$G$58)+(EY77*'[1]prices source'!$G$60)+(EZ77*'[1]prices source'!$G$61))</f>
        <v>0</v>
      </c>
      <c r="FC77" s="14"/>
      <c r="FD77" s="9" t="str">
        <f t="shared" si="120"/>
        <v>n/a</v>
      </c>
      <c r="FE77" s="14">
        <f t="shared" si="98"/>
        <v>0</v>
      </c>
      <c r="FF77" s="11">
        <v>0</v>
      </c>
      <c r="FG77" s="11">
        <f>[1]HeatFuel!CR77</f>
        <v>0</v>
      </c>
      <c r="FH77" s="11">
        <f>[1]HeatFuel!CQ77</f>
        <v>0</v>
      </c>
      <c r="FI77" s="13">
        <f>((FF77*'[1]prices source'!$C$58)+(FG77*'[1]prices source'!$C$60)+(FH77*'[1]prices source'!$C$61))/1000</f>
        <v>0</v>
      </c>
      <c r="FJ77" s="14">
        <f>((FF77*'[1]prices source'!$G$58)+(FG77*'[1]prices source'!$G$60)+(FH77*'[1]prices source'!$G$61))</f>
        <v>0</v>
      </c>
      <c r="FK77" s="14">
        <f>[1]HeatFuel!CP77</f>
        <v>0</v>
      </c>
      <c r="FL77" s="9" t="str">
        <f t="shared" si="121"/>
        <v>n/a</v>
      </c>
      <c r="FM77" s="14">
        <f t="shared" si="99"/>
        <v>0</v>
      </c>
      <c r="FN77" s="11">
        <f t="shared" si="100"/>
        <v>0</v>
      </c>
      <c r="FO77" s="11">
        <f t="shared" si="100"/>
        <v>0</v>
      </c>
      <c r="FP77" s="11">
        <f t="shared" si="100"/>
        <v>0</v>
      </c>
      <c r="FQ77" s="13">
        <f>((FN77*'[1]prices source'!$C$58)+(FO77*'[1]prices source'!$C$60)+(FP77*'[1]prices source'!$C$61))/1000</f>
        <v>0</v>
      </c>
      <c r="FR77" s="14">
        <f>((FN77*'[1]prices source'!$G$58)+(FO77*'[1]prices source'!$G$60)+(FP77*'[1]prices source'!$G$61))</f>
        <v>0</v>
      </c>
      <c r="FS77" s="14">
        <f>'[1]CAPEX Assumptions'!$D$30</f>
        <v>0</v>
      </c>
      <c r="FT77" s="9" t="str">
        <f t="shared" si="122"/>
        <v>n/a</v>
      </c>
      <c r="FU77" s="14">
        <f t="shared" si="101"/>
        <v>0</v>
      </c>
      <c r="FV77" s="15">
        <v>605.60000000000014</v>
      </c>
      <c r="FW77" s="13">
        <f>(FV77*'[1]prices source'!$C$58)/1000</f>
        <v>0.15778829837604469</v>
      </c>
      <c r="FX77" s="14">
        <f>(FV77*'[1]prices source'!$G$58)</f>
        <v>74.688863750857976</v>
      </c>
      <c r="FY77" s="16">
        <v>800</v>
      </c>
      <c r="FZ77" s="9">
        <f t="shared" si="123"/>
        <v>10.711101492567694</v>
      </c>
      <c r="GA77" s="14">
        <f t="shared" si="124"/>
        <v>45.736951067406721</v>
      </c>
      <c r="GB77" s="11">
        <f>'[1]ENERGY APPORTION'!BB77*'[1]cooling opps'!$C$35</f>
        <v>0</v>
      </c>
      <c r="GC77" s="13">
        <f>(GB77*'[1]prices source'!$C$58)/1000</f>
        <v>0</v>
      </c>
      <c r="GD77" s="14">
        <f>(GB77*'[1]prices source'!$G$58)</f>
        <v>0</v>
      </c>
      <c r="GE77" s="14">
        <v>0</v>
      </c>
      <c r="GF77" s="9" t="str">
        <f t="shared" si="125"/>
        <v>n/a</v>
      </c>
      <c r="GG77" s="14">
        <f t="shared" si="126"/>
        <v>0</v>
      </c>
      <c r="GH77" s="11">
        <v>0</v>
      </c>
      <c r="GI77" s="13">
        <f>(GH77*'[1]prices source'!$C$58)/1000</f>
        <v>0</v>
      </c>
      <c r="GJ77" s="14">
        <f>(GH77*'[1]prices source'!$G$58)</f>
        <v>0</v>
      </c>
      <c r="GK77" s="17">
        <v>0</v>
      </c>
      <c r="GL77" s="9" t="str">
        <f t="shared" si="127"/>
        <v>n/a</v>
      </c>
      <c r="GM77" s="14">
        <f t="shared" si="128"/>
        <v>0</v>
      </c>
      <c r="GN77" s="11">
        <f>[1]HeatFuel!BE77</f>
        <v>0</v>
      </c>
      <c r="GO77" s="13">
        <f>(GN77*'[1]prices source'!$C$58)/1000</f>
        <v>0</v>
      </c>
      <c r="GP77" s="14">
        <f>(GN77*'[1]prices source'!$G$58)</f>
        <v>0</v>
      </c>
      <c r="GQ77" s="14">
        <f>[1]HeatFuel!BF77*'[1]CAPEX Assumptions'!$D$11</f>
        <v>0</v>
      </c>
      <c r="GR77" s="9" t="str">
        <f t="shared" si="129"/>
        <v>n/a</v>
      </c>
      <c r="GS77" s="14">
        <f t="shared" si="130"/>
        <v>0</v>
      </c>
      <c r="GT77" s="11">
        <v>0</v>
      </c>
      <c r="GU77" s="13">
        <f>(GT77*'[1]prices source'!$C$58)/1000</f>
        <v>0</v>
      </c>
      <c r="GV77" s="14">
        <f>(GT77*'[1]prices source'!$G$58)</f>
        <v>0</v>
      </c>
      <c r="GW77" s="14">
        <v>0</v>
      </c>
      <c r="GX77" s="9" t="str">
        <f t="shared" si="131"/>
        <v>n/a</v>
      </c>
      <c r="GY77" s="14">
        <f t="shared" si="132"/>
        <v>0</v>
      </c>
      <c r="GZ77" s="18">
        <v>4002.1093896347347</v>
      </c>
      <c r="HA77" s="13">
        <f>(GZ77*'[1]prices source'!$C$58)/1000</f>
        <v>1.0427444361051115</v>
      </c>
      <c r="HB77" s="14">
        <f>(GZ77*'[1]prices source'!$G$58)</f>
        <v>493.5815768138342</v>
      </c>
      <c r="HC77" s="19">
        <v>13691.13580806523</v>
      </c>
      <c r="HD77" s="9">
        <f t="shared" si="133"/>
        <v>27.738344482880002</v>
      </c>
      <c r="HE77" s="14">
        <f t="shared" si="134"/>
        <v>-2262.9331182794613</v>
      </c>
      <c r="HF77" s="18">
        <v>4355.751547681366</v>
      </c>
      <c r="HG77" s="13">
        <f>(HF77*'[1]prices source'!$C$58)/1000</f>
        <v>1.134885443952222</v>
      </c>
      <c r="HH77" s="14">
        <f>(HF77*'[1]prices source'!$G$58)</f>
        <v>537.19639015416487</v>
      </c>
      <c r="HI77" s="19">
        <v>22736.018035422392</v>
      </c>
      <c r="HJ77" s="9">
        <f t="shared" si="135"/>
        <v>42.323475086825511</v>
      </c>
      <c r="HK77" s="14">
        <f t="shared" si="136"/>
        <v>-7120.4154977223952</v>
      </c>
      <c r="HL77" s="11">
        <v>0</v>
      </c>
      <c r="HM77" s="13">
        <f>(HL77*'[1]prices source'!$C$58)/1000</f>
        <v>0</v>
      </c>
      <c r="HN77" s="14">
        <f>(HL77*'[1]prices source'!$G$58)</f>
        <v>0</v>
      </c>
      <c r="HO77" s="14">
        <v>0</v>
      </c>
      <c r="HP77" s="9" t="str">
        <f t="shared" si="137"/>
        <v>n/a</v>
      </c>
      <c r="HQ77" s="14">
        <f t="shared" si="138"/>
        <v>0</v>
      </c>
      <c r="HR77" s="11">
        <v>0</v>
      </c>
      <c r="HS77" s="13">
        <f>(HR77*'[1]prices source'!$C$58)/1000</f>
        <v>0</v>
      </c>
      <c r="HT77" s="14">
        <f>(HR77*'[1]prices source'!$G$58)</f>
        <v>0</v>
      </c>
      <c r="HU77" s="14">
        <v>0</v>
      </c>
      <c r="HV77" s="9" t="str">
        <f t="shared" si="139"/>
        <v>n/a</v>
      </c>
      <c r="HW77" s="14">
        <f t="shared" si="140"/>
        <v>0</v>
      </c>
      <c r="HX77" s="11">
        <f>[1]ICT!AC147</f>
        <v>32.313600000000008</v>
      </c>
      <c r="HY77" s="13">
        <f>(HX77*'[1]prices source'!$C$58)/1000</f>
        <v>8.4192667741151885E-3</v>
      </c>
      <c r="HZ77" s="14">
        <f>(HX77*'[1]prices source'!$G$58)</f>
        <v>3.9852478000325697</v>
      </c>
      <c r="IA77" s="14">
        <f>'[1]CAPEX Assumptions'!$D$25*[1]ICT!H147</f>
        <v>0</v>
      </c>
      <c r="IB77" s="9">
        <f t="shared" si="141"/>
        <v>0</v>
      </c>
      <c r="IC77" s="14">
        <f t="shared" si="142"/>
        <v>12.399669748339335</v>
      </c>
      <c r="ID77" s="11">
        <f>[1]ICT!Z147</f>
        <v>0</v>
      </c>
      <c r="IE77" s="13">
        <f>(ID77*'[1]prices source'!$C$58)/1000</f>
        <v>0</v>
      </c>
      <c r="IF77" s="14">
        <f>(ID77*'[1]prices source'!$G$58)</f>
        <v>0</v>
      </c>
      <c r="IG77" s="14">
        <f>'[1]CAPEX Assumptions'!$D$26</f>
        <v>0</v>
      </c>
      <c r="IH77" s="9" t="str">
        <f t="shared" si="143"/>
        <v>n/a</v>
      </c>
      <c r="II77" s="14">
        <f t="shared" si="144"/>
        <v>0</v>
      </c>
      <c r="IJ77" s="11">
        <f>[1]ICT!AF147</f>
        <v>0</v>
      </c>
      <c r="IK77" s="13">
        <f>(IJ77*'[1]prices source'!$C$58)/1000</f>
        <v>0</v>
      </c>
      <c r="IL77" s="14">
        <f>(IJ77*'[1]prices source'!$G$58)</f>
        <v>0</v>
      </c>
      <c r="IM77" s="14">
        <f>'[1]CAPEX Assumptions'!$D$27*[1]ICT!AG104</f>
        <v>0</v>
      </c>
      <c r="IN77" s="9" t="str">
        <f t="shared" si="145"/>
        <v>n/a</v>
      </c>
      <c r="IO77" s="14">
        <f t="shared" si="146"/>
        <v>0</v>
      </c>
      <c r="IP77" s="11">
        <f>[1]vending!G77</f>
        <v>0</v>
      </c>
      <c r="IQ77" s="13">
        <f>(IP77*'[1]prices source'!$C$58)/1000</f>
        <v>0</v>
      </c>
      <c r="IR77" s="14">
        <f>(IP77*'[1]prices source'!$G$58)</f>
        <v>0</v>
      </c>
      <c r="IS77" s="14">
        <f>'[1]CAPEX Assumptions'!$D$28*[1]vending!C34</f>
        <v>0</v>
      </c>
      <c r="IT77" s="9" t="str">
        <f t="shared" si="147"/>
        <v>n/a</v>
      </c>
      <c r="IU77" s="14">
        <f t="shared" si="148"/>
        <v>0</v>
      </c>
      <c r="IV77" s="11">
        <f>'[1]halls power'!S108</f>
        <v>0</v>
      </c>
      <c r="IW77" s="13">
        <f>(IV77*'[1]prices source'!$C$58)/1000</f>
        <v>0</v>
      </c>
      <c r="IX77" s="14">
        <f>(IV77*'[1]prices source'!$G$58)</f>
        <v>0</v>
      </c>
      <c r="IY77" s="14">
        <f>'[1]halls power'!T108</f>
        <v>0</v>
      </c>
      <c r="IZ77" s="9" t="str">
        <f t="shared" si="149"/>
        <v>n/a</v>
      </c>
      <c r="JA77" s="14">
        <f t="shared" si="150"/>
        <v>0</v>
      </c>
      <c r="JB77" s="11">
        <f>'[1]halls power'!U108</f>
        <v>0</v>
      </c>
      <c r="JC77" s="13">
        <f>(JB77*'[1]prices source'!$C$58)/1000</f>
        <v>0</v>
      </c>
      <c r="JD77" s="14">
        <f>(JB77*'[1]prices source'!$G$58)</f>
        <v>0</v>
      </c>
      <c r="JE77" s="14">
        <f>'[1]halls power'!V108</f>
        <v>0</v>
      </c>
      <c r="JF77" s="9" t="str">
        <f t="shared" si="151"/>
        <v>n/a</v>
      </c>
      <c r="JG77" s="14">
        <f t="shared" si="152"/>
        <v>0</v>
      </c>
      <c r="JH77" s="11">
        <f>'[1]renewable energy'!W240</f>
        <v>18708.321338604968</v>
      </c>
      <c r="JI77" s="13">
        <f>(JH77*'[1]prices source'!$C$58)/1000</f>
        <v>4.8744289786834933</v>
      </c>
      <c r="JJ77" s="14">
        <f>(JH77*'[1]prices source'!$G$58)+'[1]renewable energy'!Z240</f>
        <v>2428.4715397495461</v>
      </c>
      <c r="JK77" s="14">
        <f>'[1]renewable energy'!Y240</f>
        <v>21651.134136096334</v>
      </c>
      <c r="JL77" s="9">
        <f t="shared" si="153"/>
        <v>8.9155395818759597</v>
      </c>
      <c r="JM77" s="14">
        <f t="shared" si="154"/>
        <v>31771.31573420448</v>
      </c>
      <c r="JN77" s="11">
        <v>0</v>
      </c>
      <c r="JO77" s="13">
        <f>(JN77*'[1]prices source'!$C$58)/1000</f>
        <v>0</v>
      </c>
      <c r="JP77" s="14">
        <v>0</v>
      </c>
      <c r="JQ77" s="14">
        <v>0</v>
      </c>
      <c r="JR77" s="9" t="str">
        <f t="shared" si="155"/>
        <v>n/a</v>
      </c>
      <c r="JS77" s="14">
        <f t="shared" si="156"/>
        <v>0</v>
      </c>
      <c r="JT77" s="11">
        <v>0</v>
      </c>
      <c r="JU77" s="13">
        <f>(JT77*'[1]prices source'!$C$58)/1000</f>
        <v>0</v>
      </c>
      <c r="JV77" s="14">
        <f>(JT77*'[1]prices source'!$G$58)</f>
        <v>0</v>
      </c>
      <c r="JW77" s="16">
        <v>0</v>
      </c>
      <c r="JX77" s="9" t="str">
        <f t="shared" si="157"/>
        <v>n/a</v>
      </c>
      <c r="JY77" s="14">
        <f t="shared" si="158"/>
        <v>0</v>
      </c>
    </row>
    <row r="78" spans="1:285" x14ac:dyDescent="0.25">
      <c r="A78" s="9">
        <f>'[1]ENERGY APPORTION'!A78</f>
        <v>76</v>
      </c>
      <c r="B78" t="s">
        <v>125</v>
      </c>
      <c r="C78" s="9" t="str">
        <f>'[1]ENERGY APPORTION'!E78</f>
        <v>uni</v>
      </c>
      <c r="D78" s="10">
        <f>[1]FabricVent!M78</f>
        <v>503.84000000000003</v>
      </c>
      <c r="E78" s="11">
        <f>'[1]ENERGY APPORTION'!G78</f>
        <v>33186</v>
      </c>
      <c r="F78" s="11">
        <f>'[1]ENERGY APPORTION'!H78</f>
        <v>196295.29246201023</v>
      </c>
      <c r="G78" s="11">
        <f>'[1]ENERGY APPORTION'!I78</f>
        <v>0</v>
      </c>
      <c r="H78" s="10">
        <f>((E78*'[1]prices source'!$C$58)+(F78*'[1]prices source'!$C$60)+(G78*'[1]prices source'!$C$61))/1000</f>
        <v>44.853236162760815</v>
      </c>
      <c r="I78" s="12">
        <f>(E78*'[1]prices source'!$G$58)+(F78*'[1]prices source'!$G$60)+(G78*'[1]prices source'!$G$61)</f>
        <v>8028.3867169129144</v>
      </c>
      <c r="J78" s="11">
        <f>[1]FabricVent!EU78</f>
        <v>0</v>
      </c>
      <c r="K78" s="11">
        <f>[1]FabricVent!EJ78</f>
        <v>0</v>
      </c>
      <c r="L78" s="11">
        <v>0</v>
      </c>
      <c r="M78" s="13">
        <f>((J78*'[1]prices source'!$C$58)+(K78*'[1]prices source'!$C$60)+(L78*'[1]prices source'!$C$61))/1000</f>
        <v>0</v>
      </c>
      <c r="N78" s="14">
        <f>((J78*'[1]prices source'!$G$58)+(K78*'[1]prices source'!$G$60)+(L78*'[1]prices source'!$G$61))</f>
        <v>0</v>
      </c>
      <c r="O78" s="14">
        <f>[1]FabricVent!DY78</f>
        <v>0</v>
      </c>
      <c r="P78" s="9" t="str">
        <f t="shared" si="102"/>
        <v>n/a</v>
      </c>
      <c r="Q78" s="14">
        <f t="shared" si="80"/>
        <v>0</v>
      </c>
      <c r="R78" s="11">
        <f>[1]FabricVent!EV78</f>
        <v>0</v>
      </c>
      <c r="S78" s="11">
        <f>[1]FabricVent!EK78</f>
        <v>0</v>
      </c>
      <c r="T78" s="11">
        <v>0</v>
      </c>
      <c r="U78" s="13">
        <f>((R78*'[1]prices source'!$C$58)+(S78*'[1]prices source'!$C$60)+(T78*'[1]prices source'!$C$61))/1000</f>
        <v>0</v>
      </c>
      <c r="V78" s="14">
        <f>((R78*'[1]prices source'!$G$58)+(S78*'[1]prices source'!$G$60)+(T78*'[1]prices source'!$G$61))</f>
        <v>0</v>
      </c>
      <c r="W78" s="14">
        <f>[1]FabricVent!DZ78</f>
        <v>0</v>
      </c>
      <c r="X78" s="9" t="str">
        <f t="shared" si="103"/>
        <v>n/a</v>
      </c>
      <c r="Y78" s="14">
        <f t="shared" si="81"/>
        <v>0</v>
      </c>
      <c r="Z78" s="11">
        <f>[1]FabricVent!EW78</f>
        <v>0</v>
      </c>
      <c r="AA78" s="11">
        <f>[1]FabricVent!EL78</f>
        <v>58691.463271796558</v>
      </c>
      <c r="AB78" s="11">
        <v>0</v>
      </c>
      <c r="AC78" s="13">
        <f>((Z78*'[1]prices source'!$C$58)+(AA78*'[1]prices source'!$C$60)+(AB78*'[1]prices source'!$C$61))/1000</f>
        <v>10.825640400482875</v>
      </c>
      <c r="AD78" s="14">
        <f>((Z78*'[1]prices source'!$G$58)+(AA78*'[1]prices source'!$G$60)+(AB78*'[1]prices source'!$G$61))</f>
        <v>1176.7114845037775</v>
      </c>
      <c r="AE78" s="14">
        <f>[1]FabricVent!EA78</f>
        <v>35525.857984496128</v>
      </c>
      <c r="AF78" s="9">
        <f t="shared" si="104"/>
        <v>30.190797363958321</v>
      </c>
      <c r="AG78" s="14">
        <f t="shared" si="82"/>
        <v>6372.1386886078399</v>
      </c>
      <c r="AH78" s="11">
        <f>[1]FabricVent!EX78</f>
        <v>0</v>
      </c>
      <c r="AI78" s="11">
        <f>[1]FabricVent!EM78</f>
        <v>0</v>
      </c>
      <c r="AJ78" s="11">
        <v>0</v>
      </c>
      <c r="AK78" s="13">
        <f>((AH78*'[1]prices source'!$C$58)+(AI78*'[1]prices source'!$C$60)+(AJ78*'[1]prices source'!$C$61))/1000</f>
        <v>0</v>
      </c>
      <c r="AL78" s="14">
        <f>((AH78*'[1]prices source'!$G$58)+(AI78*'[1]prices source'!$G$60)+(AJ78*'[1]prices source'!$G$61))</f>
        <v>0</v>
      </c>
      <c r="AM78" s="14">
        <f>[1]FabricVent!EB78</f>
        <v>0</v>
      </c>
      <c r="AN78" s="9" t="str">
        <f t="shared" si="105"/>
        <v>n/a</v>
      </c>
      <c r="AO78" s="14">
        <f t="shared" si="83"/>
        <v>0</v>
      </c>
      <c r="AP78" s="11">
        <f>[1]FabricVent!FD78</f>
        <v>0</v>
      </c>
      <c r="AQ78" s="11">
        <f>[1]FabricVent!ES78</f>
        <v>22293.83850787954</v>
      </c>
      <c r="AR78" s="11">
        <v>0</v>
      </c>
      <c r="AS78" s="13">
        <f>((AP78*'[1]prices source'!$C$58)+(AQ78*'[1]prices source'!$C$60)+(AR78*'[1]prices source'!$C$61))/1000</f>
        <v>4.1120985127783811</v>
      </c>
      <c r="AT78" s="14">
        <f>((AP78*'[1]prices source'!$G$58)+(AQ78*'[1]prices source'!$G$60)+(AR78*'[1]prices source'!$G$61))</f>
        <v>446.97157548124295</v>
      </c>
      <c r="AU78" s="14">
        <f>[1]FabricVent!EH78</f>
        <v>3344</v>
      </c>
      <c r="AV78" s="9">
        <f t="shared" si="106"/>
        <v>7.4814600825558095</v>
      </c>
      <c r="AW78" s="14">
        <f t="shared" si="84"/>
        <v>10948.407732668027</v>
      </c>
      <c r="AX78" s="11">
        <f>[1]FabricVent!FC78</f>
        <v>0</v>
      </c>
      <c r="AY78" s="11">
        <f>[1]FabricVent!ER78</f>
        <v>0</v>
      </c>
      <c r="AZ78" s="11">
        <v>0</v>
      </c>
      <c r="BA78" s="13">
        <f>((AX78*'[1]prices source'!$C$58)+(AY78*'[1]prices source'!$C$60)+(AZ78*'[1]prices source'!$C$61))/1000</f>
        <v>0</v>
      </c>
      <c r="BB78" s="14">
        <f>((AX78*'[1]prices source'!$G$58)+(AY78*'[1]prices source'!$G$60)+(AZ78*'[1]prices source'!$G$61))</f>
        <v>0</v>
      </c>
      <c r="BC78" s="14">
        <f>[1]FabricVent!EG78</f>
        <v>0</v>
      </c>
      <c r="BD78" s="9" t="str">
        <f t="shared" si="107"/>
        <v>n/a</v>
      </c>
      <c r="BE78" s="14">
        <f t="shared" si="85"/>
        <v>0</v>
      </c>
      <c r="BF78" s="11">
        <f>[1]FabricVent!EZ78</f>
        <v>0</v>
      </c>
      <c r="BG78" s="11">
        <f>[1]FabricVent!EO78</f>
        <v>0</v>
      </c>
      <c r="BH78" s="11">
        <v>0</v>
      </c>
      <c r="BI78" s="13">
        <f>((BF78*'[1]prices source'!$C$58)+(BG78*'[1]prices source'!$C$60)+(BH78*'[1]prices source'!$C$61))/1000</f>
        <v>0</v>
      </c>
      <c r="BJ78" s="14">
        <f>((BF78*'[1]prices source'!$G$58)+(BG78*'[1]prices source'!$G$60)+(BH78*'[1]prices source'!$G$61))</f>
        <v>0</v>
      </c>
      <c r="BK78" s="14">
        <f>[1]FabricVent!ED78</f>
        <v>0</v>
      </c>
      <c r="BL78" s="9" t="str">
        <f t="shared" si="108"/>
        <v>n/a</v>
      </c>
      <c r="BM78" s="14">
        <f t="shared" si="86"/>
        <v>0</v>
      </c>
      <c r="BN78" s="11">
        <f>[1]FabricVent!EY78</f>
        <v>0</v>
      </c>
      <c r="BO78" s="11">
        <f>[1]FabricVent!EN78</f>
        <v>36321.35636902164</v>
      </c>
      <c r="BP78" s="11">
        <v>0</v>
      </c>
      <c r="BQ78" s="13">
        <f>((BN78*'[1]prices source'!$C$58)+(BO78*'[1]prices source'!$C$60)+(BP78*'[1]prices source'!$C$61))/1000</f>
        <v>6.6994741822660417</v>
      </c>
      <c r="BR78" s="14">
        <f>((BN78*'[1]prices source'!$G$58)+(BO78*'[1]prices source'!$G$60)+(BP78*'[1]prices source'!$G$61))</f>
        <v>728.21079573799352</v>
      </c>
      <c r="BS78" s="14">
        <f>[1]FabricVent!EC78</f>
        <v>25494.620000000003</v>
      </c>
      <c r="BT78" s="9">
        <f t="shared" si="109"/>
        <v>35.009945127444709</v>
      </c>
      <c r="BU78" s="14">
        <f t="shared" si="87"/>
        <v>-3971.5036385741514</v>
      </c>
      <c r="BV78" s="11">
        <f>[1]FabricVent!FA78</f>
        <v>0</v>
      </c>
      <c r="BW78" s="11">
        <f>[1]FabricVent!EP78</f>
        <v>0</v>
      </c>
      <c r="BX78" s="11">
        <v>0</v>
      </c>
      <c r="BY78" s="13">
        <f>((BV78*'[1]prices source'!$C$58)+(BW78*'[1]prices source'!$C$60)+(BX78*'[1]prices source'!$C$61))/1000</f>
        <v>0</v>
      </c>
      <c r="BZ78" s="14">
        <f>((BV78*'[1]prices source'!$G$58)+(BW78*'[1]prices source'!$G$60)+(BX78*'[1]prices source'!$G$61))</f>
        <v>0</v>
      </c>
      <c r="CA78" s="14">
        <f>[1]FabricVent!EE78</f>
        <v>0</v>
      </c>
      <c r="CB78" s="9" t="str">
        <f t="shared" si="110"/>
        <v>n/a</v>
      </c>
      <c r="CC78" s="14">
        <f t="shared" si="88"/>
        <v>0</v>
      </c>
      <c r="CD78" s="11">
        <f>[1]FabricVent!FB78</f>
        <v>0</v>
      </c>
      <c r="CE78" s="11">
        <f>[1]FabricVent!EQ78</f>
        <v>41212.311641671346</v>
      </c>
      <c r="CF78" s="11">
        <v>0</v>
      </c>
      <c r="CG78" s="13">
        <f>((CD78*'[1]prices source'!$C$58)+(CE78*'[1]prices source'!$C$60)+(CF78*'[1]prices source'!$C$61))/1000</f>
        <v>7.6016108823062796</v>
      </c>
      <c r="CH78" s="14">
        <f>((CD78*'[1]prices source'!$G$58)+(CE78*'[1]prices source'!$G$60)+(CF78*'[1]prices source'!$G$61))</f>
        <v>826.27008611330814</v>
      </c>
      <c r="CI78" s="14">
        <f>[1]FabricVent!EF78</f>
        <v>28221.120000000003</v>
      </c>
      <c r="CJ78" s="9">
        <f t="shared" si="111"/>
        <v>34.154836867868873</v>
      </c>
      <c r="CK78" s="14">
        <f t="shared" si="89"/>
        <v>-3799.7473514947378</v>
      </c>
      <c r="CL78" s="11">
        <v>0</v>
      </c>
      <c r="CM78" s="11">
        <f>[1]HeatFuel!CE78</f>
        <v>6340.5382478417723</v>
      </c>
      <c r="CN78" s="11">
        <v>0</v>
      </c>
      <c r="CO78" s="13">
        <f>((CL78*'[1]prices source'!$C$58)+(CM78*'[1]prices source'!$C$60)+(CN78*'[1]prices source'!$C$61))/1000</f>
        <v>1.1695122798144151</v>
      </c>
      <c r="CP78" s="14">
        <f>((CL78*'[1]prices source'!$G$58)+(CM78*'[1]prices source'!$G$60)+(CN78*'[1]prices source'!$G$61))</f>
        <v>127.12213596753439</v>
      </c>
      <c r="CQ78" s="14">
        <f>[1]HeatFuel!CF78</f>
        <v>2913.7289238654184</v>
      </c>
      <c r="CR78" s="9">
        <f t="shared" si="112"/>
        <v>22.920704578229813</v>
      </c>
      <c r="CS78" s="14">
        <f t="shared" si="90"/>
        <v>-848.43853580778523</v>
      </c>
      <c r="CT78" s="11">
        <f>[1]HeatFuel!BA78</f>
        <v>1579.5384000000001</v>
      </c>
      <c r="CU78" s="11">
        <v>0</v>
      </c>
      <c r="CV78" s="11">
        <v>0</v>
      </c>
      <c r="CW78" s="13">
        <f>((CT78*'[1]prices source'!$C$58)+(CU78*'[1]prices source'!$C$60)+(CV78*'[1]prices source'!$C$61))/1000</f>
        <v>0.41154669147229223</v>
      </c>
      <c r="CX78" s="14">
        <f>((CT78*'[1]prices source'!$G$58)+(CU78*'[1]prices source'!$G$60)+(CV78*'[1]prices source'!$G$61))</f>
        <v>194.80503359783387</v>
      </c>
      <c r="CY78" s="14">
        <f>'[1]CAPEX Assumptions'!$D$11*[1]HeatFuel!BB78</f>
        <v>210.70642116402118</v>
      </c>
      <c r="CZ78" s="9">
        <f t="shared" si="113"/>
        <v>1.0816271903888017</v>
      </c>
      <c r="DA78" s="14">
        <f t="shared" si="91"/>
        <v>3147.4491898619826</v>
      </c>
      <c r="DB78" s="11">
        <f>[1]HotWaterpiv!AQ187</f>
        <v>0</v>
      </c>
      <c r="DC78" s="11">
        <f>[1]HotWaterpiv!AP187</f>
        <v>0</v>
      </c>
      <c r="DD78" s="11">
        <v>0</v>
      </c>
      <c r="DE78" s="13">
        <f>((DB78*'[1]prices source'!$C$58)+(DC78*'[1]prices source'!$C$60)+(DD78*'[1]prices source'!$C$61))/1000</f>
        <v>0</v>
      </c>
      <c r="DF78" s="14">
        <f>((DB78*'[1]prices source'!$G$58)+(DC78*'[1]prices source'!$G$60)+(DD78*'[1]prices source'!$G$61))</f>
        <v>0</v>
      </c>
      <c r="DG78" s="14">
        <f>[1]HotWaterpiv!AW187</f>
        <v>0</v>
      </c>
      <c r="DH78" s="9" t="str">
        <f t="shared" si="114"/>
        <v>n/a</v>
      </c>
      <c r="DI78" s="14">
        <f t="shared" si="92"/>
        <v>0</v>
      </c>
      <c r="DJ78" s="11">
        <f>[1]HeatFuel!CN78</f>
        <v>0</v>
      </c>
      <c r="DK78" s="11">
        <f>[1]HeatFuel!CO78</f>
        <v>0</v>
      </c>
      <c r="DL78" s="11">
        <v>0</v>
      </c>
      <c r="DM78" s="13">
        <f>((DJ78*'[1]prices source'!$C$58)+(DK78*'[1]prices source'!$C$60)+(DL78*'[1]prices source'!$C$61))/1000</f>
        <v>0</v>
      </c>
      <c r="DN78" s="14">
        <f>((DJ78*'[1]prices source'!$G$58)+(DK78*'[1]prices source'!$G$60)+(DL78*'[1]prices source'!$G$61))</f>
        <v>0</v>
      </c>
      <c r="DO78" s="14">
        <f>[1]HeatFuel!CM78</f>
        <v>0</v>
      </c>
      <c r="DP78" s="9" t="str">
        <f t="shared" si="115"/>
        <v>n/a</v>
      </c>
      <c r="DQ78" s="14">
        <f t="shared" si="93"/>
        <v>0</v>
      </c>
      <c r="DR78" s="11">
        <v>0</v>
      </c>
      <c r="DS78" s="11">
        <v>0</v>
      </c>
      <c r="DT78" s="11">
        <v>0</v>
      </c>
      <c r="DU78" s="13">
        <f>((DR78*'[1]prices source'!$C$58)+(DS78*'[1]prices source'!$C$60)+(DT78*'[1]prices source'!$C$61))/1000</f>
        <v>0</v>
      </c>
      <c r="DV78" s="14">
        <f>((DR78*'[1]prices source'!$G$58)+(DS78*'[1]prices source'!$G$60)+(DT78*'[1]prices source'!$G$61))</f>
        <v>0</v>
      </c>
      <c r="DW78" s="14"/>
      <c r="DX78" s="9" t="str">
        <f t="shared" si="116"/>
        <v>n/a</v>
      </c>
      <c r="DY78" s="14">
        <f t="shared" si="94"/>
        <v>0</v>
      </c>
      <c r="DZ78" s="11">
        <f>'[1]ENERGY APPORTION'!BA78*'[1]benchmarks general'!$I$192*(6-0)/24</f>
        <v>0</v>
      </c>
      <c r="EA78" s="11">
        <v>0</v>
      </c>
      <c r="EB78" s="11">
        <v>0</v>
      </c>
      <c r="EC78" s="13">
        <f>((DZ78*'[1]prices source'!$C$58)+(EA78*'[1]prices source'!$C$60)+(EB78*'[1]prices source'!$C$61))/1000</f>
        <v>0</v>
      </c>
      <c r="ED78" s="14">
        <f>((DZ78*'[1]prices source'!$G$58)+(EA78*'[1]prices source'!$G$60)+(EB78*'[1]prices source'!$G$61))</f>
        <v>0</v>
      </c>
      <c r="EE78" s="14">
        <f>IF(DZ78&gt;0,'[1]benchmarks general'!$I$197,0)</f>
        <v>0</v>
      </c>
      <c r="EF78" s="9" t="str">
        <f t="shared" si="117"/>
        <v>n/a</v>
      </c>
      <c r="EG78" s="14">
        <f t="shared" si="95"/>
        <v>0</v>
      </c>
      <c r="EH78" s="11">
        <f>[1]FabricVent!GG78</f>
        <v>0</v>
      </c>
      <c r="EI78" s="11">
        <f>[1]FabricVent!GD78</f>
        <v>0</v>
      </c>
      <c r="EJ78" s="11">
        <v>0</v>
      </c>
      <c r="EK78" s="13">
        <f>((EH78*'[1]prices source'!$C$58)+(EI78*'[1]prices source'!$C$60)+(EJ78*'[1]prices source'!$C$61))/1000</f>
        <v>0</v>
      </c>
      <c r="EL78" s="14">
        <f>((EH78*'[1]prices source'!$G$58)+(EI78*'[1]prices source'!$G$60)+(EJ78*'[1]prices source'!$G$61))</f>
        <v>0</v>
      </c>
      <c r="EM78" s="14">
        <v>0</v>
      </c>
      <c r="EN78" s="9" t="str">
        <f t="shared" si="118"/>
        <v>n/a</v>
      </c>
      <c r="EO78" s="14">
        <f t="shared" si="96"/>
        <v>0</v>
      </c>
      <c r="EP78" s="11">
        <f>[1]FabricVent!GK78</f>
        <v>0</v>
      </c>
      <c r="EQ78" s="11">
        <f>[1]FabricVent!GH78</f>
        <v>0</v>
      </c>
      <c r="ER78" s="11">
        <v>0</v>
      </c>
      <c r="ES78" s="13">
        <f>((EP78*'[1]prices source'!$C$58)+(EQ78*'[1]prices source'!$C$60)+(ER78*'[1]prices source'!$C$61))/1000</f>
        <v>0</v>
      </c>
      <c r="ET78" s="14">
        <f>((EP78*'[1]prices source'!$G$58)+(EQ78*'[1]prices source'!$G$60)+(ER78*'[1]prices source'!$G$61))</f>
        <v>0</v>
      </c>
      <c r="EU78" s="14">
        <v>0</v>
      </c>
      <c r="EV78" s="9" t="str">
        <f t="shared" si="119"/>
        <v>n/a</v>
      </c>
      <c r="EW78" s="14">
        <f t="shared" si="97"/>
        <v>0</v>
      </c>
      <c r="EX78" s="11">
        <f>[1]FabricVent!GR78</f>
        <v>0</v>
      </c>
      <c r="EY78" s="11">
        <f>[1]FabricVent!GO78</f>
        <v>0</v>
      </c>
      <c r="EZ78" s="11">
        <v>0</v>
      </c>
      <c r="FA78" s="13">
        <f>((EX78*'[1]prices source'!$C$58)+(EY78*'[1]prices source'!$C$60)+(EZ78*'[1]prices source'!$C$61))/1000</f>
        <v>0</v>
      </c>
      <c r="FB78" s="14">
        <f>((EX78*'[1]prices source'!$G$58)+(EY78*'[1]prices source'!$G$60)+(EZ78*'[1]prices source'!$G$61))</f>
        <v>0</v>
      </c>
      <c r="FC78" s="14"/>
      <c r="FD78" s="9" t="str">
        <f t="shared" si="120"/>
        <v>n/a</v>
      </c>
      <c r="FE78" s="14">
        <f t="shared" si="98"/>
        <v>0</v>
      </c>
      <c r="FF78" s="11">
        <v>0</v>
      </c>
      <c r="FG78" s="11">
        <f>[1]HeatFuel!CR78</f>
        <v>0</v>
      </c>
      <c r="FH78" s="11">
        <f>[1]HeatFuel!CQ78</f>
        <v>0</v>
      </c>
      <c r="FI78" s="13">
        <f>((FF78*'[1]prices source'!$C$58)+(FG78*'[1]prices source'!$C$60)+(FH78*'[1]prices source'!$C$61))/1000</f>
        <v>0</v>
      </c>
      <c r="FJ78" s="14">
        <f>((FF78*'[1]prices source'!$G$58)+(FG78*'[1]prices source'!$G$60)+(FH78*'[1]prices source'!$G$61))</f>
        <v>0</v>
      </c>
      <c r="FK78" s="14">
        <f>[1]HeatFuel!CP78</f>
        <v>0</v>
      </c>
      <c r="FL78" s="9" t="str">
        <f t="shared" si="121"/>
        <v>n/a</v>
      </c>
      <c r="FM78" s="14">
        <f t="shared" si="99"/>
        <v>0</v>
      </c>
      <c r="FN78" s="11">
        <f t="shared" si="100"/>
        <v>0</v>
      </c>
      <c r="FO78" s="11">
        <f t="shared" si="100"/>
        <v>0</v>
      </c>
      <c r="FP78" s="11">
        <f t="shared" si="100"/>
        <v>0</v>
      </c>
      <c r="FQ78" s="13">
        <f>((FN78*'[1]prices source'!$C$58)+(FO78*'[1]prices source'!$C$60)+(FP78*'[1]prices source'!$C$61))/1000</f>
        <v>0</v>
      </c>
      <c r="FR78" s="14">
        <f>((FN78*'[1]prices source'!$G$58)+(FO78*'[1]prices source'!$G$60)+(FP78*'[1]prices source'!$G$61))</f>
        <v>0</v>
      </c>
      <c r="FS78" s="14">
        <f>'[1]CAPEX Assumptions'!$D$30</f>
        <v>0</v>
      </c>
      <c r="FT78" s="9" t="str">
        <f t="shared" si="122"/>
        <v>n/a</v>
      </c>
      <c r="FU78" s="14">
        <f t="shared" si="101"/>
        <v>0</v>
      </c>
      <c r="FV78" s="15">
        <v>302.80000000000007</v>
      </c>
      <c r="FW78" s="13">
        <f>(FV78*'[1]prices source'!$C$58)/1000</f>
        <v>7.8894149188022344E-2</v>
      </c>
      <c r="FX78" s="14">
        <f>(FV78*'[1]prices source'!$G$58)</f>
        <v>37.344431875428988</v>
      </c>
      <c r="FY78" s="16">
        <v>400</v>
      </c>
      <c r="FZ78" s="9">
        <f t="shared" si="123"/>
        <v>10.711101492567694</v>
      </c>
      <c r="GA78" s="14">
        <f t="shared" si="124"/>
        <v>22.868475533703361</v>
      </c>
      <c r="GB78" s="11">
        <f>'[1]ENERGY APPORTION'!BB78*'[1]cooling opps'!$C$35</f>
        <v>0</v>
      </c>
      <c r="GC78" s="13">
        <f>(GB78*'[1]prices source'!$C$58)/1000</f>
        <v>0</v>
      </c>
      <c r="GD78" s="14">
        <f>(GB78*'[1]prices source'!$G$58)</f>
        <v>0</v>
      </c>
      <c r="GE78" s="14">
        <v>0</v>
      </c>
      <c r="GF78" s="9" t="str">
        <f t="shared" si="125"/>
        <v>n/a</v>
      </c>
      <c r="GG78" s="14">
        <f t="shared" si="126"/>
        <v>0</v>
      </c>
      <c r="GH78" s="11">
        <v>0</v>
      </c>
      <c r="GI78" s="13">
        <f>(GH78*'[1]prices source'!$C$58)/1000</f>
        <v>0</v>
      </c>
      <c r="GJ78" s="14">
        <f>(GH78*'[1]prices source'!$G$58)</f>
        <v>0</v>
      </c>
      <c r="GK78" s="17">
        <v>0</v>
      </c>
      <c r="GL78" s="9" t="str">
        <f t="shared" si="127"/>
        <v>n/a</v>
      </c>
      <c r="GM78" s="14">
        <f t="shared" si="128"/>
        <v>0</v>
      </c>
      <c r="GN78" s="11">
        <f>[1]HeatFuel!BE78</f>
        <v>0</v>
      </c>
      <c r="GO78" s="13">
        <f>(GN78*'[1]prices source'!$C$58)/1000</f>
        <v>0</v>
      </c>
      <c r="GP78" s="14">
        <f>(GN78*'[1]prices source'!$G$58)</f>
        <v>0</v>
      </c>
      <c r="GQ78" s="14">
        <f>[1]HeatFuel!BF78*'[1]CAPEX Assumptions'!$D$11</f>
        <v>0</v>
      </c>
      <c r="GR78" s="9" t="str">
        <f t="shared" si="129"/>
        <v>n/a</v>
      </c>
      <c r="GS78" s="14">
        <f t="shared" si="130"/>
        <v>0</v>
      </c>
      <c r="GT78" s="11">
        <v>0</v>
      </c>
      <c r="GU78" s="13">
        <f>(GT78*'[1]prices source'!$C$58)/1000</f>
        <v>0</v>
      </c>
      <c r="GV78" s="14">
        <f>(GT78*'[1]prices source'!$G$58)</f>
        <v>0</v>
      </c>
      <c r="GW78" s="14">
        <v>0</v>
      </c>
      <c r="GX78" s="9" t="str">
        <f t="shared" si="131"/>
        <v>n/a</v>
      </c>
      <c r="GY78" s="14">
        <f t="shared" si="132"/>
        <v>0</v>
      </c>
      <c r="GZ78" s="18">
        <v>3932.8653103783913</v>
      </c>
      <c r="HA78" s="13">
        <f>(GZ78*'[1]prices source'!$C$58)/1000</f>
        <v>1.0247029806254642</v>
      </c>
      <c r="HB78" s="14">
        <f>(GZ78*'[1]prices source'!$G$58)</f>
        <v>485.04167985027635</v>
      </c>
      <c r="HC78" s="19">
        <v>11589.085556861177</v>
      </c>
      <c r="HD78" s="9">
        <f t="shared" si="133"/>
        <v>23.892968456728337</v>
      </c>
      <c r="HE78" s="14">
        <f t="shared" si="134"/>
        <v>-358.61243810077758</v>
      </c>
      <c r="HF78" s="18">
        <v>4294.0807440220478</v>
      </c>
      <c r="HG78" s="13">
        <f>(HF78*'[1]prices source'!$C$58)/1000</f>
        <v>1.1188171956548527</v>
      </c>
      <c r="HH78" s="14">
        <f>(HF78*'[1]prices source'!$G$58)</f>
        <v>529.59050796804081</v>
      </c>
      <c r="HI78" s="19">
        <v>18709.780351204266</v>
      </c>
      <c r="HJ78" s="9">
        <f t="shared" si="135"/>
        <v>35.328768302496364</v>
      </c>
      <c r="HK78" s="14">
        <f t="shared" si="136"/>
        <v>-3315.2709469354177</v>
      </c>
      <c r="HL78" s="11">
        <v>0</v>
      </c>
      <c r="HM78" s="13">
        <f>(HL78*'[1]prices source'!$C$58)/1000</f>
        <v>0</v>
      </c>
      <c r="HN78" s="14">
        <f>(HL78*'[1]prices source'!$G$58)</f>
        <v>0</v>
      </c>
      <c r="HO78" s="14">
        <v>0</v>
      </c>
      <c r="HP78" s="9" t="str">
        <f t="shared" si="137"/>
        <v>n/a</v>
      </c>
      <c r="HQ78" s="14">
        <f t="shared" si="138"/>
        <v>0</v>
      </c>
      <c r="HR78" s="11">
        <v>0</v>
      </c>
      <c r="HS78" s="13">
        <f>(HR78*'[1]prices source'!$C$58)/1000</f>
        <v>0</v>
      </c>
      <c r="HT78" s="14">
        <f>(HR78*'[1]prices source'!$G$58)</f>
        <v>0</v>
      </c>
      <c r="HU78" s="14">
        <v>0</v>
      </c>
      <c r="HV78" s="9" t="str">
        <f t="shared" si="139"/>
        <v>n/a</v>
      </c>
      <c r="HW78" s="14">
        <f t="shared" si="140"/>
        <v>0</v>
      </c>
      <c r="HX78" s="11">
        <f>[1]ICT!AC148</f>
        <v>517.01760000000013</v>
      </c>
      <c r="HY78" s="13">
        <f>(HX78*'[1]prices source'!$C$58)/1000</f>
        <v>0.13470826838584302</v>
      </c>
      <c r="HZ78" s="14">
        <f>(HX78*'[1]prices source'!$G$58)</f>
        <v>63.763964800521116</v>
      </c>
      <c r="IA78" s="14">
        <f>'[1]CAPEX Assumptions'!$D$25*[1]ICT!H148</f>
        <v>0</v>
      </c>
      <c r="IB78" s="9">
        <f t="shared" si="141"/>
        <v>0</v>
      </c>
      <c r="IC78" s="14">
        <f t="shared" si="142"/>
        <v>198.39471597342936</v>
      </c>
      <c r="ID78" s="11">
        <f>[1]ICT!Z148</f>
        <v>450</v>
      </c>
      <c r="IE78" s="13">
        <f>(ID78*'[1]prices source'!$C$58)/1000</f>
        <v>0.11724691920280729</v>
      </c>
      <c r="IF78" s="14">
        <f>(ID78*'[1]prices source'!$G$58)</f>
        <v>55.498660316852842</v>
      </c>
      <c r="IG78" s="14">
        <f>'[1]CAPEX Assumptions'!$D$26</f>
        <v>0</v>
      </c>
      <c r="IH78" s="9">
        <f t="shared" si="143"/>
        <v>0</v>
      </c>
      <c r="II78" s="14">
        <f t="shared" si="144"/>
        <v>172.6781103545473</v>
      </c>
      <c r="IJ78" s="11">
        <f>[1]ICT!AF148</f>
        <v>1461.1438577319605</v>
      </c>
      <c r="IK78" s="13">
        <f>(IJ78*'[1]prices source'!$C$58)/1000</f>
        <v>0.38069914629150514</v>
      </c>
      <c r="IL78" s="14">
        <f>(IJ78*'[1]prices source'!$G$58)</f>
        <v>180.20339252071562</v>
      </c>
      <c r="IM78" s="14">
        <f>'[1]CAPEX Assumptions'!$D$27*[1]ICT!AG105</f>
        <v>0</v>
      </c>
      <c r="IN78" s="9">
        <f t="shared" si="145"/>
        <v>0</v>
      </c>
      <c r="IO78" s="14">
        <f t="shared" si="146"/>
        <v>560.68346735401872</v>
      </c>
      <c r="IP78" s="11">
        <f>[1]vending!G78</f>
        <v>0</v>
      </c>
      <c r="IQ78" s="13">
        <f>(IP78*'[1]prices source'!$C$58)/1000</f>
        <v>0</v>
      </c>
      <c r="IR78" s="14">
        <f>(IP78*'[1]prices source'!$G$58)</f>
        <v>0</v>
      </c>
      <c r="IS78" s="14">
        <f>'[1]CAPEX Assumptions'!$D$28*[1]vending!C35</f>
        <v>0</v>
      </c>
      <c r="IT78" s="9" t="str">
        <f t="shared" si="147"/>
        <v>n/a</v>
      </c>
      <c r="IU78" s="14">
        <f t="shared" si="148"/>
        <v>0</v>
      </c>
      <c r="IV78" s="11">
        <f>'[1]halls power'!S109</f>
        <v>0</v>
      </c>
      <c r="IW78" s="13">
        <f>(IV78*'[1]prices source'!$C$58)/1000</f>
        <v>0</v>
      </c>
      <c r="IX78" s="14">
        <f>(IV78*'[1]prices source'!$G$58)</f>
        <v>0</v>
      </c>
      <c r="IY78" s="14">
        <f>'[1]halls power'!T109</f>
        <v>0</v>
      </c>
      <c r="IZ78" s="9" t="str">
        <f t="shared" si="149"/>
        <v>n/a</v>
      </c>
      <c r="JA78" s="14">
        <f t="shared" si="150"/>
        <v>0</v>
      </c>
      <c r="JB78" s="11">
        <f>'[1]halls power'!U109</f>
        <v>0</v>
      </c>
      <c r="JC78" s="13">
        <f>(JB78*'[1]prices source'!$C$58)/1000</f>
        <v>0</v>
      </c>
      <c r="JD78" s="14">
        <f>(JB78*'[1]prices source'!$G$58)</f>
        <v>0</v>
      </c>
      <c r="JE78" s="14">
        <f>'[1]halls power'!V109</f>
        <v>0</v>
      </c>
      <c r="JF78" s="9" t="str">
        <f t="shared" si="151"/>
        <v>n/a</v>
      </c>
      <c r="JG78" s="14">
        <f t="shared" si="152"/>
        <v>0</v>
      </c>
      <c r="JH78" s="11">
        <f>'[1]renewable energy'!W241</f>
        <v>2049.2159059087089</v>
      </c>
      <c r="JI78" s="13">
        <f>(JH78*'[1]prices source'!$C$58)/1000</f>
        <v>0.53392055944263539</v>
      </c>
      <c r="JJ78" s="14">
        <f>(JH78*'[1]prices source'!$G$58)+'[1]renewable energy'!Z241</f>
        <v>266.0026207713442</v>
      </c>
      <c r="JK78" s="14">
        <f>'[1]renewable energy'!Y241</f>
        <v>4783.0051174206656</v>
      </c>
      <c r="JL78" s="9">
        <f t="shared" si="153"/>
        <v>17.981045087266775</v>
      </c>
      <c r="JM78" s="14">
        <f t="shared" si="154"/>
        <v>1068.6227237651265</v>
      </c>
      <c r="JN78" s="11">
        <v>0</v>
      </c>
      <c r="JO78" s="13">
        <f>(JN78*'[1]prices source'!$C$58)/1000</f>
        <v>0</v>
      </c>
      <c r="JP78" s="14">
        <v>0</v>
      </c>
      <c r="JQ78" s="14">
        <v>0</v>
      </c>
      <c r="JR78" s="9" t="str">
        <f t="shared" si="155"/>
        <v>n/a</v>
      </c>
      <c r="JS78" s="14">
        <f t="shared" si="156"/>
        <v>0</v>
      </c>
      <c r="JT78" s="11">
        <v>0</v>
      </c>
      <c r="JU78" s="13">
        <f>(JT78*'[1]prices source'!$C$58)/1000</f>
        <v>0</v>
      </c>
      <c r="JV78" s="14">
        <f>(JT78*'[1]prices source'!$G$58)</f>
        <v>0</v>
      </c>
      <c r="JW78" s="16">
        <v>0</v>
      </c>
      <c r="JX78" s="9" t="str">
        <f t="shared" si="157"/>
        <v>n/a</v>
      </c>
      <c r="JY78" s="14">
        <f t="shared" si="158"/>
        <v>0</v>
      </c>
    </row>
    <row r="79" spans="1:285" x14ac:dyDescent="0.25">
      <c r="A79" s="9">
        <f>'[1]ENERGY APPORTION'!A79</f>
        <v>94</v>
      </c>
      <c r="B79" t="s">
        <v>126</v>
      </c>
      <c r="C79" s="9" t="str">
        <f>'[1]ENERGY APPORTION'!E79</f>
        <v>N/A</v>
      </c>
      <c r="D79" s="10">
        <f>[1]FabricVent!M79</f>
        <v>0</v>
      </c>
      <c r="E79" s="11">
        <f>'[1]ENERGY APPORTION'!G79</f>
        <v>273791</v>
      </c>
      <c r="F79" s="11">
        <f>'[1]ENERGY APPORTION'!H79</f>
        <v>0</v>
      </c>
      <c r="G79" s="11">
        <f>'[1]ENERGY APPORTION'!I79</f>
        <v>0</v>
      </c>
      <c r="H79" s="10">
        <f>((E79*'[1]prices source'!$C$58)+(F79*'[1]prices source'!$C$60)+(G79*'[1]prices source'!$C$61))/1000</f>
        <v>71.335891678790688</v>
      </c>
      <c r="I79" s="12">
        <f>(E79*'[1]prices source'!$G$58)+(F79*'[1]prices source'!$G$60)+(G79*'[1]prices source'!$G$61)</f>
        <v>33766.741570692124</v>
      </c>
      <c r="J79" s="11">
        <f>[1]FabricVent!EU79</f>
        <v>0</v>
      </c>
      <c r="K79" s="11">
        <f>[1]FabricVent!EJ79</f>
        <v>0</v>
      </c>
      <c r="L79" s="11">
        <v>0</v>
      </c>
      <c r="M79" s="13">
        <f>((J79*'[1]prices source'!$C$58)+(K79*'[1]prices source'!$C$60)+(L79*'[1]prices source'!$C$61))/1000</f>
        <v>0</v>
      </c>
      <c r="N79" s="14">
        <f>((J79*'[1]prices source'!$G$58)+(K79*'[1]prices source'!$G$60)+(L79*'[1]prices source'!$G$61))</f>
        <v>0</v>
      </c>
      <c r="O79" s="14">
        <f>[1]FabricVent!DY79</f>
        <v>0</v>
      </c>
      <c r="P79" s="9" t="str">
        <f t="shared" si="102"/>
        <v>n/a</v>
      </c>
      <c r="Q79" s="14">
        <f t="shared" si="80"/>
        <v>0</v>
      </c>
      <c r="R79" s="11">
        <f>[1]FabricVent!EV79</f>
        <v>0</v>
      </c>
      <c r="S79" s="11">
        <f>[1]FabricVent!EK79</f>
        <v>0</v>
      </c>
      <c r="T79" s="11">
        <v>0</v>
      </c>
      <c r="U79" s="13">
        <f>((R79*'[1]prices source'!$C$58)+(S79*'[1]prices source'!$C$60)+(T79*'[1]prices source'!$C$61))/1000</f>
        <v>0</v>
      </c>
      <c r="V79" s="14">
        <f>((R79*'[1]prices source'!$G$58)+(S79*'[1]prices source'!$G$60)+(T79*'[1]prices source'!$G$61))</f>
        <v>0</v>
      </c>
      <c r="W79" s="14">
        <f>[1]FabricVent!DZ79</f>
        <v>0</v>
      </c>
      <c r="X79" s="9" t="str">
        <f t="shared" si="103"/>
        <v>n/a</v>
      </c>
      <c r="Y79" s="14">
        <f t="shared" si="81"/>
        <v>0</v>
      </c>
      <c r="Z79" s="11">
        <f>[1]FabricVent!EW79</f>
        <v>0</v>
      </c>
      <c r="AA79" s="11">
        <f>[1]FabricVent!EL79</f>
        <v>0</v>
      </c>
      <c r="AB79" s="11">
        <v>0</v>
      </c>
      <c r="AC79" s="13">
        <f>((Z79*'[1]prices source'!$C$58)+(AA79*'[1]prices source'!$C$60)+(AB79*'[1]prices source'!$C$61))/1000</f>
        <v>0</v>
      </c>
      <c r="AD79" s="14">
        <f>((Z79*'[1]prices source'!$G$58)+(AA79*'[1]prices source'!$G$60)+(AB79*'[1]prices source'!$G$61))</f>
        <v>0</v>
      </c>
      <c r="AE79" s="14">
        <f>[1]FabricVent!EA79</f>
        <v>0</v>
      </c>
      <c r="AF79" s="9" t="str">
        <f t="shared" si="104"/>
        <v>n/a</v>
      </c>
      <c r="AG79" s="14">
        <f t="shared" si="82"/>
        <v>0</v>
      </c>
      <c r="AH79" s="11">
        <f>[1]FabricVent!EX79</f>
        <v>0</v>
      </c>
      <c r="AI79" s="11">
        <f>[1]FabricVent!EM79</f>
        <v>0</v>
      </c>
      <c r="AJ79" s="11">
        <v>0</v>
      </c>
      <c r="AK79" s="13">
        <f>((AH79*'[1]prices source'!$C$58)+(AI79*'[1]prices source'!$C$60)+(AJ79*'[1]prices source'!$C$61))/1000</f>
        <v>0</v>
      </c>
      <c r="AL79" s="14">
        <f>((AH79*'[1]prices source'!$G$58)+(AI79*'[1]prices source'!$G$60)+(AJ79*'[1]prices source'!$G$61))</f>
        <v>0</v>
      </c>
      <c r="AM79" s="14">
        <f>[1]FabricVent!EB79</f>
        <v>0</v>
      </c>
      <c r="AN79" s="9" t="str">
        <f t="shared" si="105"/>
        <v>n/a</v>
      </c>
      <c r="AO79" s="14">
        <f t="shared" si="83"/>
        <v>0</v>
      </c>
      <c r="AP79" s="11">
        <f>[1]FabricVent!FD79</f>
        <v>0</v>
      </c>
      <c r="AQ79" s="11">
        <f>[1]FabricVent!ES79</f>
        <v>0</v>
      </c>
      <c r="AR79" s="11">
        <v>0</v>
      </c>
      <c r="AS79" s="13">
        <f>((AP79*'[1]prices source'!$C$58)+(AQ79*'[1]prices source'!$C$60)+(AR79*'[1]prices source'!$C$61))/1000</f>
        <v>0</v>
      </c>
      <c r="AT79" s="14">
        <f>((AP79*'[1]prices source'!$G$58)+(AQ79*'[1]prices source'!$G$60)+(AR79*'[1]prices source'!$G$61))</f>
        <v>0</v>
      </c>
      <c r="AU79" s="14">
        <f>[1]FabricVent!EH79</f>
        <v>0</v>
      </c>
      <c r="AV79" s="9" t="str">
        <f t="shared" si="106"/>
        <v>n/a</v>
      </c>
      <c r="AW79" s="14">
        <f t="shared" si="84"/>
        <v>0</v>
      </c>
      <c r="AX79" s="11">
        <f>[1]FabricVent!FC79</f>
        <v>0</v>
      </c>
      <c r="AY79" s="11">
        <f>[1]FabricVent!ER79</f>
        <v>0</v>
      </c>
      <c r="AZ79" s="11">
        <v>0</v>
      </c>
      <c r="BA79" s="13">
        <f>((AX79*'[1]prices source'!$C$58)+(AY79*'[1]prices source'!$C$60)+(AZ79*'[1]prices source'!$C$61))/1000</f>
        <v>0</v>
      </c>
      <c r="BB79" s="14">
        <f>((AX79*'[1]prices source'!$G$58)+(AY79*'[1]prices source'!$G$60)+(AZ79*'[1]prices source'!$G$61))</f>
        <v>0</v>
      </c>
      <c r="BC79" s="14">
        <f>[1]FabricVent!EG79</f>
        <v>0</v>
      </c>
      <c r="BD79" s="9" t="str">
        <f t="shared" si="107"/>
        <v>n/a</v>
      </c>
      <c r="BE79" s="14">
        <f t="shared" si="85"/>
        <v>0</v>
      </c>
      <c r="BF79" s="11">
        <f>[1]FabricVent!EZ79</f>
        <v>0</v>
      </c>
      <c r="BG79" s="11">
        <f>[1]FabricVent!EO79</f>
        <v>0</v>
      </c>
      <c r="BH79" s="11">
        <v>0</v>
      </c>
      <c r="BI79" s="13">
        <f>((BF79*'[1]prices source'!$C$58)+(BG79*'[1]prices source'!$C$60)+(BH79*'[1]prices source'!$C$61))/1000</f>
        <v>0</v>
      </c>
      <c r="BJ79" s="14">
        <f>((BF79*'[1]prices source'!$G$58)+(BG79*'[1]prices source'!$G$60)+(BH79*'[1]prices source'!$G$61))</f>
        <v>0</v>
      </c>
      <c r="BK79" s="14">
        <f>[1]FabricVent!ED79</f>
        <v>0</v>
      </c>
      <c r="BL79" s="9" t="str">
        <f t="shared" si="108"/>
        <v>n/a</v>
      </c>
      <c r="BM79" s="14">
        <f t="shared" si="86"/>
        <v>0</v>
      </c>
      <c r="BN79" s="11">
        <f>[1]FabricVent!EY79</f>
        <v>0</v>
      </c>
      <c r="BO79" s="11">
        <f>[1]FabricVent!EN79</f>
        <v>0</v>
      </c>
      <c r="BP79" s="11">
        <v>0</v>
      </c>
      <c r="BQ79" s="13">
        <f>((BN79*'[1]prices source'!$C$58)+(BO79*'[1]prices source'!$C$60)+(BP79*'[1]prices source'!$C$61))/1000</f>
        <v>0</v>
      </c>
      <c r="BR79" s="14">
        <f>((BN79*'[1]prices source'!$G$58)+(BO79*'[1]prices source'!$G$60)+(BP79*'[1]prices source'!$G$61))</f>
        <v>0</v>
      </c>
      <c r="BS79" s="14">
        <f>[1]FabricVent!EC79</f>
        <v>0</v>
      </c>
      <c r="BT79" s="9" t="str">
        <f t="shared" si="109"/>
        <v>n/a</v>
      </c>
      <c r="BU79" s="14">
        <f t="shared" si="87"/>
        <v>0</v>
      </c>
      <c r="BV79" s="11">
        <f>[1]FabricVent!FA79</f>
        <v>0</v>
      </c>
      <c r="BW79" s="11">
        <f>[1]FabricVent!EP79</f>
        <v>0</v>
      </c>
      <c r="BX79" s="11">
        <v>0</v>
      </c>
      <c r="BY79" s="13">
        <f>((BV79*'[1]prices source'!$C$58)+(BW79*'[1]prices source'!$C$60)+(BX79*'[1]prices source'!$C$61))/1000</f>
        <v>0</v>
      </c>
      <c r="BZ79" s="14">
        <f>((BV79*'[1]prices source'!$G$58)+(BW79*'[1]prices source'!$G$60)+(BX79*'[1]prices source'!$G$61))</f>
        <v>0</v>
      </c>
      <c r="CA79" s="14">
        <f>[1]FabricVent!EE79</f>
        <v>0</v>
      </c>
      <c r="CB79" s="9" t="str">
        <f t="shared" si="110"/>
        <v>n/a</v>
      </c>
      <c r="CC79" s="14">
        <f t="shared" si="88"/>
        <v>0</v>
      </c>
      <c r="CD79" s="11">
        <f>[1]FabricVent!FB79</f>
        <v>0</v>
      </c>
      <c r="CE79" s="11">
        <f>[1]FabricVent!EQ79</f>
        <v>0</v>
      </c>
      <c r="CF79" s="11">
        <v>0</v>
      </c>
      <c r="CG79" s="13">
        <f>((CD79*'[1]prices source'!$C$58)+(CE79*'[1]prices source'!$C$60)+(CF79*'[1]prices source'!$C$61))/1000</f>
        <v>0</v>
      </c>
      <c r="CH79" s="14">
        <f>((CD79*'[1]prices source'!$G$58)+(CE79*'[1]prices source'!$G$60)+(CF79*'[1]prices source'!$G$61))</f>
        <v>0</v>
      </c>
      <c r="CI79" s="14">
        <f>[1]FabricVent!EF79</f>
        <v>0</v>
      </c>
      <c r="CJ79" s="9" t="str">
        <f t="shared" si="111"/>
        <v>n/a</v>
      </c>
      <c r="CK79" s="14">
        <f t="shared" si="89"/>
        <v>0</v>
      </c>
      <c r="CL79" s="11">
        <v>0</v>
      </c>
      <c r="CM79" s="11">
        <v>0</v>
      </c>
      <c r="CN79" s="11">
        <v>0</v>
      </c>
      <c r="CO79" s="13">
        <f>((CL79*'[1]prices source'!$C$58)+(CM79*'[1]prices source'!$C$60)+(CN79*'[1]prices source'!$C$61))/1000</f>
        <v>0</v>
      </c>
      <c r="CP79" s="14">
        <f>((CL79*'[1]prices source'!$G$58)+(CM79*'[1]prices source'!$G$60)+(CN79*'[1]prices source'!$G$61))</f>
        <v>0</v>
      </c>
      <c r="CQ79" s="14">
        <f>[1]HeatFuel!CF79</f>
        <v>10745.671161871749</v>
      </c>
      <c r="CR79" s="9" t="str">
        <f t="shared" si="112"/>
        <v>n/a</v>
      </c>
      <c r="CS79" s="14">
        <f t="shared" si="90"/>
        <v>-10745.671161871749</v>
      </c>
      <c r="CT79" s="11">
        <v>0</v>
      </c>
      <c r="CU79" s="11">
        <v>0</v>
      </c>
      <c r="CV79" s="11">
        <v>0</v>
      </c>
      <c r="CW79" s="13">
        <f>((CT79*'[1]prices source'!$C$58)+(CU79*'[1]prices source'!$C$60)+(CV79*'[1]prices source'!$C$61))/1000</f>
        <v>0</v>
      </c>
      <c r="CX79" s="14">
        <f>((CT79*'[1]prices source'!$G$58)+(CU79*'[1]prices source'!$G$60)+(CV79*'[1]prices source'!$G$61))</f>
        <v>0</v>
      </c>
      <c r="CY79" s="14">
        <f>'[1]CAPEX Assumptions'!$D$11*[1]HeatFuel!BB79</f>
        <v>2017.4019047619047</v>
      </c>
      <c r="CZ79" s="9" t="str">
        <f t="shared" si="113"/>
        <v>n/a</v>
      </c>
      <c r="DA79" s="14">
        <f t="shared" si="91"/>
        <v>-2017.4019047619047</v>
      </c>
      <c r="DB79" s="11">
        <f>[1]HotWaterpiv!AQ188</f>
        <v>0</v>
      </c>
      <c r="DC79" s="11">
        <f>[1]HotWaterpiv!AP188</f>
        <v>0</v>
      </c>
      <c r="DD79" s="11">
        <v>0</v>
      </c>
      <c r="DE79" s="13">
        <f>((DB79*'[1]prices source'!$C$58)+(DC79*'[1]prices source'!$C$60)+(DD79*'[1]prices source'!$C$61))/1000</f>
        <v>0</v>
      </c>
      <c r="DF79" s="14">
        <f>((DB79*'[1]prices source'!$G$58)+(DC79*'[1]prices source'!$G$60)+(DD79*'[1]prices source'!$G$61))</f>
        <v>0</v>
      </c>
      <c r="DG79" s="14">
        <f>[1]HotWaterpiv!AW188</f>
        <v>0</v>
      </c>
      <c r="DH79" s="9" t="str">
        <f t="shared" si="114"/>
        <v>n/a</v>
      </c>
      <c r="DI79" s="14">
        <f t="shared" si="92"/>
        <v>0</v>
      </c>
      <c r="DJ79" s="11">
        <f>[1]HeatFuel!CN79</f>
        <v>0</v>
      </c>
      <c r="DK79" s="11">
        <f>[1]HeatFuel!CO79</f>
        <v>0</v>
      </c>
      <c r="DL79" s="11">
        <v>0</v>
      </c>
      <c r="DM79" s="13">
        <f>((DJ79*'[1]prices source'!$C$58)+(DK79*'[1]prices source'!$C$60)+(DL79*'[1]prices source'!$C$61))/1000</f>
        <v>0</v>
      </c>
      <c r="DN79" s="14">
        <f>((DJ79*'[1]prices source'!$G$58)+(DK79*'[1]prices source'!$G$60)+(DL79*'[1]prices source'!$G$61))</f>
        <v>0</v>
      </c>
      <c r="DO79" s="14">
        <f>[1]HeatFuel!CM79</f>
        <v>0</v>
      </c>
      <c r="DP79" s="9" t="str">
        <f t="shared" si="115"/>
        <v>n/a</v>
      </c>
      <c r="DQ79" s="14">
        <f t="shared" si="93"/>
        <v>0</v>
      </c>
      <c r="DR79" s="11">
        <v>0</v>
      </c>
      <c r="DS79" s="11">
        <v>0</v>
      </c>
      <c r="DT79" s="11">
        <v>0</v>
      </c>
      <c r="DU79" s="13">
        <f>((DR79*'[1]prices source'!$C$58)+(DS79*'[1]prices source'!$C$60)+(DT79*'[1]prices source'!$C$61))/1000</f>
        <v>0</v>
      </c>
      <c r="DV79" s="14">
        <f>((DR79*'[1]prices source'!$G$58)+(DS79*'[1]prices source'!$G$60)+(DT79*'[1]prices source'!$G$61))</f>
        <v>0</v>
      </c>
      <c r="DW79" s="14"/>
      <c r="DX79" s="9" t="str">
        <f t="shared" si="116"/>
        <v>n/a</v>
      </c>
      <c r="DY79" s="14">
        <f t="shared" si="94"/>
        <v>0</v>
      </c>
      <c r="DZ79" s="11">
        <f>'[1]ENERGY APPORTION'!BA79*'[1]benchmarks general'!$I$192*(6-0)/24</f>
        <v>0</v>
      </c>
      <c r="EA79" s="11">
        <v>0</v>
      </c>
      <c r="EB79" s="11">
        <v>0</v>
      </c>
      <c r="EC79" s="13">
        <f>((DZ79*'[1]prices source'!$C$58)+(EA79*'[1]prices source'!$C$60)+(EB79*'[1]prices source'!$C$61))/1000</f>
        <v>0</v>
      </c>
      <c r="ED79" s="14">
        <f>((DZ79*'[1]prices source'!$G$58)+(EA79*'[1]prices source'!$G$60)+(EB79*'[1]prices source'!$G$61))</f>
        <v>0</v>
      </c>
      <c r="EE79" s="14">
        <f>IF(DZ79&gt;0,'[1]benchmarks general'!$I$197,0)</f>
        <v>0</v>
      </c>
      <c r="EF79" s="9" t="str">
        <f t="shared" si="117"/>
        <v>n/a</v>
      </c>
      <c r="EG79" s="14">
        <f t="shared" si="95"/>
        <v>0</v>
      </c>
      <c r="EH79" s="11">
        <f>[1]FabricVent!GG79</f>
        <v>0</v>
      </c>
      <c r="EI79" s="11">
        <f>[1]FabricVent!GD79</f>
        <v>0</v>
      </c>
      <c r="EJ79" s="11">
        <v>0</v>
      </c>
      <c r="EK79" s="13">
        <f>((EH79*'[1]prices source'!$C$58)+(EI79*'[1]prices source'!$C$60)+(EJ79*'[1]prices source'!$C$61))/1000</f>
        <v>0</v>
      </c>
      <c r="EL79" s="14">
        <f>((EH79*'[1]prices source'!$G$58)+(EI79*'[1]prices source'!$G$60)+(EJ79*'[1]prices source'!$G$61))</f>
        <v>0</v>
      </c>
      <c r="EM79" s="14">
        <v>0</v>
      </c>
      <c r="EN79" s="9" t="str">
        <f t="shared" si="118"/>
        <v>n/a</v>
      </c>
      <c r="EO79" s="14">
        <f t="shared" si="96"/>
        <v>0</v>
      </c>
      <c r="EP79" s="11">
        <f>[1]FabricVent!GK79</f>
        <v>0</v>
      </c>
      <c r="EQ79" s="11">
        <f>[1]FabricVent!GH79</f>
        <v>0</v>
      </c>
      <c r="ER79" s="11">
        <v>0</v>
      </c>
      <c r="ES79" s="13">
        <f>((EP79*'[1]prices source'!$C$58)+(EQ79*'[1]prices source'!$C$60)+(ER79*'[1]prices source'!$C$61))/1000</f>
        <v>0</v>
      </c>
      <c r="ET79" s="14">
        <f>((EP79*'[1]prices source'!$G$58)+(EQ79*'[1]prices source'!$G$60)+(ER79*'[1]prices source'!$G$61))</f>
        <v>0</v>
      </c>
      <c r="EU79" s="14">
        <v>0</v>
      </c>
      <c r="EV79" s="9" t="str">
        <f t="shared" si="119"/>
        <v>n/a</v>
      </c>
      <c r="EW79" s="14">
        <f t="shared" si="97"/>
        <v>0</v>
      </c>
      <c r="EX79" s="11">
        <f>[1]FabricVent!GR79</f>
        <v>0</v>
      </c>
      <c r="EY79" s="11">
        <f>[1]FabricVent!GO79</f>
        <v>0</v>
      </c>
      <c r="EZ79" s="11">
        <v>0</v>
      </c>
      <c r="FA79" s="13">
        <f>((EX79*'[1]prices source'!$C$58)+(EY79*'[1]prices source'!$C$60)+(EZ79*'[1]prices source'!$C$61))/1000</f>
        <v>0</v>
      </c>
      <c r="FB79" s="14">
        <f>((EX79*'[1]prices source'!$G$58)+(EY79*'[1]prices source'!$G$60)+(EZ79*'[1]prices source'!$G$61))</f>
        <v>0</v>
      </c>
      <c r="FC79" s="14"/>
      <c r="FD79" s="9" t="str">
        <f t="shared" si="120"/>
        <v>n/a</v>
      </c>
      <c r="FE79" s="14">
        <f t="shared" si="98"/>
        <v>0</v>
      </c>
      <c r="FF79" s="11">
        <v>0</v>
      </c>
      <c r="FG79" s="11">
        <f>[1]HeatFuel!CR79</f>
        <v>0</v>
      </c>
      <c r="FH79" s="11">
        <f>[1]HeatFuel!CQ79</f>
        <v>0</v>
      </c>
      <c r="FI79" s="13">
        <f>((FF79*'[1]prices source'!$C$58)+(FG79*'[1]prices source'!$C$60)+(FH79*'[1]prices source'!$C$61))/1000</f>
        <v>0</v>
      </c>
      <c r="FJ79" s="14">
        <f>((FF79*'[1]prices source'!$G$58)+(FG79*'[1]prices source'!$G$60)+(FH79*'[1]prices source'!$G$61))</f>
        <v>0</v>
      </c>
      <c r="FK79" s="14">
        <f>[1]HeatFuel!CP79</f>
        <v>0</v>
      </c>
      <c r="FL79" s="9" t="str">
        <f t="shared" si="121"/>
        <v>n/a</v>
      </c>
      <c r="FM79" s="14">
        <f t="shared" si="99"/>
        <v>0</v>
      </c>
      <c r="FN79" s="11">
        <f t="shared" si="100"/>
        <v>0</v>
      </c>
      <c r="FO79" s="11">
        <f t="shared" si="100"/>
        <v>0</v>
      </c>
      <c r="FP79" s="11">
        <f t="shared" si="100"/>
        <v>0</v>
      </c>
      <c r="FQ79" s="13">
        <f>((FN79*'[1]prices source'!$C$58)+(FO79*'[1]prices source'!$C$60)+(FP79*'[1]prices source'!$C$61))/1000</f>
        <v>0</v>
      </c>
      <c r="FR79" s="14">
        <f>((FN79*'[1]prices source'!$G$58)+(FO79*'[1]prices source'!$G$60)+(FP79*'[1]prices source'!$G$61))</f>
        <v>0</v>
      </c>
      <c r="FS79" s="14">
        <f>'[1]CAPEX Assumptions'!$D$30</f>
        <v>0</v>
      </c>
      <c r="FT79" s="9" t="str">
        <f t="shared" si="122"/>
        <v>n/a</v>
      </c>
      <c r="FU79" s="14">
        <f t="shared" si="101"/>
        <v>0</v>
      </c>
      <c r="FV79" s="11">
        <v>0</v>
      </c>
      <c r="FW79" s="13">
        <f>(FV79*'[1]prices source'!$C$58)/1000</f>
        <v>0</v>
      </c>
      <c r="FX79" s="14">
        <f>(FV79*'[1]prices source'!$G$58)</f>
        <v>0</v>
      </c>
      <c r="FY79" s="16">
        <v>0</v>
      </c>
      <c r="FZ79" s="9" t="str">
        <f t="shared" si="123"/>
        <v>n/a</v>
      </c>
      <c r="GA79" s="14">
        <f t="shared" si="124"/>
        <v>0</v>
      </c>
      <c r="GB79" s="11">
        <f>'[1]ENERGY APPORTION'!BB79*'[1]cooling opps'!$C$35</f>
        <v>0</v>
      </c>
      <c r="GC79" s="13">
        <f>(GB79*'[1]prices source'!$C$58)/1000</f>
        <v>0</v>
      </c>
      <c r="GD79" s="14">
        <f>(GB79*'[1]prices source'!$G$58)</f>
        <v>0</v>
      </c>
      <c r="GE79" s="14">
        <v>0</v>
      </c>
      <c r="GF79" s="9" t="str">
        <f t="shared" si="125"/>
        <v>n/a</v>
      </c>
      <c r="GG79" s="14">
        <f t="shared" si="126"/>
        <v>0</v>
      </c>
      <c r="GH79" s="11">
        <v>0</v>
      </c>
      <c r="GI79" s="13">
        <f>(GH79*'[1]prices source'!$C$58)/1000</f>
        <v>0</v>
      </c>
      <c r="GJ79" s="14">
        <f>(GH79*'[1]prices source'!$G$58)</f>
        <v>0</v>
      </c>
      <c r="GK79" s="14">
        <v>0</v>
      </c>
      <c r="GL79" s="9" t="str">
        <f t="shared" si="127"/>
        <v>n/a</v>
      </c>
      <c r="GM79" s="14">
        <f t="shared" si="128"/>
        <v>0</v>
      </c>
      <c r="GN79" s="11">
        <f>[1]HeatFuel!BE79</f>
        <v>0</v>
      </c>
      <c r="GO79" s="13">
        <f>(GN79*'[1]prices source'!$C$58)/1000</f>
        <v>0</v>
      </c>
      <c r="GP79" s="14">
        <f>(GN79*'[1]prices source'!$G$58)</f>
        <v>0</v>
      </c>
      <c r="GQ79" s="14">
        <f>[1]HeatFuel!BF79*'[1]CAPEX Assumptions'!$D$11</f>
        <v>0</v>
      </c>
      <c r="GR79" s="9" t="str">
        <f t="shared" si="129"/>
        <v>n/a</v>
      </c>
      <c r="GS79" s="14">
        <f t="shared" si="130"/>
        <v>0</v>
      </c>
      <c r="GT79" s="11">
        <v>0</v>
      </c>
      <c r="GU79" s="13">
        <f>(GT79*'[1]prices source'!$C$58)/1000</f>
        <v>0</v>
      </c>
      <c r="GV79" s="14">
        <f>(GT79*'[1]prices source'!$G$58)</f>
        <v>0</v>
      </c>
      <c r="GW79" s="14">
        <v>0</v>
      </c>
      <c r="GX79" s="9" t="str">
        <f t="shared" si="131"/>
        <v>n/a</v>
      </c>
      <c r="GY79" s="14">
        <f t="shared" si="132"/>
        <v>0</v>
      </c>
      <c r="GZ79" s="11">
        <v>0</v>
      </c>
      <c r="HA79" s="13">
        <f>(GZ79*'[1]prices source'!$C$58)/1000</f>
        <v>0</v>
      </c>
      <c r="HB79" s="14">
        <f>(GZ79*'[1]prices source'!$G$58)</f>
        <v>0</v>
      </c>
      <c r="HC79" s="14">
        <v>0</v>
      </c>
      <c r="HD79" s="9" t="str">
        <f t="shared" si="133"/>
        <v>n/a</v>
      </c>
      <c r="HE79" s="14">
        <f t="shared" si="134"/>
        <v>0</v>
      </c>
      <c r="HF79" s="11">
        <v>0</v>
      </c>
      <c r="HG79" s="13">
        <f>(HF79*'[1]prices source'!$C$58)/1000</f>
        <v>0</v>
      </c>
      <c r="HH79" s="14">
        <f>(HF79*'[1]prices source'!$G$58)</f>
        <v>0</v>
      </c>
      <c r="HI79" s="14">
        <v>0</v>
      </c>
      <c r="HJ79" s="9" t="str">
        <f t="shared" si="135"/>
        <v>n/a</v>
      </c>
      <c r="HK79" s="14">
        <f t="shared" si="136"/>
        <v>0</v>
      </c>
      <c r="HL79" s="11">
        <v>0</v>
      </c>
      <c r="HM79" s="13">
        <f>(HL79*'[1]prices source'!$C$58)/1000</f>
        <v>0</v>
      </c>
      <c r="HN79" s="14">
        <f>(HL79*'[1]prices source'!$G$58)</f>
        <v>0</v>
      </c>
      <c r="HO79" s="14">
        <v>0</v>
      </c>
      <c r="HP79" s="9" t="str">
        <f t="shared" si="137"/>
        <v>n/a</v>
      </c>
      <c r="HQ79" s="14">
        <f t="shared" si="138"/>
        <v>0</v>
      </c>
      <c r="HR79" s="11">
        <v>0</v>
      </c>
      <c r="HS79" s="13">
        <f>(HR79*'[1]prices source'!$C$58)/1000</f>
        <v>0</v>
      </c>
      <c r="HT79" s="14">
        <f>(HR79*'[1]prices source'!$G$58)</f>
        <v>0</v>
      </c>
      <c r="HU79" s="14">
        <v>0</v>
      </c>
      <c r="HV79" s="9" t="str">
        <f t="shared" si="139"/>
        <v>n/a</v>
      </c>
      <c r="HW79" s="14">
        <f t="shared" si="140"/>
        <v>0</v>
      </c>
      <c r="HX79" s="11">
        <f>[1]ICT!AC149</f>
        <v>0</v>
      </c>
      <c r="HY79" s="13">
        <f>(HX79*'[1]prices source'!$C$58)/1000</f>
        <v>0</v>
      </c>
      <c r="HZ79" s="14">
        <f>(HX79*'[1]prices source'!$G$58)</f>
        <v>0</v>
      </c>
      <c r="IA79" s="14">
        <f>'[1]CAPEX Assumptions'!$D$25*[1]ICT!H149</f>
        <v>0</v>
      </c>
      <c r="IB79" s="9" t="str">
        <f t="shared" si="141"/>
        <v>n/a</v>
      </c>
      <c r="IC79" s="14">
        <f t="shared" si="142"/>
        <v>0</v>
      </c>
      <c r="ID79" s="11">
        <f>[1]ICT!Z149</f>
        <v>0</v>
      </c>
      <c r="IE79" s="13">
        <f>(ID79*'[1]prices source'!$C$58)/1000</f>
        <v>0</v>
      </c>
      <c r="IF79" s="14">
        <f>(ID79*'[1]prices source'!$G$58)</f>
        <v>0</v>
      </c>
      <c r="IG79" s="14">
        <f>'[1]CAPEX Assumptions'!$D$26</f>
        <v>0</v>
      </c>
      <c r="IH79" s="9" t="str">
        <f t="shared" si="143"/>
        <v>n/a</v>
      </c>
      <c r="II79" s="14">
        <f t="shared" si="144"/>
        <v>0</v>
      </c>
      <c r="IJ79" s="11">
        <f>[1]ICT!AF149</f>
        <v>0</v>
      </c>
      <c r="IK79" s="13">
        <f>(IJ79*'[1]prices source'!$C$58)/1000</f>
        <v>0</v>
      </c>
      <c r="IL79" s="14">
        <f>(IJ79*'[1]prices source'!$G$58)</f>
        <v>0</v>
      </c>
      <c r="IM79" s="14">
        <f>'[1]CAPEX Assumptions'!$D$27*[1]ICT!AG106</f>
        <v>0</v>
      </c>
      <c r="IN79" s="9" t="str">
        <f t="shared" si="145"/>
        <v>n/a</v>
      </c>
      <c r="IO79" s="14">
        <f t="shared" si="146"/>
        <v>0</v>
      </c>
      <c r="IP79" s="11">
        <f>[1]vending!G79</f>
        <v>0</v>
      </c>
      <c r="IQ79" s="13">
        <f>(IP79*'[1]prices source'!$C$58)/1000</f>
        <v>0</v>
      </c>
      <c r="IR79" s="14">
        <f>(IP79*'[1]prices source'!$G$58)</f>
        <v>0</v>
      </c>
      <c r="IS79" s="14">
        <f>'[1]CAPEX Assumptions'!$D$28*[1]vending!C36</f>
        <v>0</v>
      </c>
      <c r="IT79" s="9" t="str">
        <f t="shared" si="147"/>
        <v>n/a</v>
      </c>
      <c r="IU79" s="14">
        <f t="shared" si="148"/>
        <v>0</v>
      </c>
      <c r="IV79" s="11">
        <f>'[1]halls power'!S110</f>
        <v>0</v>
      </c>
      <c r="IW79" s="13">
        <f>(IV79*'[1]prices source'!$C$58)/1000</f>
        <v>0</v>
      </c>
      <c r="IX79" s="14">
        <f>(IV79*'[1]prices source'!$G$58)</f>
        <v>0</v>
      </c>
      <c r="IY79" s="14">
        <f>'[1]halls power'!T110</f>
        <v>0</v>
      </c>
      <c r="IZ79" s="9" t="str">
        <f t="shared" si="149"/>
        <v>n/a</v>
      </c>
      <c r="JA79" s="14">
        <f t="shared" si="150"/>
        <v>0</v>
      </c>
      <c r="JB79" s="11">
        <f>'[1]halls power'!U110</f>
        <v>0</v>
      </c>
      <c r="JC79" s="13">
        <f>(JB79*'[1]prices source'!$C$58)/1000</f>
        <v>0</v>
      </c>
      <c r="JD79" s="14">
        <f>(JB79*'[1]prices source'!$G$58)</f>
        <v>0</v>
      </c>
      <c r="JE79" s="14">
        <f>'[1]halls power'!V110</f>
        <v>0</v>
      </c>
      <c r="JF79" s="9" t="str">
        <f t="shared" si="151"/>
        <v>n/a</v>
      </c>
      <c r="JG79" s="14">
        <f t="shared" si="152"/>
        <v>0</v>
      </c>
      <c r="JH79" s="11">
        <f>'[1]renewable energy'!W242</f>
        <v>0</v>
      </c>
      <c r="JI79" s="13">
        <f>(JH79*'[1]prices source'!$C$58)/1000</f>
        <v>0</v>
      </c>
      <c r="JJ79" s="14">
        <f>(JH79*'[1]prices source'!$G$58)+'[1]renewable energy'!Z242</f>
        <v>0</v>
      </c>
      <c r="JK79" s="14">
        <f>'[1]renewable energy'!Y242</f>
        <v>0</v>
      </c>
      <c r="JL79" s="9" t="str">
        <f t="shared" si="153"/>
        <v>n/a</v>
      </c>
      <c r="JM79" s="14">
        <f t="shared" si="154"/>
        <v>0</v>
      </c>
      <c r="JN79" s="11">
        <v>0</v>
      </c>
      <c r="JO79" s="13">
        <f>(JN79*'[1]prices source'!$C$58)/1000</f>
        <v>0</v>
      </c>
      <c r="JP79" s="14">
        <v>0</v>
      </c>
      <c r="JQ79" s="14">
        <v>0</v>
      </c>
      <c r="JR79" s="9" t="str">
        <f t="shared" si="155"/>
        <v>n/a</v>
      </c>
      <c r="JS79" s="14">
        <f t="shared" si="156"/>
        <v>0</v>
      </c>
      <c r="JT79" s="11">
        <v>0</v>
      </c>
      <c r="JU79" s="13">
        <f>(JT79*'[1]prices source'!$C$58)/1000</f>
        <v>0</v>
      </c>
      <c r="JV79" s="14">
        <f>(JT79*'[1]prices source'!$G$58)</f>
        <v>0</v>
      </c>
      <c r="JW79" s="16">
        <v>0</v>
      </c>
      <c r="JX79" s="9" t="str">
        <f t="shared" si="157"/>
        <v>n/a</v>
      </c>
      <c r="JY79" s="14">
        <f t="shared" si="158"/>
        <v>0</v>
      </c>
    </row>
    <row r="80" spans="1:285" x14ac:dyDescent="0.25">
      <c r="A80" s="9">
        <f>'[1]ENERGY APPORTION'!A80</f>
        <v>95</v>
      </c>
      <c r="B80" t="s">
        <v>127</v>
      </c>
      <c r="C80" s="9" t="str">
        <f>'[1]ENERGY APPORTION'!E80</f>
        <v>N/A</v>
      </c>
      <c r="D80" s="10">
        <f>[1]FabricVent!M80</f>
        <v>0</v>
      </c>
      <c r="E80" s="11">
        <f>'[1]ENERGY APPORTION'!G80</f>
        <v>303534</v>
      </c>
      <c r="F80" s="11">
        <f>'[1]ENERGY APPORTION'!H80</f>
        <v>0</v>
      </c>
      <c r="G80" s="11">
        <f>'[1]ENERGY APPORTION'!I80</f>
        <v>0</v>
      </c>
      <c r="H80" s="10">
        <f>((E80*'[1]prices source'!$C$58)+(F80*'[1]prices source'!$C$60)+(G80*'[1]prices source'!$C$61))/1000</f>
        <v>79.085391940677567</v>
      </c>
      <c r="I80" s="12">
        <f>(E80*'[1]prices source'!$G$58)+(F80*'[1]prices source'!$G$60)+(G80*'[1]prices source'!$G$61)</f>
        <v>37434.956356923576</v>
      </c>
      <c r="J80" s="11">
        <f>[1]FabricVent!EU80</f>
        <v>0</v>
      </c>
      <c r="K80" s="11">
        <f>[1]FabricVent!EJ80</f>
        <v>0</v>
      </c>
      <c r="L80" s="11">
        <v>0</v>
      </c>
      <c r="M80" s="13">
        <f>((J80*'[1]prices source'!$C$58)+(K80*'[1]prices source'!$C$60)+(L80*'[1]prices source'!$C$61))/1000</f>
        <v>0</v>
      </c>
      <c r="N80" s="14">
        <f>((J80*'[1]prices source'!$G$58)+(K80*'[1]prices source'!$G$60)+(L80*'[1]prices source'!$G$61))</f>
        <v>0</v>
      </c>
      <c r="O80" s="14">
        <f>[1]FabricVent!DY80</f>
        <v>0</v>
      </c>
      <c r="P80" s="9" t="str">
        <f t="shared" si="102"/>
        <v>n/a</v>
      </c>
      <c r="Q80" s="14">
        <f t="shared" si="80"/>
        <v>0</v>
      </c>
      <c r="R80" s="11">
        <f>[1]FabricVent!EV80</f>
        <v>0</v>
      </c>
      <c r="S80" s="11">
        <f>[1]FabricVent!EK80</f>
        <v>0</v>
      </c>
      <c r="T80" s="11">
        <v>0</v>
      </c>
      <c r="U80" s="13">
        <f>((R80*'[1]prices source'!$C$58)+(S80*'[1]prices source'!$C$60)+(T80*'[1]prices source'!$C$61))/1000</f>
        <v>0</v>
      </c>
      <c r="V80" s="14">
        <f>((R80*'[1]prices source'!$G$58)+(S80*'[1]prices source'!$G$60)+(T80*'[1]prices source'!$G$61))</f>
        <v>0</v>
      </c>
      <c r="W80" s="14">
        <f>[1]FabricVent!DZ80</f>
        <v>0</v>
      </c>
      <c r="X80" s="9" t="str">
        <f t="shared" si="103"/>
        <v>n/a</v>
      </c>
      <c r="Y80" s="14">
        <f t="shared" si="81"/>
        <v>0</v>
      </c>
      <c r="Z80" s="11">
        <f>[1]FabricVent!EW80</f>
        <v>0</v>
      </c>
      <c r="AA80" s="11">
        <f>[1]FabricVent!EL80</f>
        <v>0</v>
      </c>
      <c r="AB80" s="11">
        <v>0</v>
      </c>
      <c r="AC80" s="13">
        <f>((Z80*'[1]prices source'!$C$58)+(AA80*'[1]prices source'!$C$60)+(AB80*'[1]prices source'!$C$61))/1000</f>
        <v>0</v>
      </c>
      <c r="AD80" s="14">
        <f>((Z80*'[1]prices source'!$G$58)+(AA80*'[1]prices source'!$G$60)+(AB80*'[1]prices source'!$G$61))</f>
        <v>0</v>
      </c>
      <c r="AE80" s="14">
        <f>[1]FabricVent!EA80</f>
        <v>0</v>
      </c>
      <c r="AF80" s="9" t="str">
        <f t="shared" si="104"/>
        <v>n/a</v>
      </c>
      <c r="AG80" s="14">
        <f t="shared" si="82"/>
        <v>0</v>
      </c>
      <c r="AH80" s="11">
        <f>[1]FabricVent!EX80</f>
        <v>0</v>
      </c>
      <c r="AI80" s="11">
        <f>[1]FabricVent!EM80</f>
        <v>0</v>
      </c>
      <c r="AJ80" s="11">
        <v>0</v>
      </c>
      <c r="AK80" s="13">
        <f>((AH80*'[1]prices source'!$C$58)+(AI80*'[1]prices source'!$C$60)+(AJ80*'[1]prices source'!$C$61))/1000</f>
        <v>0</v>
      </c>
      <c r="AL80" s="14">
        <f>((AH80*'[1]prices source'!$G$58)+(AI80*'[1]prices source'!$G$60)+(AJ80*'[1]prices source'!$G$61))</f>
        <v>0</v>
      </c>
      <c r="AM80" s="14">
        <f>[1]FabricVent!EB80</f>
        <v>0</v>
      </c>
      <c r="AN80" s="9" t="str">
        <f t="shared" si="105"/>
        <v>n/a</v>
      </c>
      <c r="AO80" s="14">
        <f t="shared" si="83"/>
        <v>0</v>
      </c>
      <c r="AP80" s="11">
        <f>[1]FabricVent!FD80</f>
        <v>0</v>
      </c>
      <c r="AQ80" s="11">
        <f>[1]FabricVent!ES80</f>
        <v>0</v>
      </c>
      <c r="AR80" s="11">
        <v>0</v>
      </c>
      <c r="AS80" s="13">
        <f>((AP80*'[1]prices source'!$C$58)+(AQ80*'[1]prices source'!$C$60)+(AR80*'[1]prices source'!$C$61))/1000</f>
        <v>0</v>
      </c>
      <c r="AT80" s="14">
        <f>((AP80*'[1]prices source'!$G$58)+(AQ80*'[1]prices source'!$G$60)+(AR80*'[1]prices source'!$G$61))</f>
        <v>0</v>
      </c>
      <c r="AU80" s="14">
        <f>[1]FabricVent!EH80</f>
        <v>0</v>
      </c>
      <c r="AV80" s="9" t="str">
        <f t="shared" si="106"/>
        <v>n/a</v>
      </c>
      <c r="AW80" s="14">
        <f t="shared" si="84"/>
        <v>0</v>
      </c>
      <c r="AX80" s="11">
        <f>[1]FabricVent!FC80</f>
        <v>0</v>
      </c>
      <c r="AY80" s="11">
        <f>[1]FabricVent!ER80</f>
        <v>0</v>
      </c>
      <c r="AZ80" s="11">
        <v>0</v>
      </c>
      <c r="BA80" s="13">
        <f>((AX80*'[1]prices source'!$C$58)+(AY80*'[1]prices source'!$C$60)+(AZ80*'[1]prices source'!$C$61))/1000</f>
        <v>0</v>
      </c>
      <c r="BB80" s="14">
        <f>((AX80*'[1]prices source'!$G$58)+(AY80*'[1]prices source'!$G$60)+(AZ80*'[1]prices source'!$G$61))</f>
        <v>0</v>
      </c>
      <c r="BC80" s="14">
        <f>[1]FabricVent!EG80</f>
        <v>0</v>
      </c>
      <c r="BD80" s="9" t="str">
        <f t="shared" si="107"/>
        <v>n/a</v>
      </c>
      <c r="BE80" s="14">
        <f t="shared" si="85"/>
        <v>0</v>
      </c>
      <c r="BF80" s="11">
        <f>[1]FabricVent!EZ80</f>
        <v>0</v>
      </c>
      <c r="BG80" s="11">
        <f>[1]FabricVent!EO80</f>
        <v>0</v>
      </c>
      <c r="BH80" s="11">
        <v>0</v>
      </c>
      <c r="BI80" s="13">
        <f>((BF80*'[1]prices source'!$C$58)+(BG80*'[1]prices source'!$C$60)+(BH80*'[1]prices source'!$C$61))/1000</f>
        <v>0</v>
      </c>
      <c r="BJ80" s="14">
        <f>((BF80*'[1]prices source'!$G$58)+(BG80*'[1]prices source'!$G$60)+(BH80*'[1]prices source'!$G$61))</f>
        <v>0</v>
      </c>
      <c r="BK80" s="14">
        <f>[1]FabricVent!ED80</f>
        <v>0</v>
      </c>
      <c r="BL80" s="9" t="str">
        <f t="shared" si="108"/>
        <v>n/a</v>
      </c>
      <c r="BM80" s="14">
        <f t="shared" si="86"/>
        <v>0</v>
      </c>
      <c r="BN80" s="11">
        <f>[1]FabricVent!EY80</f>
        <v>0</v>
      </c>
      <c r="BO80" s="11">
        <f>[1]FabricVent!EN80</f>
        <v>0</v>
      </c>
      <c r="BP80" s="11">
        <v>0</v>
      </c>
      <c r="BQ80" s="13">
        <f>((BN80*'[1]prices source'!$C$58)+(BO80*'[1]prices source'!$C$60)+(BP80*'[1]prices source'!$C$61))/1000</f>
        <v>0</v>
      </c>
      <c r="BR80" s="14">
        <f>((BN80*'[1]prices source'!$G$58)+(BO80*'[1]prices source'!$G$60)+(BP80*'[1]prices source'!$G$61))</f>
        <v>0</v>
      </c>
      <c r="BS80" s="14">
        <f>[1]FabricVent!EC80</f>
        <v>0</v>
      </c>
      <c r="BT80" s="9" t="str">
        <f t="shared" si="109"/>
        <v>n/a</v>
      </c>
      <c r="BU80" s="14">
        <f t="shared" si="87"/>
        <v>0</v>
      </c>
      <c r="BV80" s="11">
        <f>[1]FabricVent!FA80</f>
        <v>0</v>
      </c>
      <c r="BW80" s="11">
        <f>[1]FabricVent!EP80</f>
        <v>0</v>
      </c>
      <c r="BX80" s="11">
        <v>0</v>
      </c>
      <c r="BY80" s="13">
        <f>((BV80*'[1]prices source'!$C$58)+(BW80*'[1]prices source'!$C$60)+(BX80*'[1]prices source'!$C$61))/1000</f>
        <v>0</v>
      </c>
      <c r="BZ80" s="14">
        <f>((BV80*'[1]prices source'!$G$58)+(BW80*'[1]prices source'!$G$60)+(BX80*'[1]prices source'!$G$61))</f>
        <v>0</v>
      </c>
      <c r="CA80" s="14">
        <f>[1]FabricVent!EE80</f>
        <v>0</v>
      </c>
      <c r="CB80" s="9" t="str">
        <f t="shared" si="110"/>
        <v>n/a</v>
      </c>
      <c r="CC80" s="14">
        <f t="shared" si="88"/>
        <v>0</v>
      </c>
      <c r="CD80" s="11">
        <f>[1]FabricVent!FB80</f>
        <v>0</v>
      </c>
      <c r="CE80" s="11">
        <f>[1]FabricVent!EQ80</f>
        <v>0</v>
      </c>
      <c r="CF80" s="11">
        <v>0</v>
      </c>
      <c r="CG80" s="13">
        <f>((CD80*'[1]prices source'!$C$58)+(CE80*'[1]prices source'!$C$60)+(CF80*'[1]prices source'!$C$61))/1000</f>
        <v>0</v>
      </c>
      <c r="CH80" s="14">
        <f>((CD80*'[1]prices source'!$G$58)+(CE80*'[1]prices source'!$G$60)+(CF80*'[1]prices source'!$G$61))</f>
        <v>0</v>
      </c>
      <c r="CI80" s="14">
        <f>[1]FabricVent!EF80</f>
        <v>0</v>
      </c>
      <c r="CJ80" s="9" t="str">
        <f t="shared" si="111"/>
        <v>n/a</v>
      </c>
      <c r="CK80" s="14">
        <f t="shared" si="89"/>
        <v>0</v>
      </c>
      <c r="CL80" s="11">
        <v>0</v>
      </c>
      <c r="CM80" s="11">
        <v>0</v>
      </c>
      <c r="CN80" s="11">
        <v>0</v>
      </c>
      <c r="CO80" s="13">
        <f>((CL80*'[1]prices source'!$C$58)+(CM80*'[1]prices source'!$C$60)+(CN80*'[1]prices source'!$C$61))/1000</f>
        <v>0</v>
      </c>
      <c r="CP80" s="14">
        <f>((CL80*'[1]prices source'!$G$58)+(CM80*'[1]prices source'!$G$60)+(CN80*'[1]prices source'!$G$61))</f>
        <v>0</v>
      </c>
      <c r="CQ80" s="14">
        <f>[1]HeatFuel!CF80</f>
        <v>11150.070314655453</v>
      </c>
      <c r="CR80" s="9" t="str">
        <f t="shared" si="112"/>
        <v>n/a</v>
      </c>
      <c r="CS80" s="14">
        <f t="shared" si="90"/>
        <v>-11150.070314655453</v>
      </c>
      <c r="CT80" s="11">
        <v>0</v>
      </c>
      <c r="CU80" s="11">
        <v>0</v>
      </c>
      <c r="CV80" s="11">
        <v>0</v>
      </c>
      <c r="CW80" s="13">
        <f>((CT80*'[1]prices source'!$C$58)+(CU80*'[1]prices source'!$C$60)+(CV80*'[1]prices source'!$C$61))/1000</f>
        <v>0</v>
      </c>
      <c r="CX80" s="14">
        <f>((CT80*'[1]prices source'!$G$58)+(CU80*'[1]prices source'!$G$60)+(CV80*'[1]prices source'!$G$61))</f>
        <v>0</v>
      </c>
      <c r="CY80" s="14">
        <f>'[1]CAPEX Assumptions'!$D$11*[1]HeatFuel!BB80</f>
        <v>2113.5045079365077</v>
      </c>
      <c r="CZ80" s="9" t="str">
        <f t="shared" si="113"/>
        <v>n/a</v>
      </c>
      <c r="DA80" s="14">
        <f t="shared" si="91"/>
        <v>-2113.5045079365077</v>
      </c>
      <c r="DB80" s="11">
        <f>[1]HotWaterpiv!AQ189</f>
        <v>0</v>
      </c>
      <c r="DC80" s="11">
        <f>[1]HotWaterpiv!AP189</f>
        <v>0</v>
      </c>
      <c r="DD80" s="11">
        <v>0</v>
      </c>
      <c r="DE80" s="13">
        <f>((DB80*'[1]prices source'!$C$58)+(DC80*'[1]prices source'!$C$60)+(DD80*'[1]prices source'!$C$61))/1000</f>
        <v>0</v>
      </c>
      <c r="DF80" s="14">
        <f>((DB80*'[1]prices source'!$G$58)+(DC80*'[1]prices source'!$G$60)+(DD80*'[1]prices source'!$G$61))</f>
        <v>0</v>
      </c>
      <c r="DG80" s="14">
        <f>[1]HotWaterpiv!AW189</f>
        <v>0</v>
      </c>
      <c r="DH80" s="9" t="str">
        <f t="shared" si="114"/>
        <v>n/a</v>
      </c>
      <c r="DI80" s="14">
        <f t="shared" si="92"/>
        <v>0</v>
      </c>
      <c r="DJ80" s="11">
        <f>[1]HeatFuel!CN80</f>
        <v>0</v>
      </c>
      <c r="DK80" s="11">
        <f>[1]HeatFuel!CO80</f>
        <v>0</v>
      </c>
      <c r="DL80" s="11">
        <v>0</v>
      </c>
      <c r="DM80" s="13">
        <f>((DJ80*'[1]prices source'!$C$58)+(DK80*'[1]prices source'!$C$60)+(DL80*'[1]prices source'!$C$61))/1000</f>
        <v>0</v>
      </c>
      <c r="DN80" s="14">
        <f>((DJ80*'[1]prices source'!$G$58)+(DK80*'[1]prices source'!$G$60)+(DL80*'[1]prices source'!$G$61))</f>
        <v>0</v>
      </c>
      <c r="DO80" s="14">
        <f>[1]HeatFuel!CM80</f>
        <v>0</v>
      </c>
      <c r="DP80" s="9" t="str">
        <f t="shared" si="115"/>
        <v>n/a</v>
      </c>
      <c r="DQ80" s="14">
        <f t="shared" si="93"/>
        <v>0</v>
      </c>
      <c r="DR80" s="11">
        <v>0</v>
      </c>
      <c r="DS80" s="11">
        <v>0</v>
      </c>
      <c r="DT80" s="11">
        <v>0</v>
      </c>
      <c r="DU80" s="13">
        <f>((DR80*'[1]prices source'!$C$58)+(DS80*'[1]prices source'!$C$60)+(DT80*'[1]prices source'!$C$61))/1000</f>
        <v>0</v>
      </c>
      <c r="DV80" s="14">
        <f>((DR80*'[1]prices source'!$G$58)+(DS80*'[1]prices source'!$G$60)+(DT80*'[1]prices source'!$G$61))</f>
        <v>0</v>
      </c>
      <c r="DW80" s="14"/>
      <c r="DX80" s="9" t="str">
        <f t="shared" si="116"/>
        <v>n/a</v>
      </c>
      <c r="DY80" s="14">
        <f t="shared" si="94"/>
        <v>0</v>
      </c>
      <c r="DZ80" s="11">
        <f>'[1]ENERGY APPORTION'!BA80*'[1]benchmarks general'!$I$192*(6-0)/24</f>
        <v>0</v>
      </c>
      <c r="EA80" s="11">
        <v>0</v>
      </c>
      <c r="EB80" s="11">
        <v>0</v>
      </c>
      <c r="EC80" s="13">
        <f>((DZ80*'[1]prices source'!$C$58)+(EA80*'[1]prices source'!$C$60)+(EB80*'[1]prices source'!$C$61))/1000</f>
        <v>0</v>
      </c>
      <c r="ED80" s="14">
        <f>((DZ80*'[1]prices source'!$G$58)+(EA80*'[1]prices source'!$G$60)+(EB80*'[1]prices source'!$G$61))</f>
        <v>0</v>
      </c>
      <c r="EE80" s="14">
        <f>IF(DZ80&gt;0,'[1]benchmarks general'!$I$197,0)</f>
        <v>0</v>
      </c>
      <c r="EF80" s="9" t="str">
        <f t="shared" si="117"/>
        <v>n/a</v>
      </c>
      <c r="EG80" s="14">
        <f t="shared" si="95"/>
        <v>0</v>
      </c>
      <c r="EH80" s="11">
        <f>[1]FabricVent!GG80</f>
        <v>0</v>
      </c>
      <c r="EI80" s="11">
        <f>[1]FabricVent!GD80</f>
        <v>0</v>
      </c>
      <c r="EJ80" s="11">
        <v>0</v>
      </c>
      <c r="EK80" s="13">
        <f>((EH80*'[1]prices source'!$C$58)+(EI80*'[1]prices source'!$C$60)+(EJ80*'[1]prices source'!$C$61))/1000</f>
        <v>0</v>
      </c>
      <c r="EL80" s="14">
        <f>((EH80*'[1]prices source'!$G$58)+(EI80*'[1]prices source'!$G$60)+(EJ80*'[1]prices source'!$G$61))</f>
        <v>0</v>
      </c>
      <c r="EM80" s="14">
        <v>0</v>
      </c>
      <c r="EN80" s="9" t="str">
        <f t="shared" si="118"/>
        <v>n/a</v>
      </c>
      <c r="EO80" s="14">
        <f t="shared" si="96"/>
        <v>0</v>
      </c>
      <c r="EP80" s="11">
        <f>[1]FabricVent!GK80</f>
        <v>0</v>
      </c>
      <c r="EQ80" s="11">
        <f>[1]FabricVent!GH80</f>
        <v>0</v>
      </c>
      <c r="ER80" s="11">
        <v>0</v>
      </c>
      <c r="ES80" s="13">
        <f>((EP80*'[1]prices source'!$C$58)+(EQ80*'[1]prices source'!$C$60)+(ER80*'[1]prices source'!$C$61))/1000</f>
        <v>0</v>
      </c>
      <c r="ET80" s="14">
        <f>((EP80*'[1]prices source'!$G$58)+(EQ80*'[1]prices source'!$G$60)+(ER80*'[1]prices source'!$G$61))</f>
        <v>0</v>
      </c>
      <c r="EU80" s="14">
        <v>0</v>
      </c>
      <c r="EV80" s="9" t="str">
        <f t="shared" si="119"/>
        <v>n/a</v>
      </c>
      <c r="EW80" s="14">
        <f t="shared" si="97"/>
        <v>0</v>
      </c>
      <c r="EX80" s="11">
        <f>[1]FabricVent!GR80</f>
        <v>0</v>
      </c>
      <c r="EY80" s="11">
        <f>[1]FabricVent!GO80</f>
        <v>0</v>
      </c>
      <c r="EZ80" s="11">
        <v>0</v>
      </c>
      <c r="FA80" s="13">
        <f>((EX80*'[1]prices source'!$C$58)+(EY80*'[1]prices source'!$C$60)+(EZ80*'[1]prices source'!$C$61))/1000</f>
        <v>0</v>
      </c>
      <c r="FB80" s="14">
        <f>((EX80*'[1]prices source'!$G$58)+(EY80*'[1]prices source'!$G$60)+(EZ80*'[1]prices source'!$G$61))</f>
        <v>0</v>
      </c>
      <c r="FC80" s="14"/>
      <c r="FD80" s="9" t="str">
        <f t="shared" si="120"/>
        <v>n/a</v>
      </c>
      <c r="FE80" s="14">
        <f t="shared" si="98"/>
        <v>0</v>
      </c>
      <c r="FF80" s="11">
        <v>0</v>
      </c>
      <c r="FG80" s="11">
        <f>[1]HeatFuel!CR80</f>
        <v>0</v>
      </c>
      <c r="FH80" s="11">
        <f>[1]HeatFuel!CQ80</f>
        <v>0</v>
      </c>
      <c r="FI80" s="13">
        <f>((FF80*'[1]prices source'!$C$58)+(FG80*'[1]prices source'!$C$60)+(FH80*'[1]prices source'!$C$61))/1000</f>
        <v>0</v>
      </c>
      <c r="FJ80" s="14">
        <f>((FF80*'[1]prices source'!$G$58)+(FG80*'[1]prices source'!$G$60)+(FH80*'[1]prices source'!$G$61))</f>
        <v>0</v>
      </c>
      <c r="FK80" s="14">
        <f>[1]HeatFuel!CP80</f>
        <v>0</v>
      </c>
      <c r="FL80" s="9" t="str">
        <f t="shared" si="121"/>
        <v>n/a</v>
      </c>
      <c r="FM80" s="14">
        <f t="shared" si="99"/>
        <v>0</v>
      </c>
      <c r="FN80" s="11">
        <f t="shared" si="100"/>
        <v>0</v>
      </c>
      <c r="FO80" s="11">
        <f t="shared" si="100"/>
        <v>0</v>
      </c>
      <c r="FP80" s="11">
        <f t="shared" si="100"/>
        <v>0</v>
      </c>
      <c r="FQ80" s="13">
        <f>((FN80*'[1]prices source'!$C$58)+(FO80*'[1]prices source'!$C$60)+(FP80*'[1]prices source'!$C$61))/1000</f>
        <v>0</v>
      </c>
      <c r="FR80" s="14">
        <f>((FN80*'[1]prices source'!$G$58)+(FO80*'[1]prices source'!$G$60)+(FP80*'[1]prices source'!$G$61))</f>
        <v>0</v>
      </c>
      <c r="FS80" s="14">
        <f>'[1]CAPEX Assumptions'!$D$30</f>
        <v>0</v>
      </c>
      <c r="FT80" s="9" t="str">
        <f t="shared" si="122"/>
        <v>n/a</v>
      </c>
      <c r="FU80" s="14">
        <f t="shared" si="101"/>
        <v>0</v>
      </c>
      <c r="FV80" s="11">
        <v>0</v>
      </c>
      <c r="FW80" s="13">
        <f>(FV80*'[1]prices source'!$C$58)/1000</f>
        <v>0</v>
      </c>
      <c r="FX80" s="14">
        <f>(FV80*'[1]prices source'!$G$58)</f>
        <v>0</v>
      </c>
      <c r="FY80" s="16">
        <v>0</v>
      </c>
      <c r="FZ80" s="9" t="str">
        <f t="shared" si="123"/>
        <v>n/a</v>
      </c>
      <c r="GA80" s="14">
        <f t="shared" si="124"/>
        <v>0</v>
      </c>
      <c r="GB80" s="11">
        <f>'[1]ENERGY APPORTION'!BB80*'[1]cooling opps'!$C$35</f>
        <v>0</v>
      </c>
      <c r="GC80" s="13">
        <f>(GB80*'[1]prices source'!$C$58)/1000</f>
        <v>0</v>
      </c>
      <c r="GD80" s="14">
        <f>(GB80*'[1]prices source'!$G$58)</f>
        <v>0</v>
      </c>
      <c r="GE80" s="14">
        <v>0</v>
      </c>
      <c r="GF80" s="9" t="str">
        <f t="shared" si="125"/>
        <v>n/a</v>
      </c>
      <c r="GG80" s="14">
        <f t="shared" si="126"/>
        <v>0</v>
      </c>
      <c r="GH80" s="11">
        <v>0</v>
      </c>
      <c r="GI80" s="13">
        <f>(GH80*'[1]prices source'!$C$58)/1000</f>
        <v>0</v>
      </c>
      <c r="GJ80" s="14">
        <f>(GH80*'[1]prices source'!$G$58)</f>
        <v>0</v>
      </c>
      <c r="GK80" s="14">
        <v>0</v>
      </c>
      <c r="GL80" s="9" t="str">
        <f t="shared" si="127"/>
        <v>n/a</v>
      </c>
      <c r="GM80" s="14">
        <f t="shared" si="128"/>
        <v>0</v>
      </c>
      <c r="GN80" s="11">
        <f>[1]HeatFuel!BE80</f>
        <v>0</v>
      </c>
      <c r="GO80" s="13">
        <f>(GN80*'[1]prices source'!$C$58)/1000</f>
        <v>0</v>
      </c>
      <c r="GP80" s="14">
        <f>(GN80*'[1]prices source'!$G$58)</f>
        <v>0</v>
      </c>
      <c r="GQ80" s="14">
        <f>[1]HeatFuel!BF80*'[1]CAPEX Assumptions'!$D$11</f>
        <v>0</v>
      </c>
      <c r="GR80" s="9" t="str">
        <f t="shared" si="129"/>
        <v>n/a</v>
      </c>
      <c r="GS80" s="14">
        <f t="shared" si="130"/>
        <v>0</v>
      </c>
      <c r="GT80" s="11">
        <v>0</v>
      </c>
      <c r="GU80" s="13">
        <f>(GT80*'[1]prices source'!$C$58)/1000</f>
        <v>0</v>
      </c>
      <c r="GV80" s="14">
        <f>(GT80*'[1]prices source'!$G$58)</f>
        <v>0</v>
      </c>
      <c r="GW80" s="14">
        <v>0</v>
      </c>
      <c r="GX80" s="9" t="str">
        <f t="shared" si="131"/>
        <v>n/a</v>
      </c>
      <c r="GY80" s="14">
        <f t="shared" si="132"/>
        <v>0</v>
      </c>
      <c r="GZ80" s="11">
        <v>0</v>
      </c>
      <c r="HA80" s="13">
        <f>(GZ80*'[1]prices source'!$C$58)/1000</f>
        <v>0</v>
      </c>
      <c r="HB80" s="14">
        <f>(GZ80*'[1]prices source'!$G$58)</f>
        <v>0</v>
      </c>
      <c r="HC80" s="14">
        <v>0</v>
      </c>
      <c r="HD80" s="9" t="str">
        <f t="shared" si="133"/>
        <v>n/a</v>
      </c>
      <c r="HE80" s="14">
        <f t="shared" si="134"/>
        <v>0</v>
      </c>
      <c r="HF80" s="11">
        <v>0</v>
      </c>
      <c r="HG80" s="13">
        <f>(HF80*'[1]prices source'!$C$58)/1000</f>
        <v>0</v>
      </c>
      <c r="HH80" s="14">
        <f>(HF80*'[1]prices source'!$G$58)</f>
        <v>0</v>
      </c>
      <c r="HI80" s="14">
        <v>0</v>
      </c>
      <c r="HJ80" s="9" t="str">
        <f t="shared" si="135"/>
        <v>n/a</v>
      </c>
      <c r="HK80" s="14">
        <f t="shared" si="136"/>
        <v>0</v>
      </c>
      <c r="HL80" s="11">
        <v>0</v>
      </c>
      <c r="HM80" s="13">
        <f>(HL80*'[1]prices source'!$C$58)/1000</f>
        <v>0</v>
      </c>
      <c r="HN80" s="14">
        <f>(HL80*'[1]prices source'!$G$58)</f>
        <v>0</v>
      </c>
      <c r="HO80" s="14">
        <v>0</v>
      </c>
      <c r="HP80" s="9" t="str">
        <f t="shared" si="137"/>
        <v>n/a</v>
      </c>
      <c r="HQ80" s="14">
        <f t="shared" si="138"/>
        <v>0</v>
      </c>
      <c r="HR80" s="11">
        <v>0</v>
      </c>
      <c r="HS80" s="13">
        <f>(HR80*'[1]prices source'!$C$58)/1000</f>
        <v>0</v>
      </c>
      <c r="HT80" s="14">
        <f>(HR80*'[1]prices source'!$G$58)</f>
        <v>0</v>
      </c>
      <c r="HU80" s="14">
        <v>0</v>
      </c>
      <c r="HV80" s="9" t="str">
        <f t="shared" si="139"/>
        <v>n/a</v>
      </c>
      <c r="HW80" s="14">
        <f t="shared" si="140"/>
        <v>0</v>
      </c>
      <c r="HX80" s="11">
        <f>[1]ICT!AC150</f>
        <v>0</v>
      </c>
      <c r="HY80" s="13">
        <f>(HX80*'[1]prices source'!$C$58)/1000</f>
        <v>0</v>
      </c>
      <c r="HZ80" s="14">
        <f>(HX80*'[1]prices source'!$G$58)</f>
        <v>0</v>
      </c>
      <c r="IA80" s="14">
        <f>'[1]CAPEX Assumptions'!$D$25*[1]ICT!H150</f>
        <v>0</v>
      </c>
      <c r="IB80" s="9" t="str">
        <f t="shared" si="141"/>
        <v>n/a</v>
      </c>
      <c r="IC80" s="14">
        <f t="shared" si="142"/>
        <v>0</v>
      </c>
      <c r="ID80" s="11">
        <f>[1]ICT!Z150</f>
        <v>0</v>
      </c>
      <c r="IE80" s="13">
        <f>(ID80*'[1]prices source'!$C$58)/1000</f>
        <v>0</v>
      </c>
      <c r="IF80" s="14">
        <f>(ID80*'[1]prices source'!$G$58)</f>
        <v>0</v>
      </c>
      <c r="IG80" s="14">
        <f>'[1]CAPEX Assumptions'!$D$26</f>
        <v>0</v>
      </c>
      <c r="IH80" s="9" t="str">
        <f t="shared" si="143"/>
        <v>n/a</v>
      </c>
      <c r="II80" s="14">
        <f t="shared" si="144"/>
        <v>0</v>
      </c>
      <c r="IJ80" s="11">
        <f>[1]ICT!AF150</f>
        <v>0</v>
      </c>
      <c r="IK80" s="13">
        <f>(IJ80*'[1]prices source'!$C$58)/1000</f>
        <v>0</v>
      </c>
      <c r="IL80" s="14">
        <f>(IJ80*'[1]prices source'!$G$58)</f>
        <v>0</v>
      </c>
      <c r="IM80" s="14">
        <f>'[1]CAPEX Assumptions'!$D$27*[1]ICT!AG107</f>
        <v>0</v>
      </c>
      <c r="IN80" s="9" t="str">
        <f t="shared" si="145"/>
        <v>n/a</v>
      </c>
      <c r="IO80" s="14">
        <f t="shared" si="146"/>
        <v>0</v>
      </c>
      <c r="IP80" s="11">
        <f>[1]vending!G80</f>
        <v>0</v>
      </c>
      <c r="IQ80" s="13">
        <f>(IP80*'[1]prices source'!$C$58)/1000</f>
        <v>0</v>
      </c>
      <c r="IR80" s="14">
        <f>(IP80*'[1]prices source'!$G$58)</f>
        <v>0</v>
      </c>
      <c r="IS80" s="14">
        <f>'[1]CAPEX Assumptions'!$D$28*[1]vending!C37</f>
        <v>0</v>
      </c>
      <c r="IT80" s="9" t="str">
        <f t="shared" si="147"/>
        <v>n/a</v>
      </c>
      <c r="IU80" s="14">
        <f t="shared" si="148"/>
        <v>0</v>
      </c>
      <c r="IV80" s="11">
        <f>'[1]halls power'!S111</f>
        <v>0</v>
      </c>
      <c r="IW80" s="13">
        <f>(IV80*'[1]prices source'!$C$58)/1000</f>
        <v>0</v>
      </c>
      <c r="IX80" s="14">
        <f>(IV80*'[1]prices source'!$G$58)</f>
        <v>0</v>
      </c>
      <c r="IY80" s="14">
        <f>'[1]halls power'!T111</f>
        <v>0</v>
      </c>
      <c r="IZ80" s="9" t="str">
        <f t="shared" si="149"/>
        <v>n/a</v>
      </c>
      <c r="JA80" s="14">
        <f t="shared" si="150"/>
        <v>0</v>
      </c>
      <c r="JB80" s="11">
        <f>'[1]halls power'!U111</f>
        <v>0</v>
      </c>
      <c r="JC80" s="13">
        <f>(JB80*'[1]prices source'!$C$58)/1000</f>
        <v>0</v>
      </c>
      <c r="JD80" s="14">
        <f>(JB80*'[1]prices source'!$G$58)</f>
        <v>0</v>
      </c>
      <c r="JE80" s="14">
        <f>'[1]halls power'!V111</f>
        <v>0</v>
      </c>
      <c r="JF80" s="9" t="str">
        <f t="shared" si="151"/>
        <v>n/a</v>
      </c>
      <c r="JG80" s="14">
        <f t="shared" si="152"/>
        <v>0</v>
      </c>
      <c r="JH80" s="11">
        <f>'[1]renewable energy'!W243</f>
        <v>0</v>
      </c>
      <c r="JI80" s="13">
        <f>(JH80*'[1]prices source'!$C$58)/1000</f>
        <v>0</v>
      </c>
      <c r="JJ80" s="14">
        <f>(JH80*'[1]prices source'!$G$58)+'[1]renewable energy'!Z243</f>
        <v>0</v>
      </c>
      <c r="JK80" s="14">
        <f>'[1]renewable energy'!Y243</f>
        <v>0</v>
      </c>
      <c r="JL80" s="9" t="str">
        <f t="shared" si="153"/>
        <v>n/a</v>
      </c>
      <c r="JM80" s="14">
        <f t="shared" si="154"/>
        <v>0</v>
      </c>
      <c r="JN80" s="11">
        <v>0</v>
      </c>
      <c r="JO80" s="13">
        <f>(JN80*'[1]prices source'!$C$58)/1000</f>
        <v>0</v>
      </c>
      <c r="JP80" s="14">
        <v>0</v>
      </c>
      <c r="JQ80" s="14">
        <v>0</v>
      </c>
      <c r="JR80" s="9" t="str">
        <f t="shared" si="155"/>
        <v>n/a</v>
      </c>
      <c r="JS80" s="14">
        <f t="shared" si="156"/>
        <v>0</v>
      </c>
      <c r="JT80" s="11">
        <v>0</v>
      </c>
      <c r="JU80" s="13">
        <f>(JT80*'[1]prices source'!$C$58)/1000</f>
        <v>0</v>
      </c>
      <c r="JV80" s="14">
        <f>(JT80*'[1]prices source'!$G$58)</f>
        <v>0</v>
      </c>
      <c r="JW80" s="16">
        <v>0</v>
      </c>
      <c r="JX80" s="9" t="str">
        <f t="shared" si="157"/>
        <v>n/a</v>
      </c>
      <c r="JY80" s="14">
        <f t="shared" si="158"/>
        <v>0</v>
      </c>
    </row>
    <row r="81" spans="1:285" x14ac:dyDescent="0.25">
      <c r="A81" s="9">
        <f>'[1]ENERGY APPORTION'!A81</f>
        <v>96</v>
      </c>
      <c r="B81" t="s">
        <v>128</v>
      </c>
      <c r="C81" s="9" t="str">
        <f>'[1]ENERGY APPORTION'!E81</f>
        <v>N/A</v>
      </c>
      <c r="D81" s="10">
        <f>[1]FabricVent!M81</f>
        <v>0</v>
      </c>
      <c r="E81" s="11">
        <f>'[1]ENERGY APPORTION'!G81</f>
        <v>300735.18</v>
      </c>
      <c r="F81" s="11">
        <f>'[1]ENERGY APPORTION'!H81</f>
        <v>0</v>
      </c>
      <c r="G81" s="11">
        <f>'[1]ENERGY APPORTION'!I81</f>
        <v>0</v>
      </c>
      <c r="H81" s="10">
        <f>((E81*'[1]prices source'!$C$58)+(F81*'[1]prices source'!$C$60)+(G81*'[1]prices source'!$C$61))/1000</f>
        <v>78.356163002003782</v>
      </c>
      <c r="I81" s="12">
        <f>(E81*'[1]prices source'!$G$58)+(F81*'[1]prices source'!$G$60)+(G81*'[1]prices source'!$G$61)</f>
        <v>37089.776889216882</v>
      </c>
      <c r="J81" s="11">
        <f>[1]FabricVent!EU81</f>
        <v>0</v>
      </c>
      <c r="K81" s="11">
        <f>[1]FabricVent!EJ81</f>
        <v>0</v>
      </c>
      <c r="L81" s="11">
        <v>0</v>
      </c>
      <c r="M81" s="13">
        <f>((J81*'[1]prices source'!$C$58)+(K81*'[1]prices source'!$C$60)+(L81*'[1]prices source'!$C$61))/1000</f>
        <v>0</v>
      </c>
      <c r="N81" s="14">
        <f>((J81*'[1]prices source'!$G$58)+(K81*'[1]prices source'!$G$60)+(L81*'[1]prices source'!$G$61))</f>
        <v>0</v>
      </c>
      <c r="O81" s="14">
        <f>[1]FabricVent!DY81</f>
        <v>0</v>
      </c>
      <c r="P81" s="9" t="str">
        <f t="shared" si="102"/>
        <v>n/a</v>
      </c>
      <c r="Q81" s="14">
        <f t="shared" si="80"/>
        <v>0</v>
      </c>
      <c r="R81" s="11">
        <f>[1]FabricVent!EV81</f>
        <v>0</v>
      </c>
      <c r="S81" s="11">
        <f>[1]FabricVent!EK81</f>
        <v>0</v>
      </c>
      <c r="T81" s="11">
        <v>0</v>
      </c>
      <c r="U81" s="13">
        <f>((R81*'[1]prices source'!$C$58)+(S81*'[1]prices source'!$C$60)+(T81*'[1]prices source'!$C$61))/1000</f>
        <v>0</v>
      </c>
      <c r="V81" s="14">
        <f>((R81*'[1]prices source'!$G$58)+(S81*'[1]prices source'!$G$60)+(T81*'[1]prices source'!$G$61))</f>
        <v>0</v>
      </c>
      <c r="W81" s="14">
        <f>[1]FabricVent!DZ81</f>
        <v>0</v>
      </c>
      <c r="X81" s="9" t="str">
        <f t="shared" si="103"/>
        <v>n/a</v>
      </c>
      <c r="Y81" s="14">
        <f t="shared" si="81"/>
        <v>0</v>
      </c>
      <c r="Z81" s="11">
        <f>[1]FabricVent!EW81</f>
        <v>0</v>
      </c>
      <c r="AA81" s="11">
        <f>[1]FabricVent!EL81</f>
        <v>0</v>
      </c>
      <c r="AB81" s="11">
        <v>0</v>
      </c>
      <c r="AC81" s="13">
        <f>((Z81*'[1]prices source'!$C$58)+(AA81*'[1]prices source'!$C$60)+(AB81*'[1]prices source'!$C$61))/1000</f>
        <v>0</v>
      </c>
      <c r="AD81" s="14">
        <f>((Z81*'[1]prices source'!$G$58)+(AA81*'[1]prices source'!$G$60)+(AB81*'[1]prices source'!$G$61))</f>
        <v>0</v>
      </c>
      <c r="AE81" s="14">
        <f>[1]FabricVent!EA81</f>
        <v>0</v>
      </c>
      <c r="AF81" s="9" t="str">
        <f t="shared" si="104"/>
        <v>n/a</v>
      </c>
      <c r="AG81" s="14">
        <f t="shared" si="82"/>
        <v>0</v>
      </c>
      <c r="AH81" s="11">
        <f>[1]FabricVent!EX81</f>
        <v>0</v>
      </c>
      <c r="AI81" s="11">
        <f>[1]FabricVent!EM81</f>
        <v>0</v>
      </c>
      <c r="AJ81" s="11">
        <v>0</v>
      </c>
      <c r="AK81" s="13">
        <f>((AH81*'[1]prices source'!$C$58)+(AI81*'[1]prices source'!$C$60)+(AJ81*'[1]prices source'!$C$61))/1000</f>
        <v>0</v>
      </c>
      <c r="AL81" s="14">
        <f>((AH81*'[1]prices source'!$G$58)+(AI81*'[1]prices source'!$G$60)+(AJ81*'[1]prices source'!$G$61))</f>
        <v>0</v>
      </c>
      <c r="AM81" s="14">
        <f>[1]FabricVent!EB81</f>
        <v>0</v>
      </c>
      <c r="AN81" s="9" t="str">
        <f t="shared" si="105"/>
        <v>n/a</v>
      </c>
      <c r="AO81" s="14">
        <f t="shared" si="83"/>
        <v>0</v>
      </c>
      <c r="AP81" s="11">
        <f>[1]FabricVent!FD81</f>
        <v>0</v>
      </c>
      <c r="AQ81" s="11">
        <f>[1]FabricVent!ES81</f>
        <v>0</v>
      </c>
      <c r="AR81" s="11">
        <v>0</v>
      </c>
      <c r="AS81" s="13">
        <f>((AP81*'[1]prices source'!$C$58)+(AQ81*'[1]prices source'!$C$60)+(AR81*'[1]prices source'!$C$61))/1000</f>
        <v>0</v>
      </c>
      <c r="AT81" s="14">
        <f>((AP81*'[1]prices source'!$G$58)+(AQ81*'[1]prices source'!$G$60)+(AR81*'[1]prices source'!$G$61))</f>
        <v>0</v>
      </c>
      <c r="AU81" s="14">
        <f>[1]FabricVent!EH81</f>
        <v>0</v>
      </c>
      <c r="AV81" s="9" t="str">
        <f t="shared" si="106"/>
        <v>n/a</v>
      </c>
      <c r="AW81" s="14">
        <f t="shared" si="84"/>
        <v>0</v>
      </c>
      <c r="AX81" s="11">
        <f>[1]FabricVent!FC81</f>
        <v>0</v>
      </c>
      <c r="AY81" s="11">
        <f>[1]FabricVent!ER81</f>
        <v>0</v>
      </c>
      <c r="AZ81" s="11">
        <v>0</v>
      </c>
      <c r="BA81" s="13">
        <f>((AX81*'[1]prices source'!$C$58)+(AY81*'[1]prices source'!$C$60)+(AZ81*'[1]prices source'!$C$61))/1000</f>
        <v>0</v>
      </c>
      <c r="BB81" s="14">
        <f>((AX81*'[1]prices source'!$G$58)+(AY81*'[1]prices source'!$G$60)+(AZ81*'[1]prices source'!$G$61))</f>
        <v>0</v>
      </c>
      <c r="BC81" s="14">
        <f>[1]FabricVent!EG81</f>
        <v>0</v>
      </c>
      <c r="BD81" s="9" t="str">
        <f t="shared" si="107"/>
        <v>n/a</v>
      </c>
      <c r="BE81" s="14">
        <f t="shared" si="85"/>
        <v>0</v>
      </c>
      <c r="BF81" s="11">
        <f>[1]FabricVent!EZ81</f>
        <v>0</v>
      </c>
      <c r="BG81" s="11">
        <f>[1]FabricVent!EO81</f>
        <v>0</v>
      </c>
      <c r="BH81" s="11">
        <v>0</v>
      </c>
      <c r="BI81" s="13">
        <f>((BF81*'[1]prices source'!$C$58)+(BG81*'[1]prices source'!$C$60)+(BH81*'[1]prices source'!$C$61))/1000</f>
        <v>0</v>
      </c>
      <c r="BJ81" s="14">
        <f>((BF81*'[1]prices source'!$G$58)+(BG81*'[1]prices source'!$G$60)+(BH81*'[1]prices source'!$G$61))</f>
        <v>0</v>
      </c>
      <c r="BK81" s="14">
        <f>[1]FabricVent!ED81</f>
        <v>0</v>
      </c>
      <c r="BL81" s="9" t="str">
        <f t="shared" si="108"/>
        <v>n/a</v>
      </c>
      <c r="BM81" s="14">
        <f t="shared" si="86"/>
        <v>0</v>
      </c>
      <c r="BN81" s="11">
        <f>[1]FabricVent!EY81</f>
        <v>0</v>
      </c>
      <c r="BO81" s="11">
        <f>[1]FabricVent!EN81</f>
        <v>0</v>
      </c>
      <c r="BP81" s="11">
        <v>0</v>
      </c>
      <c r="BQ81" s="13">
        <f>((BN81*'[1]prices source'!$C$58)+(BO81*'[1]prices source'!$C$60)+(BP81*'[1]prices source'!$C$61))/1000</f>
        <v>0</v>
      </c>
      <c r="BR81" s="14">
        <f>((BN81*'[1]prices source'!$G$58)+(BO81*'[1]prices source'!$G$60)+(BP81*'[1]prices source'!$G$61))</f>
        <v>0</v>
      </c>
      <c r="BS81" s="14">
        <f>[1]FabricVent!EC81</f>
        <v>0</v>
      </c>
      <c r="BT81" s="9" t="str">
        <f t="shared" si="109"/>
        <v>n/a</v>
      </c>
      <c r="BU81" s="14">
        <f t="shared" si="87"/>
        <v>0</v>
      </c>
      <c r="BV81" s="11">
        <f>[1]FabricVent!FA81</f>
        <v>0</v>
      </c>
      <c r="BW81" s="11">
        <f>[1]FabricVent!EP81</f>
        <v>0</v>
      </c>
      <c r="BX81" s="11">
        <v>0</v>
      </c>
      <c r="BY81" s="13">
        <f>((BV81*'[1]prices source'!$C$58)+(BW81*'[1]prices source'!$C$60)+(BX81*'[1]prices source'!$C$61))/1000</f>
        <v>0</v>
      </c>
      <c r="BZ81" s="14">
        <f>((BV81*'[1]prices source'!$G$58)+(BW81*'[1]prices source'!$G$60)+(BX81*'[1]prices source'!$G$61))</f>
        <v>0</v>
      </c>
      <c r="CA81" s="14">
        <f>[1]FabricVent!EE81</f>
        <v>0</v>
      </c>
      <c r="CB81" s="9" t="str">
        <f t="shared" si="110"/>
        <v>n/a</v>
      </c>
      <c r="CC81" s="14">
        <f t="shared" si="88"/>
        <v>0</v>
      </c>
      <c r="CD81" s="11">
        <f>[1]FabricVent!FB81</f>
        <v>0</v>
      </c>
      <c r="CE81" s="11">
        <f>[1]FabricVent!EQ81</f>
        <v>0</v>
      </c>
      <c r="CF81" s="11">
        <v>0</v>
      </c>
      <c r="CG81" s="13">
        <f>((CD81*'[1]prices source'!$C$58)+(CE81*'[1]prices source'!$C$60)+(CF81*'[1]prices source'!$C$61))/1000</f>
        <v>0</v>
      </c>
      <c r="CH81" s="14">
        <f>((CD81*'[1]prices source'!$G$58)+(CE81*'[1]prices source'!$G$60)+(CF81*'[1]prices source'!$G$61))</f>
        <v>0</v>
      </c>
      <c r="CI81" s="14">
        <f>[1]FabricVent!EF81</f>
        <v>0</v>
      </c>
      <c r="CJ81" s="9" t="str">
        <f t="shared" si="111"/>
        <v>n/a</v>
      </c>
      <c r="CK81" s="14">
        <f t="shared" si="89"/>
        <v>0</v>
      </c>
      <c r="CL81" s="11">
        <v>0</v>
      </c>
      <c r="CM81" s="11">
        <v>0</v>
      </c>
      <c r="CN81" s="11">
        <v>0</v>
      </c>
      <c r="CO81" s="13">
        <f>((CL81*'[1]prices source'!$C$58)+(CM81*'[1]prices source'!$C$60)+(CN81*'[1]prices source'!$C$61))/1000</f>
        <v>0</v>
      </c>
      <c r="CP81" s="14">
        <f>((CL81*'[1]prices source'!$G$58)+(CM81*'[1]prices source'!$G$60)+(CN81*'[1]prices source'!$G$61))</f>
        <v>0</v>
      </c>
      <c r="CQ81" s="14">
        <f>[1]HeatFuel!CF81</f>
        <v>10597.367444048106</v>
      </c>
      <c r="CR81" s="9" t="str">
        <f t="shared" si="112"/>
        <v>n/a</v>
      </c>
      <c r="CS81" s="14">
        <f t="shared" si="90"/>
        <v>-10597.367444048106</v>
      </c>
      <c r="CT81" s="11">
        <v>0</v>
      </c>
      <c r="CU81" s="11">
        <v>0</v>
      </c>
      <c r="CV81" s="11">
        <v>0</v>
      </c>
      <c r="CW81" s="13">
        <f>((CT81*'[1]prices source'!$C$58)+(CU81*'[1]prices source'!$C$60)+(CV81*'[1]prices source'!$C$61))/1000</f>
        <v>0</v>
      </c>
      <c r="CX81" s="14">
        <f>((CT81*'[1]prices source'!$G$58)+(CU81*'[1]prices source'!$G$60)+(CV81*'[1]prices source'!$G$61))</f>
        <v>0</v>
      </c>
      <c r="CY81" s="14">
        <f>'[1]CAPEX Assumptions'!$D$11*[1]HeatFuel!BB81</f>
        <v>1982.398476190476</v>
      </c>
      <c r="CZ81" s="9" t="str">
        <f t="shared" si="113"/>
        <v>n/a</v>
      </c>
      <c r="DA81" s="14">
        <f t="shared" si="91"/>
        <v>-1982.398476190476</v>
      </c>
      <c r="DB81" s="11">
        <f>[1]HotWaterpiv!AQ190</f>
        <v>0</v>
      </c>
      <c r="DC81" s="11">
        <f>[1]HotWaterpiv!AP190</f>
        <v>0</v>
      </c>
      <c r="DD81" s="11">
        <v>0</v>
      </c>
      <c r="DE81" s="13">
        <f>((DB81*'[1]prices source'!$C$58)+(DC81*'[1]prices source'!$C$60)+(DD81*'[1]prices source'!$C$61))/1000</f>
        <v>0</v>
      </c>
      <c r="DF81" s="14">
        <f>((DB81*'[1]prices source'!$G$58)+(DC81*'[1]prices source'!$G$60)+(DD81*'[1]prices source'!$G$61))</f>
        <v>0</v>
      </c>
      <c r="DG81" s="14">
        <f>[1]HotWaterpiv!AW190</f>
        <v>0</v>
      </c>
      <c r="DH81" s="9" t="str">
        <f t="shared" si="114"/>
        <v>n/a</v>
      </c>
      <c r="DI81" s="14">
        <f t="shared" si="92"/>
        <v>0</v>
      </c>
      <c r="DJ81" s="11">
        <f>[1]HeatFuel!CN81</f>
        <v>0</v>
      </c>
      <c r="DK81" s="11">
        <f>[1]HeatFuel!CO81</f>
        <v>0</v>
      </c>
      <c r="DL81" s="11">
        <v>0</v>
      </c>
      <c r="DM81" s="13">
        <f>((DJ81*'[1]prices source'!$C$58)+(DK81*'[1]prices source'!$C$60)+(DL81*'[1]prices source'!$C$61))/1000</f>
        <v>0</v>
      </c>
      <c r="DN81" s="14">
        <f>((DJ81*'[1]prices source'!$G$58)+(DK81*'[1]prices source'!$G$60)+(DL81*'[1]prices source'!$G$61))</f>
        <v>0</v>
      </c>
      <c r="DO81" s="14">
        <f>[1]HeatFuel!CM81</f>
        <v>0</v>
      </c>
      <c r="DP81" s="9" t="str">
        <f t="shared" si="115"/>
        <v>n/a</v>
      </c>
      <c r="DQ81" s="14">
        <f t="shared" si="93"/>
        <v>0</v>
      </c>
      <c r="DR81" s="11">
        <v>0</v>
      </c>
      <c r="DS81" s="11">
        <v>0</v>
      </c>
      <c r="DT81" s="11">
        <v>0</v>
      </c>
      <c r="DU81" s="13">
        <f>((DR81*'[1]prices source'!$C$58)+(DS81*'[1]prices source'!$C$60)+(DT81*'[1]prices source'!$C$61))/1000</f>
        <v>0</v>
      </c>
      <c r="DV81" s="14">
        <f>((DR81*'[1]prices source'!$G$58)+(DS81*'[1]prices source'!$G$60)+(DT81*'[1]prices source'!$G$61))</f>
        <v>0</v>
      </c>
      <c r="DW81" s="14"/>
      <c r="DX81" s="9" t="str">
        <f t="shared" si="116"/>
        <v>n/a</v>
      </c>
      <c r="DY81" s="14">
        <f t="shared" si="94"/>
        <v>0</v>
      </c>
      <c r="DZ81" s="11">
        <f>'[1]ENERGY APPORTION'!BA81*'[1]benchmarks general'!$I$192*(6-0)/24</f>
        <v>0</v>
      </c>
      <c r="EA81" s="11">
        <v>0</v>
      </c>
      <c r="EB81" s="11">
        <v>0</v>
      </c>
      <c r="EC81" s="13">
        <f>((DZ81*'[1]prices source'!$C$58)+(EA81*'[1]prices source'!$C$60)+(EB81*'[1]prices source'!$C$61))/1000</f>
        <v>0</v>
      </c>
      <c r="ED81" s="14">
        <f>((DZ81*'[1]prices source'!$G$58)+(EA81*'[1]prices source'!$G$60)+(EB81*'[1]prices source'!$G$61))</f>
        <v>0</v>
      </c>
      <c r="EE81" s="14">
        <f>IF(DZ81&gt;0,'[1]benchmarks general'!$I$197,0)</f>
        <v>0</v>
      </c>
      <c r="EF81" s="9" t="str">
        <f t="shared" si="117"/>
        <v>n/a</v>
      </c>
      <c r="EG81" s="14">
        <f t="shared" si="95"/>
        <v>0</v>
      </c>
      <c r="EH81" s="11">
        <f>[1]FabricVent!GG81</f>
        <v>0</v>
      </c>
      <c r="EI81" s="11">
        <f>[1]FabricVent!GD81</f>
        <v>0</v>
      </c>
      <c r="EJ81" s="11">
        <v>0</v>
      </c>
      <c r="EK81" s="13">
        <f>((EH81*'[1]prices source'!$C$58)+(EI81*'[1]prices source'!$C$60)+(EJ81*'[1]prices source'!$C$61))/1000</f>
        <v>0</v>
      </c>
      <c r="EL81" s="14">
        <f>((EH81*'[1]prices source'!$G$58)+(EI81*'[1]prices source'!$G$60)+(EJ81*'[1]prices source'!$G$61))</f>
        <v>0</v>
      </c>
      <c r="EM81" s="14">
        <v>0</v>
      </c>
      <c r="EN81" s="9" t="str">
        <f t="shared" si="118"/>
        <v>n/a</v>
      </c>
      <c r="EO81" s="14">
        <f t="shared" si="96"/>
        <v>0</v>
      </c>
      <c r="EP81" s="11">
        <f>[1]FabricVent!GK81</f>
        <v>0</v>
      </c>
      <c r="EQ81" s="11">
        <f>[1]FabricVent!GH81</f>
        <v>0</v>
      </c>
      <c r="ER81" s="11">
        <v>0</v>
      </c>
      <c r="ES81" s="13">
        <f>((EP81*'[1]prices source'!$C$58)+(EQ81*'[1]prices source'!$C$60)+(ER81*'[1]prices source'!$C$61))/1000</f>
        <v>0</v>
      </c>
      <c r="ET81" s="14">
        <f>((EP81*'[1]prices source'!$G$58)+(EQ81*'[1]prices source'!$G$60)+(ER81*'[1]prices source'!$G$61))</f>
        <v>0</v>
      </c>
      <c r="EU81" s="14">
        <v>0</v>
      </c>
      <c r="EV81" s="9" t="str">
        <f t="shared" si="119"/>
        <v>n/a</v>
      </c>
      <c r="EW81" s="14">
        <f t="shared" si="97"/>
        <v>0</v>
      </c>
      <c r="EX81" s="11">
        <f>[1]FabricVent!GR81</f>
        <v>0</v>
      </c>
      <c r="EY81" s="11">
        <f>[1]FabricVent!GO81</f>
        <v>0</v>
      </c>
      <c r="EZ81" s="11">
        <v>0</v>
      </c>
      <c r="FA81" s="13">
        <f>((EX81*'[1]prices source'!$C$58)+(EY81*'[1]prices source'!$C$60)+(EZ81*'[1]prices source'!$C$61))/1000</f>
        <v>0</v>
      </c>
      <c r="FB81" s="14">
        <f>((EX81*'[1]prices source'!$G$58)+(EY81*'[1]prices source'!$G$60)+(EZ81*'[1]prices source'!$G$61))</f>
        <v>0</v>
      </c>
      <c r="FC81" s="14"/>
      <c r="FD81" s="9" t="str">
        <f t="shared" si="120"/>
        <v>n/a</v>
      </c>
      <c r="FE81" s="14">
        <f t="shared" si="98"/>
        <v>0</v>
      </c>
      <c r="FF81" s="11">
        <v>0</v>
      </c>
      <c r="FG81" s="11">
        <f>[1]HeatFuel!CR81</f>
        <v>0</v>
      </c>
      <c r="FH81" s="11">
        <f>[1]HeatFuel!CQ81</f>
        <v>0</v>
      </c>
      <c r="FI81" s="13">
        <f>((FF81*'[1]prices source'!$C$58)+(FG81*'[1]prices source'!$C$60)+(FH81*'[1]prices source'!$C$61))/1000</f>
        <v>0</v>
      </c>
      <c r="FJ81" s="14">
        <f>((FF81*'[1]prices source'!$G$58)+(FG81*'[1]prices source'!$G$60)+(FH81*'[1]prices source'!$G$61))</f>
        <v>0</v>
      </c>
      <c r="FK81" s="14">
        <f>[1]HeatFuel!CP81</f>
        <v>0</v>
      </c>
      <c r="FL81" s="9" t="str">
        <f t="shared" si="121"/>
        <v>n/a</v>
      </c>
      <c r="FM81" s="14">
        <f t="shared" si="99"/>
        <v>0</v>
      </c>
      <c r="FN81" s="11">
        <f t="shared" si="100"/>
        <v>0</v>
      </c>
      <c r="FO81" s="11">
        <f t="shared" si="100"/>
        <v>0</v>
      </c>
      <c r="FP81" s="11">
        <f t="shared" si="100"/>
        <v>0</v>
      </c>
      <c r="FQ81" s="13">
        <f>((FN81*'[1]prices source'!$C$58)+(FO81*'[1]prices source'!$C$60)+(FP81*'[1]prices source'!$C$61))/1000</f>
        <v>0</v>
      </c>
      <c r="FR81" s="14">
        <f>((FN81*'[1]prices source'!$G$58)+(FO81*'[1]prices source'!$G$60)+(FP81*'[1]prices source'!$G$61))</f>
        <v>0</v>
      </c>
      <c r="FS81" s="14">
        <f>'[1]CAPEX Assumptions'!$D$30</f>
        <v>0</v>
      </c>
      <c r="FT81" s="9" t="str">
        <f t="shared" si="122"/>
        <v>n/a</v>
      </c>
      <c r="FU81" s="14">
        <f t="shared" si="101"/>
        <v>0</v>
      </c>
      <c r="FV81" s="11">
        <v>0</v>
      </c>
      <c r="FW81" s="13">
        <f>(FV81*'[1]prices source'!$C$58)/1000</f>
        <v>0</v>
      </c>
      <c r="FX81" s="14">
        <f>(FV81*'[1]prices source'!$G$58)</f>
        <v>0</v>
      </c>
      <c r="FY81" s="16">
        <v>0</v>
      </c>
      <c r="FZ81" s="9" t="str">
        <f t="shared" si="123"/>
        <v>n/a</v>
      </c>
      <c r="GA81" s="14">
        <f t="shared" si="124"/>
        <v>0</v>
      </c>
      <c r="GB81" s="11">
        <f>'[1]ENERGY APPORTION'!BB81*'[1]cooling opps'!$C$35</f>
        <v>0</v>
      </c>
      <c r="GC81" s="13">
        <f>(GB81*'[1]prices source'!$C$58)/1000</f>
        <v>0</v>
      </c>
      <c r="GD81" s="14">
        <f>(GB81*'[1]prices source'!$G$58)</f>
        <v>0</v>
      </c>
      <c r="GE81" s="14">
        <v>0</v>
      </c>
      <c r="GF81" s="9" t="str">
        <f t="shared" si="125"/>
        <v>n/a</v>
      </c>
      <c r="GG81" s="14">
        <f t="shared" si="126"/>
        <v>0</v>
      </c>
      <c r="GH81" s="11">
        <v>0</v>
      </c>
      <c r="GI81" s="13">
        <f>(GH81*'[1]prices source'!$C$58)/1000</f>
        <v>0</v>
      </c>
      <c r="GJ81" s="14">
        <f>(GH81*'[1]prices source'!$G$58)</f>
        <v>0</v>
      </c>
      <c r="GK81" s="14">
        <v>0</v>
      </c>
      <c r="GL81" s="9" t="str">
        <f t="shared" si="127"/>
        <v>n/a</v>
      </c>
      <c r="GM81" s="14">
        <f t="shared" si="128"/>
        <v>0</v>
      </c>
      <c r="GN81" s="11">
        <f>[1]HeatFuel!BE81</f>
        <v>0</v>
      </c>
      <c r="GO81" s="13">
        <f>(GN81*'[1]prices source'!$C$58)/1000</f>
        <v>0</v>
      </c>
      <c r="GP81" s="14">
        <f>(GN81*'[1]prices source'!$G$58)</f>
        <v>0</v>
      </c>
      <c r="GQ81" s="14">
        <f>[1]HeatFuel!BF81*'[1]CAPEX Assumptions'!$D$11</f>
        <v>0</v>
      </c>
      <c r="GR81" s="9" t="str">
        <f t="shared" si="129"/>
        <v>n/a</v>
      </c>
      <c r="GS81" s="14">
        <f t="shared" si="130"/>
        <v>0</v>
      </c>
      <c r="GT81" s="11">
        <v>0</v>
      </c>
      <c r="GU81" s="13">
        <f>(GT81*'[1]prices source'!$C$58)/1000</f>
        <v>0</v>
      </c>
      <c r="GV81" s="14">
        <f>(GT81*'[1]prices source'!$G$58)</f>
        <v>0</v>
      </c>
      <c r="GW81" s="14">
        <v>0</v>
      </c>
      <c r="GX81" s="9" t="str">
        <f t="shared" si="131"/>
        <v>n/a</v>
      </c>
      <c r="GY81" s="14">
        <f t="shared" si="132"/>
        <v>0</v>
      </c>
      <c r="GZ81" s="11">
        <v>0</v>
      </c>
      <c r="HA81" s="13">
        <f>(GZ81*'[1]prices source'!$C$58)/1000</f>
        <v>0</v>
      </c>
      <c r="HB81" s="14">
        <f>(GZ81*'[1]prices source'!$G$58)</f>
        <v>0</v>
      </c>
      <c r="HC81" s="14">
        <v>0</v>
      </c>
      <c r="HD81" s="9" t="str">
        <f t="shared" si="133"/>
        <v>n/a</v>
      </c>
      <c r="HE81" s="14">
        <f t="shared" si="134"/>
        <v>0</v>
      </c>
      <c r="HF81" s="11">
        <v>0</v>
      </c>
      <c r="HG81" s="13">
        <f>(HF81*'[1]prices source'!$C$58)/1000</f>
        <v>0</v>
      </c>
      <c r="HH81" s="14">
        <f>(HF81*'[1]prices source'!$G$58)</f>
        <v>0</v>
      </c>
      <c r="HI81" s="14">
        <v>0</v>
      </c>
      <c r="HJ81" s="9" t="str">
        <f t="shared" si="135"/>
        <v>n/a</v>
      </c>
      <c r="HK81" s="14">
        <f t="shared" si="136"/>
        <v>0</v>
      </c>
      <c r="HL81" s="20">
        <f>[1]ExtLighting!C15</f>
        <v>188624.69999999998</v>
      </c>
      <c r="HM81" s="13">
        <f>(HL81*'[1]prices source'!$C$58)/1000</f>
        <v>49.145922134563918</v>
      </c>
      <c r="HN81" s="14">
        <f>(HL81*'[1]prices source'!$G$58)</f>
        <v>23263.151450373934</v>
      </c>
      <c r="HO81" s="14">
        <f>[1]ExtLighting!C16</f>
        <v>1187900</v>
      </c>
      <c r="HP81" s="9">
        <f t="shared" si="137"/>
        <v>51.063588806275234</v>
      </c>
      <c r="HQ81" s="14">
        <f t="shared" si="138"/>
        <v>-511670.3501337606</v>
      </c>
      <c r="HR81" s="11">
        <v>0</v>
      </c>
      <c r="HS81" s="13">
        <f>(HR81*'[1]prices source'!$C$58)/1000</f>
        <v>0</v>
      </c>
      <c r="HT81" s="14">
        <f>(HR81*'[1]prices source'!$G$58)</f>
        <v>0</v>
      </c>
      <c r="HU81" s="14">
        <v>0</v>
      </c>
      <c r="HV81" s="9" t="str">
        <f t="shared" si="139"/>
        <v>n/a</v>
      </c>
      <c r="HW81" s="14">
        <f t="shared" si="140"/>
        <v>0</v>
      </c>
      <c r="HX81" s="11">
        <f>[1]ICT!AC151</f>
        <v>0</v>
      </c>
      <c r="HY81" s="13">
        <f>(HX81*'[1]prices source'!$C$58)/1000</f>
        <v>0</v>
      </c>
      <c r="HZ81" s="14">
        <f>(HX81*'[1]prices source'!$G$58)</f>
        <v>0</v>
      </c>
      <c r="IA81" s="14">
        <f>'[1]CAPEX Assumptions'!$D$25*[1]ICT!H151</f>
        <v>0</v>
      </c>
      <c r="IB81" s="9" t="str">
        <f t="shared" si="141"/>
        <v>n/a</v>
      </c>
      <c r="IC81" s="14">
        <f t="shared" si="142"/>
        <v>0</v>
      </c>
      <c r="ID81" s="11">
        <f>[1]ICT!Z151</f>
        <v>0</v>
      </c>
      <c r="IE81" s="13">
        <f>(ID81*'[1]prices source'!$C$58)/1000</f>
        <v>0</v>
      </c>
      <c r="IF81" s="14">
        <f>(ID81*'[1]prices source'!$G$58)</f>
        <v>0</v>
      </c>
      <c r="IG81" s="14">
        <f>'[1]CAPEX Assumptions'!$D$26</f>
        <v>0</v>
      </c>
      <c r="IH81" s="9" t="str">
        <f t="shared" si="143"/>
        <v>n/a</v>
      </c>
      <c r="II81" s="14">
        <f t="shared" si="144"/>
        <v>0</v>
      </c>
      <c r="IJ81" s="11">
        <f>[1]ICT!AF151</f>
        <v>0</v>
      </c>
      <c r="IK81" s="13">
        <f>(IJ81*'[1]prices source'!$C$58)/1000</f>
        <v>0</v>
      </c>
      <c r="IL81" s="14">
        <f>(IJ81*'[1]prices source'!$G$58)</f>
        <v>0</v>
      </c>
      <c r="IM81" s="14">
        <f>'[1]CAPEX Assumptions'!$D$27*[1]ICT!AG108</f>
        <v>0</v>
      </c>
      <c r="IN81" s="9" t="str">
        <f t="shared" si="145"/>
        <v>n/a</v>
      </c>
      <c r="IO81" s="14">
        <f t="shared" si="146"/>
        <v>0</v>
      </c>
      <c r="IP81" s="11">
        <f>[1]vending!G81</f>
        <v>0</v>
      </c>
      <c r="IQ81" s="13">
        <f>(IP81*'[1]prices source'!$C$58)/1000</f>
        <v>0</v>
      </c>
      <c r="IR81" s="14">
        <f>(IP81*'[1]prices source'!$G$58)</f>
        <v>0</v>
      </c>
      <c r="IS81" s="14">
        <f>'[1]CAPEX Assumptions'!$D$28*[1]vending!C38</f>
        <v>0</v>
      </c>
      <c r="IT81" s="9" t="str">
        <f t="shared" si="147"/>
        <v>n/a</v>
      </c>
      <c r="IU81" s="14">
        <f t="shared" si="148"/>
        <v>0</v>
      </c>
      <c r="IV81" s="11">
        <f>'[1]halls power'!S112</f>
        <v>0</v>
      </c>
      <c r="IW81" s="13">
        <f>(IV81*'[1]prices source'!$C$58)/1000</f>
        <v>0</v>
      </c>
      <c r="IX81" s="14">
        <f>(IV81*'[1]prices source'!$G$58)</f>
        <v>0</v>
      </c>
      <c r="IY81" s="14">
        <f>'[1]halls power'!T112</f>
        <v>0</v>
      </c>
      <c r="IZ81" s="9" t="str">
        <f t="shared" si="149"/>
        <v>n/a</v>
      </c>
      <c r="JA81" s="14">
        <f t="shared" si="150"/>
        <v>0</v>
      </c>
      <c r="JB81" s="11">
        <f>'[1]halls power'!U112</f>
        <v>0</v>
      </c>
      <c r="JC81" s="13">
        <f>(JB81*'[1]prices source'!$C$58)/1000</f>
        <v>0</v>
      </c>
      <c r="JD81" s="14">
        <f>(JB81*'[1]prices source'!$G$58)</f>
        <v>0</v>
      </c>
      <c r="JE81" s="14">
        <f>'[1]halls power'!V112</f>
        <v>0</v>
      </c>
      <c r="JF81" s="9" t="str">
        <f t="shared" si="151"/>
        <v>n/a</v>
      </c>
      <c r="JG81" s="14">
        <f t="shared" si="152"/>
        <v>0</v>
      </c>
      <c r="JH81" s="11">
        <f>'[1]renewable energy'!W244</f>
        <v>0</v>
      </c>
      <c r="JI81" s="13">
        <f>(JH81*'[1]prices source'!$C$58)/1000</f>
        <v>0</v>
      </c>
      <c r="JJ81" s="14">
        <f>(JH81*'[1]prices source'!$G$58)+'[1]renewable energy'!Z244</f>
        <v>0</v>
      </c>
      <c r="JK81" s="14">
        <f>'[1]renewable energy'!Y244</f>
        <v>0</v>
      </c>
      <c r="JL81" s="9" t="str">
        <f t="shared" si="153"/>
        <v>n/a</v>
      </c>
      <c r="JM81" s="14">
        <f t="shared" si="154"/>
        <v>0</v>
      </c>
      <c r="JN81" s="11">
        <f>'[1]renewable energy'!P257</f>
        <v>753994.81016115809</v>
      </c>
      <c r="JO81" s="13">
        <f>(JN81*'[1]prices source'!$C$58)/1000</f>
        <v>196.45237463622516</v>
      </c>
      <c r="JP81" s="14">
        <f>(JN81*'[1]prices source'!$G$58)+'[1]renewable energy'!AE244+'[1]renewable energy'!R257</f>
        <v>95780.2293527164</v>
      </c>
      <c r="JQ81" s="14">
        <f>'[1]renewable energy'!Q257</f>
        <v>910714.28571428568</v>
      </c>
      <c r="JR81" s="9">
        <f t="shared" si="155"/>
        <v>9.5083744512714219</v>
      </c>
      <c r="JS81" s="14">
        <f t="shared" si="156"/>
        <v>1242351.6799200762</v>
      </c>
      <c r="JT81" s="11">
        <v>0</v>
      </c>
      <c r="JU81" s="13">
        <f>(JT81*'[1]prices source'!$C$58)/1000</f>
        <v>0</v>
      </c>
      <c r="JV81" s="14">
        <f>(JT81*'[1]prices source'!$G$58)</f>
        <v>0</v>
      </c>
      <c r="JW81" s="16">
        <v>0</v>
      </c>
      <c r="JX81" s="9" t="str">
        <f t="shared" si="157"/>
        <v>n/a</v>
      </c>
      <c r="JY81" s="14">
        <f t="shared" si="158"/>
        <v>0</v>
      </c>
    </row>
    <row r="82" spans="1:285" x14ac:dyDescent="0.25">
      <c r="A82" s="9">
        <f>'[1]ENERGY APPORTION'!A82</f>
        <v>97</v>
      </c>
      <c r="B82" t="s">
        <v>129</v>
      </c>
      <c r="C82" s="9" t="str">
        <f>'[1]ENERGY APPORTION'!E82</f>
        <v>N/A</v>
      </c>
      <c r="D82" s="10">
        <f>[1]FabricVent!M82</f>
        <v>0</v>
      </c>
      <c r="E82" s="11">
        <f>'[1]ENERGY APPORTION'!G82</f>
        <v>6155</v>
      </c>
      <c r="F82" s="11">
        <f>'[1]ENERGY APPORTION'!H82</f>
        <v>0</v>
      </c>
      <c r="G82" s="11">
        <f>'[1]ENERGY APPORTION'!I82</f>
        <v>0</v>
      </c>
      <c r="H82" s="10">
        <f>((E82*'[1]prices source'!$C$58)+(F82*'[1]prices source'!$C$60)+(G82*'[1]prices source'!$C$61))/1000</f>
        <v>1.6036773059850642</v>
      </c>
      <c r="I82" s="12">
        <f>(E82*'[1]prices source'!$G$58)+(F82*'[1]prices source'!$G$60)+(G82*'[1]prices source'!$G$61)</f>
        <v>759.09834277828713</v>
      </c>
      <c r="J82" s="11">
        <f>[1]FabricVent!EU82</f>
        <v>0</v>
      </c>
      <c r="K82" s="11">
        <f>[1]FabricVent!EJ82</f>
        <v>0</v>
      </c>
      <c r="L82" s="11">
        <v>0</v>
      </c>
      <c r="M82" s="13">
        <f>((J82*'[1]prices source'!$C$58)+(K82*'[1]prices source'!$C$60)+(L82*'[1]prices source'!$C$61))/1000</f>
        <v>0</v>
      </c>
      <c r="N82" s="14">
        <f>((J82*'[1]prices source'!$G$58)+(K82*'[1]prices source'!$G$60)+(L82*'[1]prices source'!$G$61))</f>
        <v>0</v>
      </c>
      <c r="O82" s="14">
        <f>[1]FabricVent!DY82</f>
        <v>0</v>
      </c>
      <c r="P82" s="9" t="str">
        <f t="shared" si="102"/>
        <v>n/a</v>
      </c>
      <c r="Q82" s="14">
        <f t="shared" si="80"/>
        <v>0</v>
      </c>
      <c r="R82" s="11">
        <f>[1]FabricVent!EV82</f>
        <v>0</v>
      </c>
      <c r="S82" s="11">
        <f>[1]FabricVent!EK82</f>
        <v>0</v>
      </c>
      <c r="T82" s="11">
        <v>0</v>
      </c>
      <c r="U82" s="13">
        <f>((R82*'[1]prices source'!$C$58)+(S82*'[1]prices source'!$C$60)+(T82*'[1]prices source'!$C$61))/1000</f>
        <v>0</v>
      </c>
      <c r="V82" s="14">
        <f>((R82*'[1]prices source'!$G$58)+(S82*'[1]prices source'!$G$60)+(T82*'[1]prices source'!$G$61))</f>
        <v>0</v>
      </c>
      <c r="W82" s="14">
        <f>[1]FabricVent!DZ82</f>
        <v>0</v>
      </c>
      <c r="X82" s="9" t="str">
        <f t="shared" si="103"/>
        <v>n/a</v>
      </c>
      <c r="Y82" s="14">
        <f t="shared" si="81"/>
        <v>0</v>
      </c>
      <c r="Z82" s="11">
        <f>[1]FabricVent!EW82</f>
        <v>0</v>
      </c>
      <c r="AA82" s="11">
        <f>[1]FabricVent!EL82</f>
        <v>0</v>
      </c>
      <c r="AB82" s="11">
        <v>0</v>
      </c>
      <c r="AC82" s="13">
        <f>((Z82*'[1]prices source'!$C$58)+(AA82*'[1]prices source'!$C$60)+(AB82*'[1]prices source'!$C$61))/1000</f>
        <v>0</v>
      </c>
      <c r="AD82" s="14">
        <f>((Z82*'[1]prices source'!$G$58)+(AA82*'[1]prices source'!$G$60)+(AB82*'[1]prices source'!$G$61))</f>
        <v>0</v>
      </c>
      <c r="AE82" s="14">
        <f>[1]FabricVent!EA82</f>
        <v>0</v>
      </c>
      <c r="AF82" s="9" t="str">
        <f t="shared" si="104"/>
        <v>n/a</v>
      </c>
      <c r="AG82" s="14">
        <f t="shared" si="82"/>
        <v>0</v>
      </c>
      <c r="AH82" s="11">
        <f>[1]FabricVent!EX82</f>
        <v>0</v>
      </c>
      <c r="AI82" s="11">
        <f>[1]FabricVent!EM82</f>
        <v>0</v>
      </c>
      <c r="AJ82" s="11">
        <v>0</v>
      </c>
      <c r="AK82" s="13">
        <f>((AH82*'[1]prices source'!$C$58)+(AI82*'[1]prices source'!$C$60)+(AJ82*'[1]prices source'!$C$61))/1000</f>
        <v>0</v>
      </c>
      <c r="AL82" s="14">
        <f>((AH82*'[1]prices source'!$G$58)+(AI82*'[1]prices source'!$G$60)+(AJ82*'[1]prices source'!$G$61))</f>
        <v>0</v>
      </c>
      <c r="AM82" s="14">
        <f>[1]FabricVent!EB82</f>
        <v>0</v>
      </c>
      <c r="AN82" s="9" t="str">
        <f t="shared" si="105"/>
        <v>n/a</v>
      </c>
      <c r="AO82" s="14">
        <f t="shared" si="83"/>
        <v>0</v>
      </c>
      <c r="AP82" s="11">
        <f>[1]FabricVent!FD82</f>
        <v>0</v>
      </c>
      <c r="AQ82" s="11">
        <f>[1]FabricVent!ES82</f>
        <v>0</v>
      </c>
      <c r="AR82" s="11">
        <v>0</v>
      </c>
      <c r="AS82" s="13">
        <f>((AP82*'[1]prices source'!$C$58)+(AQ82*'[1]prices source'!$C$60)+(AR82*'[1]prices source'!$C$61))/1000</f>
        <v>0</v>
      </c>
      <c r="AT82" s="14">
        <f>((AP82*'[1]prices source'!$G$58)+(AQ82*'[1]prices source'!$G$60)+(AR82*'[1]prices source'!$G$61))</f>
        <v>0</v>
      </c>
      <c r="AU82" s="14">
        <f>[1]FabricVent!EH82</f>
        <v>0</v>
      </c>
      <c r="AV82" s="9" t="str">
        <f t="shared" si="106"/>
        <v>n/a</v>
      </c>
      <c r="AW82" s="14">
        <f t="shared" si="84"/>
        <v>0</v>
      </c>
      <c r="AX82" s="11">
        <f>[1]FabricVent!FC82</f>
        <v>0</v>
      </c>
      <c r="AY82" s="11">
        <f>[1]FabricVent!ER82</f>
        <v>0</v>
      </c>
      <c r="AZ82" s="11">
        <v>0</v>
      </c>
      <c r="BA82" s="13">
        <f>((AX82*'[1]prices source'!$C$58)+(AY82*'[1]prices source'!$C$60)+(AZ82*'[1]prices source'!$C$61))/1000</f>
        <v>0</v>
      </c>
      <c r="BB82" s="14">
        <f>((AX82*'[1]prices source'!$G$58)+(AY82*'[1]prices source'!$G$60)+(AZ82*'[1]prices source'!$G$61))</f>
        <v>0</v>
      </c>
      <c r="BC82" s="14">
        <f>[1]FabricVent!EG82</f>
        <v>0</v>
      </c>
      <c r="BD82" s="9" t="str">
        <f t="shared" si="107"/>
        <v>n/a</v>
      </c>
      <c r="BE82" s="14">
        <f t="shared" si="85"/>
        <v>0</v>
      </c>
      <c r="BF82" s="11">
        <f>[1]FabricVent!EZ82</f>
        <v>0</v>
      </c>
      <c r="BG82" s="11">
        <f>[1]FabricVent!EO82</f>
        <v>0</v>
      </c>
      <c r="BH82" s="11">
        <v>0</v>
      </c>
      <c r="BI82" s="13">
        <f>((BF82*'[1]prices source'!$C$58)+(BG82*'[1]prices source'!$C$60)+(BH82*'[1]prices source'!$C$61))/1000</f>
        <v>0</v>
      </c>
      <c r="BJ82" s="14">
        <f>((BF82*'[1]prices source'!$G$58)+(BG82*'[1]prices source'!$G$60)+(BH82*'[1]prices source'!$G$61))</f>
        <v>0</v>
      </c>
      <c r="BK82" s="14">
        <f>[1]FabricVent!ED82</f>
        <v>0</v>
      </c>
      <c r="BL82" s="9" t="str">
        <f t="shared" si="108"/>
        <v>n/a</v>
      </c>
      <c r="BM82" s="14">
        <f t="shared" si="86"/>
        <v>0</v>
      </c>
      <c r="BN82" s="11">
        <f>[1]FabricVent!EY82</f>
        <v>0</v>
      </c>
      <c r="BO82" s="11">
        <f>[1]FabricVent!EN82</f>
        <v>0</v>
      </c>
      <c r="BP82" s="11">
        <v>0</v>
      </c>
      <c r="BQ82" s="13">
        <f>((BN82*'[1]prices source'!$C$58)+(BO82*'[1]prices source'!$C$60)+(BP82*'[1]prices source'!$C$61))/1000</f>
        <v>0</v>
      </c>
      <c r="BR82" s="14">
        <f>((BN82*'[1]prices source'!$G$58)+(BO82*'[1]prices source'!$G$60)+(BP82*'[1]prices source'!$G$61))</f>
        <v>0</v>
      </c>
      <c r="BS82" s="14">
        <f>[1]FabricVent!EC82</f>
        <v>0</v>
      </c>
      <c r="BT82" s="9" t="str">
        <f t="shared" si="109"/>
        <v>n/a</v>
      </c>
      <c r="BU82" s="14">
        <f t="shared" si="87"/>
        <v>0</v>
      </c>
      <c r="BV82" s="11">
        <f>[1]FabricVent!FA82</f>
        <v>0</v>
      </c>
      <c r="BW82" s="11">
        <f>[1]FabricVent!EP82</f>
        <v>0</v>
      </c>
      <c r="BX82" s="11">
        <v>0</v>
      </c>
      <c r="BY82" s="13">
        <f>((BV82*'[1]prices source'!$C$58)+(BW82*'[1]prices source'!$C$60)+(BX82*'[1]prices source'!$C$61))/1000</f>
        <v>0</v>
      </c>
      <c r="BZ82" s="14">
        <f>((BV82*'[1]prices source'!$G$58)+(BW82*'[1]prices source'!$G$60)+(BX82*'[1]prices source'!$G$61))</f>
        <v>0</v>
      </c>
      <c r="CA82" s="14">
        <f>[1]FabricVent!EE82</f>
        <v>0</v>
      </c>
      <c r="CB82" s="9" t="str">
        <f t="shared" si="110"/>
        <v>n/a</v>
      </c>
      <c r="CC82" s="14">
        <f t="shared" si="88"/>
        <v>0</v>
      </c>
      <c r="CD82" s="11">
        <f>[1]FabricVent!FB82</f>
        <v>0</v>
      </c>
      <c r="CE82" s="11">
        <f>[1]FabricVent!EQ82</f>
        <v>0</v>
      </c>
      <c r="CF82" s="11">
        <v>0</v>
      </c>
      <c r="CG82" s="13">
        <f>((CD82*'[1]prices source'!$C$58)+(CE82*'[1]prices source'!$C$60)+(CF82*'[1]prices source'!$C$61))/1000</f>
        <v>0</v>
      </c>
      <c r="CH82" s="14">
        <f>((CD82*'[1]prices source'!$G$58)+(CE82*'[1]prices source'!$G$60)+(CF82*'[1]prices source'!$G$61))</f>
        <v>0</v>
      </c>
      <c r="CI82" s="14">
        <f>[1]FabricVent!EF82</f>
        <v>0</v>
      </c>
      <c r="CJ82" s="9" t="str">
        <f t="shared" si="111"/>
        <v>n/a</v>
      </c>
      <c r="CK82" s="14">
        <f t="shared" si="89"/>
        <v>0</v>
      </c>
      <c r="CL82" s="11">
        <v>0</v>
      </c>
      <c r="CM82" s="11">
        <v>0</v>
      </c>
      <c r="CN82" s="11">
        <v>0</v>
      </c>
      <c r="CO82" s="13">
        <f>((CL82*'[1]prices source'!$C$58)+(CM82*'[1]prices source'!$C$60)+(CN82*'[1]prices source'!$C$61))/1000</f>
        <v>0</v>
      </c>
      <c r="CP82" s="14">
        <f>((CL82*'[1]prices source'!$G$58)+(CM82*'[1]prices source'!$G$60)+(CN82*'[1]prices source'!$G$61))</f>
        <v>0</v>
      </c>
      <c r="CQ82" s="14">
        <f>[1]HeatFuel!CF82</f>
        <v>11255.250554261671</v>
      </c>
      <c r="CR82" s="9" t="str">
        <f t="shared" si="112"/>
        <v>n/a</v>
      </c>
      <c r="CS82" s="14">
        <f t="shared" si="90"/>
        <v>-11255.250554261671</v>
      </c>
      <c r="CT82" s="11">
        <v>0</v>
      </c>
      <c r="CU82" s="11">
        <v>0</v>
      </c>
      <c r="CV82" s="11">
        <v>0</v>
      </c>
      <c r="CW82" s="13">
        <f>((CT82*'[1]prices source'!$C$58)+(CU82*'[1]prices source'!$C$60)+(CV82*'[1]prices source'!$C$61))/1000</f>
        <v>0</v>
      </c>
      <c r="CX82" s="14">
        <f>((CT82*'[1]prices source'!$G$58)+(CU82*'[1]prices source'!$G$60)+(CV82*'[1]prices source'!$G$61))</f>
        <v>0</v>
      </c>
      <c r="CY82" s="14">
        <f>'[1]CAPEX Assumptions'!$D$11*[1]HeatFuel!BB82</f>
        <v>2138.6593015873018</v>
      </c>
      <c r="CZ82" s="9" t="str">
        <f t="shared" si="113"/>
        <v>n/a</v>
      </c>
      <c r="DA82" s="14">
        <f t="shared" si="91"/>
        <v>-2138.6593015873018</v>
      </c>
      <c r="DB82" s="11">
        <f>[1]HotWaterpiv!AQ191</f>
        <v>0</v>
      </c>
      <c r="DC82" s="11">
        <f>[1]HotWaterpiv!AP191</f>
        <v>0</v>
      </c>
      <c r="DD82" s="11">
        <v>0</v>
      </c>
      <c r="DE82" s="13">
        <f>((DB82*'[1]prices source'!$C$58)+(DC82*'[1]prices source'!$C$60)+(DD82*'[1]prices source'!$C$61))/1000</f>
        <v>0</v>
      </c>
      <c r="DF82" s="14">
        <f>((DB82*'[1]prices source'!$G$58)+(DC82*'[1]prices source'!$G$60)+(DD82*'[1]prices source'!$G$61))</f>
        <v>0</v>
      </c>
      <c r="DG82" s="14">
        <f>[1]HotWaterpiv!AW191</f>
        <v>0</v>
      </c>
      <c r="DH82" s="9" t="str">
        <f t="shared" si="114"/>
        <v>n/a</v>
      </c>
      <c r="DI82" s="14">
        <f t="shared" si="92"/>
        <v>0</v>
      </c>
      <c r="DJ82" s="11">
        <f>[1]HeatFuel!CN82</f>
        <v>0</v>
      </c>
      <c r="DK82" s="11">
        <f>[1]HeatFuel!CO82</f>
        <v>0</v>
      </c>
      <c r="DL82" s="11">
        <v>0</v>
      </c>
      <c r="DM82" s="13">
        <f>((DJ82*'[1]prices source'!$C$58)+(DK82*'[1]prices source'!$C$60)+(DL82*'[1]prices source'!$C$61))/1000</f>
        <v>0</v>
      </c>
      <c r="DN82" s="14">
        <f>((DJ82*'[1]prices source'!$G$58)+(DK82*'[1]prices source'!$G$60)+(DL82*'[1]prices source'!$G$61))</f>
        <v>0</v>
      </c>
      <c r="DO82" s="14">
        <f>[1]HeatFuel!CM82</f>
        <v>0</v>
      </c>
      <c r="DP82" s="9" t="str">
        <f t="shared" si="115"/>
        <v>n/a</v>
      </c>
      <c r="DQ82" s="14">
        <f t="shared" si="93"/>
        <v>0</v>
      </c>
      <c r="DR82" s="11">
        <v>0</v>
      </c>
      <c r="DS82" s="11">
        <v>0</v>
      </c>
      <c r="DT82" s="11">
        <v>0</v>
      </c>
      <c r="DU82" s="13">
        <f>((DR82*'[1]prices source'!$C$58)+(DS82*'[1]prices source'!$C$60)+(DT82*'[1]prices source'!$C$61))/1000</f>
        <v>0</v>
      </c>
      <c r="DV82" s="14">
        <f>((DR82*'[1]prices source'!$G$58)+(DS82*'[1]prices source'!$G$60)+(DT82*'[1]prices source'!$G$61))</f>
        <v>0</v>
      </c>
      <c r="DW82" s="14"/>
      <c r="DX82" s="9" t="str">
        <f t="shared" si="116"/>
        <v>n/a</v>
      </c>
      <c r="DY82" s="14">
        <f t="shared" si="94"/>
        <v>0</v>
      </c>
      <c r="DZ82" s="11">
        <f>'[1]ENERGY APPORTION'!BA82*'[1]benchmarks general'!$I$192*(6-0)/24</f>
        <v>0</v>
      </c>
      <c r="EA82" s="11">
        <v>0</v>
      </c>
      <c r="EB82" s="11">
        <v>0</v>
      </c>
      <c r="EC82" s="13">
        <f>((DZ82*'[1]prices source'!$C$58)+(EA82*'[1]prices source'!$C$60)+(EB82*'[1]prices source'!$C$61))/1000</f>
        <v>0</v>
      </c>
      <c r="ED82" s="14">
        <f>((DZ82*'[1]prices source'!$G$58)+(EA82*'[1]prices source'!$G$60)+(EB82*'[1]prices source'!$G$61))</f>
        <v>0</v>
      </c>
      <c r="EE82" s="14">
        <f>IF(DZ82&gt;0,'[1]benchmarks general'!$I$197,0)</f>
        <v>0</v>
      </c>
      <c r="EF82" s="9" t="str">
        <f t="shared" si="117"/>
        <v>n/a</v>
      </c>
      <c r="EG82" s="14">
        <f t="shared" si="95"/>
        <v>0</v>
      </c>
      <c r="EH82" s="11">
        <f>[1]FabricVent!GG82</f>
        <v>0</v>
      </c>
      <c r="EI82" s="11">
        <f>[1]FabricVent!GD82</f>
        <v>0</v>
      </c>
      <c r="EJ82" s="11">
        <v>0</v>
      </c>
      <c r="EK82" s="13">
        <f>((EH82*'[1]prices source'!$C$58)+(EI82*'[1]prices source'!$C$60)+(EJ82*'[1]prices source'!$C$61))/1000</f>
        <v>0</v>
      </c>
      <c r="EL82" s="14">
        <f>((EH82*'[1]prices source'!$G$58)+(EI82*'[1]prices source'!$G$60)+(EJ82*'[1]prices source'!$G$61))</f>
        <v>0</v>
      </c>
      <c r="EM82" s="14">
        <v>0</v>
      </c>
      <c r="EN82" s="9" t="str">
        <f t="shared" si="118"/>
        <v>n/a</v>
      </c>
      <c r="EO82" s="14">
        <f t="shared" si="96"/>
        <v>0</v>
      </c>
      <c r="EP82" s="11">
        <f>[1]FabricVent!GK82</f>
        <v>0</v>
      </c>
      <c r="EQ82" s="11">
        <f>[1]FabricVent!GH82</f>
        <v>0</v>
      </c>
      <c r="ER82" s="11">
        <v>0</v>
      </c>
      <c r="ES82" s="13">
        <f>((EP82*'[1]prices source'!$C$58)+(EQ82*'[1]prices source'!$C$60)+(ER82*'[1]prices source'!$C$61))/1000</f>
        <v>0</v>
      </c>
      <c r="ET82" s="14">
        <f>((EP82*'[1]prices source'!$G$58)+(EQ82*'[1]prices source'!$G$60)+(ER82*'[1]prices source'!$G$61))</f>
        <v>0</v>
      </c>
      <c r="EU82" s="14">
        <v>0</v>
      </c>
      <c r="EV82" s="9" t="str">
        <f t="shared" si="119"/>
        <v>n/a</v>
      </c>
      <c r="EW82" s="14">
        <f t="shared" si="97"/>
        <v>0</v>
      </c>
      <c r="EX82" s="11">
        <f>[1]FabricVent!GR82</f>
        <v>0</v>
      </c>
      <c r="EY82" s="11">
        <f>[1]FabricVent!GO82</f>
        <v>0</v>
      </c>
      <c r="EZ82" s="11">
        <v>0</v>
      </c>
      <c r="FA82" s="13">
        <f>((EX82*'[1]prices source'!$C$58)+(EY82*'[1]prices source'!$C$60)+(EZ82*'[1]prices source'!$C$61))/1000</f>
        <v>0</v>
      </c>
      <c r="FB82" s="14">
        <f>((EX82*'[1]prices source'!$G$58)+(EY82*'[1]prices source'!$G$60)+(EZ82*'[1]prices source'!$G$61))</f>
        <v>0</v>
      </c>
      <c r="FC82" s="14"/>
      <c r="FD82" s="9" t="str">
        <f t="shared" si="120"/>
        <v>n/a</v>
      </c>
      <c r="FE82" s="14">
        <f t="shared" si="98"/>
        <v>0</v>
      </c>
      <c r="FF82" s="11">
        <v>0</v>
      </c>
      <c r="FG82" s="11">
        <f>[1]HeatFuel!CR82</f>
        <v>0</v>
      </c>
      <c r="FH82" s="11">
        <f>[1]HeatFuel!CQ82</f>
        <v>0</v>
      </c>
      <c r="FI82" s="13">
        <f>((FF82*'[1]prices source'!$C$58)+(FG82*'[1]prices source'!$C$60)+(FH82*'[1]prices source'!$C$61))/1000</f>
        <v>0</v>
      </c>
      <c r="FJ82" s="14">
        <f>((FF82*'[1]prices source'!$G$58)+(FG82*'[1]prices source'!$G$60)+(FH82*'[1]prices source'!$G$61))</f>
        <v>0</v>
      </c>
      <c r="FK82" s="14">
        <f>[1]HeatFuel!CP82</f>
        <v>0</v>
      </c>
      <c r="FL82" s="9" t="str">
        <f t="shared" si="121"/>
        <v>n/a</v>
      </c>
      <c r="FM82" s="14">
        <f t="shared" si="99"/>
        <v>0</v>
      </c>
      <c r="FN82" s="11">
        <f t="shared" si="100"/>
        <v>0</v>
      </c>
      <c r="FO82" s="11">
        <f t="shared" si="100"/>
        <v>0</v>
      </c>
      <c r="FP82" s="11">
        <f t="shared" si="100"/>
        <v>0</v>
      </c>
      <c r="FQ82" s="13">
        <f>((FN82*'[1]prices source'!$C$58)+(FO82*'[1]prices source'!$C$60)+(FP82*'[1]prices source'!$C$61))/1000</f>
        <v>0</v>
      </c>
      <c r="FR82" s="14">
        <f>((FN82*'[1]prices source'!$G$58)+(FO82*'[1]prices source'!$G$60)+(FP82*'[1]prices source'!$G$61))</f>
        <v>0</v>
      </c>
      <c r="FS82" s="14">
        <f>'[1]CAPEX Assumptions'!$D$30</f>
        <v>0</v>
      </c>
      <c r="FT82" s="9" t="str">
        <f t="shared" si="122"/>
        <v>n/a</v>
      </c>
      <c r="FU82" s="14">
        <f t="shared" si="101"/>
        <v>0</v>
      </c>
      <c r="FV82" s="11">
        <v>0</v>
      </c>
      <c r="FW82" s="13">
        <f>(FV82*'[1]prices source'!$C$58)/1000</f>
        <v>0</v>
      </c>
      <c r="FX82" s="14">
        <f>(FV82*'[1]prices source'!$G$58)</f>
        <v>0</v>
      </c>
      <c r="FY82" s="16">
        <v>0</v>
      </c>
      <c r="FZ82" s="9" t="str">
        <f t="shared" si="123"/>
        <v>n/a</v>
      </c>
      <c r="GA82" s="14">
        <f t="shared" si="124"/>
        <v>0</v>
      </c>
      <c r="GB82" s="11">
        <f>'[1]ENERGY APPORTION'!BB82*'[1]cooling opps'!$C$35</f>
        <v>0</v>
      </c>
      <c r="GC82" s="13">
        <f>(GB82*'[1]prices source'!$C$58)/1000</f>
        <v>0</v>
      </c>
      <c r="GD82" s="14">
        <f>(GB82*'[1]prices source'!$G$58)</f>
        <v>0</v>
      </c>
      <c r="GE82" s="14">
        <v>0</v>
      </c>
      <c r="GF82" s="9" t="str">
        <f t="shared" si="125"/>
        <v>n/a</v>
      </c>
      <c r="GG82" s="14">
        <f t="shared" si="126"/>
        <v>0</v>
      </c>
      <c r="GH82" s="11">
        <v>0</v>
      </c>
      <c r="GI82" s="13">
        <f>(GH82*'[1]prices source'!$C$58)/1000</f>
        <v>0</v>
      </c>
      <c r="GJ82" s="14">
        <f>(GH82*'[1]prices source'!$G$58)</f>
        <v>0</v>
      </c>
      <c r="GK82" s="14">
        <v>0</v>
      </c>
      <c r="GL82" s="9" t="str">
        <f t="shared" si="127"/>
        <v>n/a</v>
      </c>
      <c r="GM82" s="14">
        <f t="shared" si="128"/>
        <v>0</v>
      </c>
      <c r="GN82" s="11">
        <f>[1]HeatFuel!BE82</f>
        <v>0</v>
      </c>
      <c r="GO82" s="13">
        <f>(GN82*'[1]prices source'!$C$58)/1000</f>
        <v>0</v>
      </c>
      <c r="GP82" s="14">
        <f>(GN82*'[1]prices source'!$G$58)</f>
        <v>0</v>
      </c>
      <c r="GQ82" s="14">
        <f>[1]HeatFuel!BF82*'[1]CAPEX Assumptions'!$D$11</f>
        <v>0</v>
      </c>
      <c r="GR82" s="9" t="str">
        <f t="shared" si="129"/>
        <v>n/a</v>
      </c>
      <c r="GS82" s="14">
        <f t="shared" si="130"/>
        <v>0</v>
      </c>
      <c r="GT82" s="11">
        <v>0</v>
      </c>
      <c r="GU82" s="13">
        <f>(GT82*'[1]prices source'!$C$58)/1000</f>
        <v>0</v>
      </c>
      <c r="GV82" s="14">
        <f>(GT82*'[1]prices source'!$G$58)</f>
        <v>0</v>
      </c>
      <c r="GW82" s="14">
        <v>0</v>
      </c>
      <c r="GX82" s="9" t="str">
        <f t="shared" si="131"/>
        <v>n/a</v>
      </c>
      <c r="GY82" s="14">
        <f t="shared" si="132"/>
        <v>0</v>
      </c>
      <c r="GZ82" s="11">
        <v>0</v>
      </c>
      <c r="HA82" s="13">
        <f>(GZ82*'[1]prices source'!$C$58)/1000</f>
        <v>0</v>
      </c>
      <c r="HB82" s="14">
        <f>(GZ82*'[1]prices source'!$G$58)</f>
        <v>0</v>
      </c>
      <c r="HC82" s="14">
        <v>0</v>
      </c>
      <c r="HD82" s="9" t="str">
        <f t="shared" si="133"/>
        <v>n/a</v>
      </c>
      <c r="HE82" s="14">
        <f t="shared" si="134"/>
        <v>0</v>
      </c>
      <c r="HF82" s="11">
        <v>0</v>
      </c>
      <c r="HG82" s="13">
        <f>(HF82*'[1]prices source'!$C$58)/1000</f>
        <v>0</v>
      </c>
      <c r="HH82" s="14">
        <f>(HF82*'[1]prices source'!$G$58)</f>
        <v>0</v>
      </c>
      <c r="HI82" s="14">
        <v>0</v>
      </c>
      <c r="HJ82" s="9" t="str">
        <f t="shared" si="135"/>
        <v>n/a</v>
      </c>
      <c r="HK82" s="14">
        <f t="shared" si="136"/>
        <v>0</v>
      </c>
      <c r="HL82" s="11">
        <v>0</v>
      </c>
      <c r="HM82" s="13">
        <f>(HL82*'[1]prices source'!$C$58)/1000</f>
        <v>0</v>
      </c>
      <c r="HN82" s="14">
        <f>(HL82*'[1]prices source'!$G$58)</f>
        <v>0</v>
      </c>
      <c r="HO82" s="14">
        <v>0</v>
      </c>
      <c r="HP82" s="9" t="str">
        <f t="shared" si="137"/>
        <v>n/a</v>
      </c>
      <c r="HQ82" s="14">
        <f t="shared" si="138"/>
        <v>0</v>
      </c>
      <c r="HR82" s="11">
        <v>0</v>
      </c>
      <c r="HS82" s="13">
        <f>(HR82*'[1]prices source'!$C$58)/1000</f>
        <v>0</v>
      </c>
      <c r="HT82" s="14">
        <f>(HR82*'[1]prices source'!$G$58)</f>
        <v>0</v>
      </c>
      <c r="HU82" s="14">
        <v>0</v>
      </c>
      <c r="HV82" s="9" t="str">
        <f t="shared" si="139"/>
        <v>n/a</v>
      </c>
      <c r="HW82" s="14">
        <f t="shared" si="140"/>
        <v>0</v>
      </c>
      <c r="HX82" s="11">
        <f>[1]ICT!AC152</f>
        <v>0</v>
      </c>
      <c r="HY82" s="13">
        <f>(HX82*'[1]prices source'!$C$58)/1000</f>
        <v>0</v>
      </c>
      <c r="HZ82" s="14">
        <f>(HX82*'[1]prices source'!$G$58)</f>
        <v>0</v>
      </c>
      <c r="IA82" s="14">
        <f>'[1]CAPEX Assumptions'!$D$25*[1]ICT!H152</f>
        <v>0</v>
      </c>
      <c r="IB82" s="9" t="str">
        <f t="shared" si="141"/>
        <v>n/a</v>
      </c>
      <c r="IC82" s="14">
        <f t="shared" si="142"/>
        <v>0</v>
      </c>
      <c r="ID82" s="11">
        <f>[1]ICT!Z152</f>
        <v>0</v>
      </c>
      <c r="IE82" s="13">
        <f>(ID82*'[1]prices source'!$C$58)/1000</f>
        <v>0</v>
      </c>
      <c r="IF82" s="14">
        <f>(ID82*'[1]prices source'!$G$58)</f>
        <v>0</v>
      </c>
      <c r="IG82" s="14">
        <f>'[1]CAPEX Assumptions'!$D$26</f>
        <v>0</v>
      </c>
      <c r="IH82" s="9" t="str">
        <f t="shared" si="143"/>
        <v>n/a</v>
      </c>
      <c r="II82" s="14">
        <f t="shared" si="144"/>
        <v>0</v>
      </c>
      <c r="IJ82" s="11">
        <f>[1]ICT!AF152</f>
        <v>0</v>
      </c>
      <c r="IK82" s="13">
        <f>(IJ82*'[1]prices source'!$C$58)/1000</f>
        <v>0</v>
      </c>
      <c r="IL82" s="14">
        <f>(IJ82*'[1]prices source'!$G$58)</f>
        <v>0</v>
      </c>
      <c r="IM82" s="14">
        <f>'[1]CAPEX Assumptions'!$D$27*[1]ICT!AG109</f>
        <v>0</v>
      </c>
      <c r="IN82" s="9" t="str">
        <f t="shared" si="145"/>
        <v>n/a</v>
      </c>
      <c r="IO82" s="14">
        <f t="shared" si="146"/>
        <v>0</v>
      </c>
      <c r="IP82" s="11">
        <f>[1]vending!G82</f>
        <v>0</v>
      </c>
      <c r="IQ82" s="13">
        <f>(IP82*'[1]prices source'!$C$58)/1000</f>
        <v>0</v>
      </c>
      <c r="IR82" s="14">
        <f>(IP82*'[1]prices source'!$G$58)</f>
        <v>0</v>
      </c>
      <c r="IS82" s="14">
        <f>'[1]CAPEX Assumptions'!$D$28*[1]vending!C39</f>
        <v>0</v>
      </c>
      <c r="IT82" s="9" t="str">
        <f t="shared" si="147"/>
        <v>n/a</v>
      </c>
      <c r="IU82" s="14">
        <f t="shared" si="148"/>
        <v>0</v>
      </c>
      <c r="IV82" s="11">
        <f>'[1]halls power'!S113</f>
        <v>0</v>
      </c>
      <c r="IW82" s="13">
        <f>(IV82*'[1]prices source'!$C$58)/1000</f>
        <v>0</v>
      </c>
      <c r="IX82" s="14">
        <f>(IV82*'[1]prices source'!$G$58)</f>
        <v>0</v>
      </c>
      <c r="IY82" s="14">
        <f>'[1]halls power'!T113</f>
        <v>0</v>
      </c>
      <c r="IZ82" s="9" t="str">
        <f t="shared" si="149"/>
        <v>n/a</v>
      </c>
      <c r="JA82" s="14">
        <f t="shared" si="150"/>
        <v>0</v>
      </c>
      <c r="JB82" s="11">
        <f>'[1]halls power'!U113</f>
        <v>0</v>
      </c>
      <c r="JC82" s="13">
        <f>(JB82*'[1]prices source'!$C$58)/1000</f>
        <v>0</v>
      </c>
      <c r="JD82" s="14">
        <f>(JB82*'[1]prices source'!$G$58)</f>
        <v>0</v>
      </c>
      <c r="JE82" s="14">
        <f>'[1]halls power'!V113</f>
        <v>0</v>
      </c>
      <c r="JF82" s="9" t="str">
        <f t="shared" si="151"/>
        <v>n/a</v>
      </c>
      <c r="JG82" s="14">
        <f t="shared" si="152"/>
        <v>0</v>
      </c>
      <c r="JH82" s="11">
        <f>'[1]renewable energy'!W245</f>
        <v>0</v>
      </c>
      <c r="JI82" s="13">
        <f>(JH82*'[1]prices source'!$C$58)/1000</f>
        <v>0</v>
      </c>
      <c r="JJ82" s="14">
        <f>(JH82*'[1]prices source'!$G$58)+'[1]renewable energy'!Z245</f>
        <v>0</v>
      </c>
      <c r="JK82" s="14">
        <f>'[1]renewable energy'!Y245</f>
        <v>0</v>
      </c>
      <c r="JL82" s="9" t="str">
        <f t="shared" si="153"/>
        <v>n/a</v>
      </c>
      <c r="JM82" s="14">
        <f t="shared" si="154"/>
        <v>0</v>
      </c>
      <c r="JN82" s="11">
        <f>'[1]renewable energy'!P258</f>
        <v>133057.90767549849</v>
      </c>
      <c r="JO82" s="13">
        <f>(JN82*'[1]prices source'!$C$58)/1000</f>
        <v>34.668066112275021</v>
      </c>
      <c r="JP82" s="14">
        <f>(JN82*'[1]prices source'!$G$58)+'[1]renewable energy'!AE245+'[1]renewable energy'!R258</f>
        <v>16902.393415185248</v>
      </c>
      <c r="JQ82" s="14">
        <f>'[1]renewable energy'!Q258</f>
        <v>160714.28571428571</v>
      </c>
      <c r="JR82" s="9">
        <f t="shared" si="155"/>
        <v>9.5083744512714201</v>
      </c>
      <c r="JS82" s="14">
        <f t="shared" si="156"/>
        <v>219238.53175060169</v>
      </c>
      <c r="JT82" s="11">
        <v>0</v>
      </c>
      <c r="JU82" s="13">
        <f>(JT82*'[1]prices source'!$C$58)/1000</f>
        <v>0</v>
      </c>
      <c r="JV82" s="14">
        <f>(JT82*'[1]prices source'!$G$58)</f>
        <v>0</v>
      </c>
      <c r="JW82" s="16">
        <v>0</v>
      </c>
      <c r="JX82" s="9" t="str">
        <f t="shared" si="157"/>
        <v>n/a</v>
      </c>
      <c r="JY82" s="14">
        <f t="shared" si="158"/>
        <v>0</v>
      </c>
    </row>
    <row r="83" spans="1:285" s="21" customFormat="1" x14ac:dyDescent="0.25">
      <c r="B83" s="21" t="s">
        <v>130</v>
      </c>
      <c r="D83" s="22">
        <f t="shared" ref="D83:O83" si="159">SUM(D4:D82)</f>
        <v>218167.44999999995</v>
      </c>
      <c r="E83" s="23">
        <f t="shared" si="159"/>
        <v>27464975.621533088</v>
      </c>
      <c r="F83" s="23">
        <f t="shared" si="159"/>
        <v>24727227.507991631</v>
      </c>
      <c r="G83" s="23">
        <f t="shared" si="159"/>
        <v>1190404.6573123599</v>
      </c>
      <c r="H83" s="24">
        <f t="shared" si="159"/>
        <v>12039.512630260535</v>
      </c>
      <c r="I83" s="25">
        <f t="shared" si="159"/>
        <v>3938335.9938442814</v>
      </c>
      <c r="J83" s="26">
        <f t="shared" si="159"/>
        <v>42117.925907141362</v>
      </c>
      <c r="K83" s="26">
        <f t="shared" si="159"/>
        <v>476089.3334053962</v>
      </c>
      <c r="L83" s="26">
        <f t="shared" si="159"/>
        <v>69673.159307267691</v>
      </c>
      <c r="M83" s="27">
        <f t="shared" si="159"/>
        <v>117.67057168565334</v>
      </c>
      <c r="N83" s="25">
        <f t="shared" si="159"/>
        <v>17976.93450587344</v>
      </c>
      <c r="O83" s="25">
        <f t="shared" si="159"/>
        <v>646053.2649999999</v>
      </c>
      <c r="P83" s="9">
        <f>SUM(O4:O82)/SUM(N4:N82)</f>
        <v>35.937899467171157</v>
      </c>
      <c r="Q83" s="14">
        <f t="shared" si="80"/>
        <v>-525.36863177770283</v>
      </c>
      <c r="R83" s="26">
        <f t="shared" ref="R83:W83" si="160">SUM(R4:R82)</f>
        <v>197.87622690088801</v>
      </c>
      <c r="S83" s="26">
        <f t="shared" si="160"/>
        <v>308499.1423742522</v>
      </c>
      <c r="T83" s="26">
        <f t="shared" si="160"/>
        <v>80882.272116847351</v>
      </c>
      <c r="U83" s="27">
        <f t="shared" si="160"/>
        <v>78.874127772845625</v>
      </c>
      <c r="V83" s="25">
        <f t="shared" si="160"/>
        <v>9967.7151665378078</v>
      </c>
      <c r="W83" s="25">
        <f t="shared" si="160"/>
        <v>759670.36854142626</v>
      </c>
      <c r="X83" s="9">
        <f>SUM(W4:W82)/SUM(V4:V82)</f>
        <v>76.21308954450096</v>
      </c>
      <c r="Y83" s="14">
        <f t="shared" si="81"/>
        <v>-394706.53008010914</v>
      </c>
      <c r="Z83" s="26">
        <f t="shared" ref="Z83:AE83" si="161">SUM(Z4:Z82)</f>
        <v>21431.987781542204</v>
      </c>
      <c r="AA83" s="26">
        <f t="shared" si="161"/>
        <v>1476601.9013512745</v>
      </c>
      <c r="AB83" s="26">
        <f t="shared" si="161"/>
        <v>0</v>
      </c>
      <c r="AC83" s="27">
        <f t="shared" si="161"/>
        <v>277.94329745930492</v>
      </c>
      <c r="AD83" s="25">
        <f t="shared" si="161"/>
        <v>32247.765648676988</v>
      </c>
      <c r="AE83" s="25">
        <f t="shared" si="161"/>
        <v>2605969.0179939382</v>
      </c>
      <c r="AF83" s="9">
        <f>SUM(AE4:AE82)/SUM(AD4:AD82)</f>
        <v>80.81083962171661</v>
      </c>
      <c r="AG83" s="14">
        <f t="shared" si="82"/>
        <v>-1459399.5402002537</v>
      </c>
      <c r="AH83" s="26">
        <f t="shared" ref="AH83:AM83" si="162">SUM(AH4:AH82)</f>
        <v>63152.217544292354</v>
      </c>
      <c r="AI83" s="26">
        <f t="shared" si="162"/>
        <v>945328.01682441134</v>
      </c>
      <c r="AJ83" s="26">
        <f t="shared" si="162"/>
        <v>91506.721149230958</v>
      </c>
      <c r="AK83" s="27">
        <f t="shared" si="162"/>
        <v>215.61921797501296</v>
      </c>
      <c r="AL83" s="25">
        <f t="shared" si="162"/>
        <v>30993.410250508579</v>
      </c>
      <c r="AM83" s="25">
        <f t="shared" si="162"/>
        <v>2878964.7984053954</v>
      </c>
      <c r="AN83" s="9">
        <f>SUM(AM4:AM82)/SUM(AL4:AL82)</f>
        <v>92.889577982408497</v>
      </c>
      <c r="AO83" s="14">
        <f t="shared" si="83"/>
        <v>-1768868.4230966682</v>
      </c>
      <c r="AP83" s="26">
        <f t="shared" ref="AP83:AU83" si="163">SUM(AP4:AP82)</f>
        <v>25206.466295367445</v>
      </c>
      <c r="AQ83" s="26">
        <f t="shared" si="163"/>
        <v>618482.7582100865</v>
      </c>
      <c r="AR83" s="26">
        <f t="shared" si="163"/>
        <v>21633.739737897053</v>
      </c>
      <c r="AS83" s="27">
        <f t="shared" si="163"/>
        <v>126.50961681848736</v>
      </c>
      <c r="AT83" s="25">
        <f t="shared" si="163"/>
        <v>16513.95740850009</v>
      </c>
      <c r="AU83" s="25">
        <f t="shared" si="163"/>
        <v>173471.12</v>
      </c>
      <c r="AV83" s="9">
        <f>SUM(AU4:AU82)/SUM(AT4:AT82)</f>
        <v>10.504515405296532</v>
      </c>
      <c r="AW83" s="14">
        <f t="shared" si="84"/>
        <v>355289.79195588047</v>
      </c>
      <c r="AX83" s="26">
        <f t="shared" ref="AX83:BC83" si="164">SUM(AX4:AX82)</f>
        <v>89029.926845391339</v>
      </c>
      <c r="AY83" s="26">
        <f t="shared" si="164"/>
        <v>1768913.8301042044</v>
      </c>
      <c r="AZ83" s="26">
        <f t="shared" si="164"/>
        <v>107457.14130121924</v>
      </c>
      <c r="BA83" s="27">
        <f t="shared" si="164"/>
        <v>378.59474835892706</v>
      </c>
      <c r="BB83" s="25">
        <f t="shared" si="164"/>
        <v>51438.211301348216</v>
      </c>
      <c r="BC83" s="25">
        <f t="shared" si="164"/>
        <v>3367130.2873239433</v>
      </c>
      <c r="BD83" s="9">
        <f>SUM(BC4:BC82)/SUM(BB4:BB82)</f>
        <v>65.459707912426765</v>
      </c>
      <c r="BE83" s="14">
        <f t="shared" si="85"/>
        <v>-1529076.4673377287</v>
      </c>
      <c r="BF83" s="26">
        <f t="shared" ref="BF83:BK83" si="165">SUM(BF4:BF82)</f>
        <v>4147.1384174574714</v>
      </c>
      <c r="BG83" s="26">
        <f t="shared" si="165"/>
        <v>411175.0751415678</v>
      </c>
      <c r="BH83" s="26">
        <f t="shared" si="165"/>
        <v>0</v>
      </c>
      <c r="BI83" s="27">
        <f t="shared" si="165"/>
        <v>76.921774171983287</v>
      </c>
      <c r="BJ83" s="25">
        <f t="shared" si="165"/>
        <v>8755.1615377236049</v>
      </c>
      <c r="BK83" s="25">
        <f t="shared" si="165"/>
        <v>638199.17232600017</v>
      </c>
      <c r="BL83" s="9">
        <f>SUM(BK4:BK82)/SUM(BJ4:BJ82)</f>
        <v>72.894048793522984</v>
      </c>
      <c r="BM83" s="14">
        <f t="shared" si="86"/>
        <v>-548963.07055190729</v>
      </c>
      <c r="BN83" s="26">
        <f t="shared" ref="BN83:BS83" si="166">SUM(BN4:BN82)</f>
        <v>79368.967121071662</v>
      </c>
      <c r="BO83" s="26">
        <f t="shared" si="166"/>
        <v>1076519.5452803525</v>
      </c>
      <c r="BP83" s="26">
        <f t="shared" si="166"/>
        <v>215737.59558826938</v>
      </c>
      <c r="BQ83" s="27">
        <f t="shared" si="166"/>
        <v>277.71055785234802</v>
      </c>
      <c r="BR83" s="25">
        <f t="shared" si="166"/>
        <v>41396.063311219732</v>
      </c>
      <c r="BS83" s="25">
        <f t="shared" si="166"/>
        <v>3144857.9145550011</v>
      </c>
      <c r="BT83" s="9">
        <f>SUM(BS4:BS82)/SUM(BR4:BR82)</f>
        <v>75.969975475968468</v>
      </c>
      <c r="BU83" s="14">
        <f t="shared" si="87"/>
        <v>-1904269.801760125</v>
      </c>
      <c r="BV83" s="26">
        <f t="shared" ref="BV83:CA83" si="167">SUM(BV4:BV82)</f>
        <v>48586.76023061575</v>
      </c>
      <c r="BW83" s="26">
        <f t="shared" si="167"/>
        <v>461763.89214557101</v>
      </c>
      <c r="BX83" s="26">
        <f t="shared" si="167"/>
        <v>1051.6700797852395</v>
      </c>
      <c r="BY83" s="27">
        <f t="shared" si="167"/>
        <v>98.11658068365135</v>
      </c>
      <c r="BZ83" s="25">
        <f t="shared" si="167"/>
        <v>15299.04221997576</v>
      </c>
      <c r="CA83" s="25">
        <f t="shared" si="167"/>
        <v>4018115.7128419997</v>
      </c>
      <c r="CB83" s="9">
        <f>SUM(CA4:CA82)/SUM(BZ4:BZ82)</f>
        <v>262.63838317902008</v>
      </c>
      <c r="CC83" s="14">
        <f t="shared" si="88"/>
        <v>-3568749.183450046</v>
      </c>
      <c r="CD83" s="26">
        <f t="shared" ref="CD83:CI83" si="168">SUM(CD4:CD82)</f>
        <v>160854.39634504908</v>
      </c>
      <c r="CE83" s="26">
        <f t="shared" si="168"/>
        <v>1925496.5952506578</v>
      </c>
      <c r="CF83" s="26">
        <f t="shared" si="168"/>
        <v>246718.81637927264</v>
      </c>
      <c r="CG83" s="27">
        <f t="shared" si="168"/>
        <v>463.93151878022894</v>
      </c>
      <c r="CH83" s="25">
        <f t="shared" si="168"/>
        <v>69906.459026704339</v>
      </c>
      <c r="CI83" s="25">
        <f t="shared" si="168"/>
        <v>7895030.640912001</v>
      </c>
      <c r="CJ83" s="9">
        <f>SUM(CI4:CI82)/SUM(CH4:CH82)</f>
        <v>112.93706977628621</v>
      </c>
      <c r="CK83" s="14">
        <f t="shared" si="89"/>
        <v>-5813545.5077071525</v>
      </c>
      <c r="CL83" s="26">
        <f t="shared" ref="CL83:CQ83" si="169">SUM(CL4:CL82)</f>
        <v>0</v>
      </c>
      <c r="CM83" s="26">
        <f t="shared" si="169"/>
        <v>409065.13101721741</v>
      </c>
      <c r="CN83" s="26">
        <f t="shared" si="169"/>
        <v>0</v>
      </c>
      <c r="CO83" s="27">
        <f t="shared" si="169"/>
        <v>75.452063416125768</v>
      </c>
      <c r="CP83" s="25">
        <f t="shared" si="169"/>
        <v>8201.3909816644409</v>
      </c>
      <c r="CQ83" s="25">
        <f t="shared" si="169"/>
        <v>480530.25094840484</v>
      </c>
      <c r="CR83" s="9">
        <f>SUM(CQ4:CQ82)/SUM(CP4:CP82)</f>
        <v>58.591311159620275</v>
      </c>
      <c r="CS83" s="14">
        <f t="shared" si="90"/>
        <v>-347286.31326425535</v>
      </c>
      <c r="CT83" s="26">
        <f t="shared" ref="CT83:CY83" si="170">SUM(CT4:CT82)</f>
        <v>980843.36888507509</v>
      </c>
      <c r="CU83" s="26">
        <f t="shared" si="170"/>
        <v>0</v>
      </c>
      <c r="CV83" s="26">
        <f t="shared" si="170"/>
        <v>0</v>
      </c>
      <c r="CW83" s="27">
        <f t="shared" si="170"/>
        <v>255.5574738272837</v>
      </c>
      <c r="CX83" s="25">
        <f t="shared" si="170"/>
        <v>120967.76211953415</v>
      </c>
      <c r="CY83" s="25">
        <f t="shared" si="170"/>
        <v>133094.70094125986</v>
      </c>
      <c r="CZ83" s="9">
        <f>SUM(CY4:CY82)/SUM(CX4:CX82)</f>
        <v>1.1002493441991801</v>
      </c>
      <c r="DA83" s="14">
        <f t="shared" si="91"/>
        <v>1952213.679506511</v>
      </c>
      <c r="DB83" s="26">
        <f t="shared" ref="DB83:DG83" si="171">SUM(DB4:DB82)</f>
        <v>9904.4171698280152</v>
      </c>
      <c r="DC83" s="20">
        <f t="shared" si="171"/>
        <v>1523854.0160305395</v>
      </c>
      <c r="DD83" s="26">
        <f t="shared" si="171"/>
        <v>0</v>
      </c>
      <c r="DE83" s="27">
        <f t="shared" si="171"/>
        <v>283.65545636719253</v>
      </c>
      <c r="DF83" s="25">
        <f t="shared" si="171"/>
        <v>31773.429007703624</v>
      </c>
      <c r="DG83" s="25">
        <f t="shared" si="171"/>
        <v>121530.79562594558</v>
      </c>
      <c r="DH83" s="9">
        <f>SUM(DG4:DG82)/SUM(DF4:DF82)</f>
        <v>3.8249191044655535</v>
      </c>
      <c r="DI83" s="14">
        <f t="shared" si="92"/>
        <v>394443.09248570818</v>
      </c>
      <c r="DJ83" s="26">
        <f t="shared" ref="DJ83:DO83" si="172">SUM(DJ4:DJ82)</f>
        <v>-353866.65112707124</v>
      </c>
      <c r="DK83" s="26">
        <f t="shared" si="172"/>
        <v>2625363.4798794906</v>
      </c>
      <c r="DL83" s="26">
        <f t="shared" si="172"/>
        <v>0</v>
      </c>
      <c r="DM83" s="27">
        <f t="shared" si="172"/>
        <v>392.04879463429717</v>
      </c>
      <c r="DN83" s="25">
        <f t="shared" si="172"/>
        <v>8993.6957368196381</v>
      </c>
      <c r="DO83" s="25">
        <f t="shared" si="172"/>
        <v>60364.020000000019</v>
      </c>
      <c r="DP83" s="9">
        <f>SUM(DO4:DO82)/SUM(DN4:DN82)</f>
        <v>6.7118147829788626</v>
      </c>
      <c r="DQ83" s="14">
        <f t="shared" si="93"/>
        <v>45853.107629138103</v>
      </c>
      <c r="DR83" s="26">
        <f t="shared" ref="DR83:DW83" si="173">SUM(DR4:DR82)</f>
        <v>110968.11188487492</v>
      </c>
      <c r="DS83" s="26">
        <f t="shared" si="173"/>
        <v>62959.302386836796</v>
      </c>
      <c r="DT83" s="26">
        <f t="shared" si="173"/>
        <v>0</v>
      </c>
      <c r="DU83" s="27">
        <f t="shared" si="173"/>
        <v>40.525441654705396</v>
      </c>
      <c r="DV83" s="25">
        <f t="shared" si="173"/>
        <v>14948.014623977422</v>
      </c>
      <c r="DW83" s="25">
        <f t="shared" si="173"/>
        <v>27456.024255206965</v>
      </c>
      <c r="DX83" s="9">
        <f>SUM(DW4:DW82)/SUM(DV4:DV82)</f>
        <v>1.8367672862164599</v>
      </c>
      <c r="DY83" s="14">
        <f t="shared" si="94"/>
        <v>19056.460579730705</v>
      </c>
      <c r="DZ83" s="26">
        <f t="shared" ref="DZ83:EE83" si="174">SUM(DZ4:DZ82)</f>
        <v>6762.2637196386395</v>
      </c>
      <c r="EA83" s="26">
        <f t="shared" si="174"/>
        <v>0</v>
      </c>
      <c r="EB83" s="26">
        <f t="shared" si="174"/>
        <v>0</v>
      </c>
      <c r="EC83" s="27">
        <f t="shared" si="174"/>
        <v>1.761899084365659</v>
      </c>
      <c r="ED83" s="25">
        <f t="shared" si="174"/>
        <v>833.99239366489462</v>
      </c>
      <c r="EE83" s="25">
        <f t="shared" si="174"/>
        <v>1740</v>
      </c>
      <c r="EF83" s="9">
        <f>SUM(EE4:EE82)/SUM(ED4:ED82)</f>
        <v>2.0863499634016414</v>
      </c>
      <c r="EG83" s="14">
        <f t="shared" si="95"/>
        <v>854.87760183625005</v>
      </c>
      <c r="EH83" s="26">
        <f t="shared" ref="EH83:EM83" si="175">SUM(EH4:EH82)</f>
        <v>1528124.642966528</v>
      </c>
      <c r="EI83" s="26">
        <f t="shared" si="175"/>
        <v>711946.56539997272</v>
      </c>
      <c r="EJ83" s="26">
        <f t="shared" si="175"/>
        <v>24800.593137735064</v>
      </c>
      <c r="EK83" s="27">
        <f t="shared" si="175"/>
        <v>536.19065616920523</v>
      </c>
      <c r="EL83" s="25">
        <f t="shared" si="175"/>
        <v>203890.40473114452</v>
      </c>
      <c r="EM83" s="28">
        <f t="shared" si="175"/>
        <v>316735.35313245706</v>
      </c>
      <c r="EN83" s="9">
        <f>SUM(EM4:EM82)/SUM(EL4:EL82)</f>
        <v>1.5534588474141928</v>
      </c>
      <c r="EO83" s="14">
        <f t="shared" si="96"/>
        <v>2961026.7366748075</v>
      </c>
      <c r="EP83" s="26">
        <f t="shared" ref="EP83:EU83" si="176">SUM(EP4:EP82)</f>
        <v>1817306.0913312703</v>
      </c>
      <c r="EQ83" s="26">
        <f t="shared" si="176"/>
        <v>604732.73918098398</v>
      </c>
      <c r="ER83" s="26">
        <f t="shared" si="176"/>
        <v>12273.763169184633</v>
      </c>
      <c r="ES83" s="27">
        <f t="shared" si="176"/>
        <v>588.36602286971765</v>
      </c>
      <c r="ET83" s="25">
        <f t="shared" si="176"/>
        <v>236823.65758385454</v>
      </c>
      <c r="EU83" s="28">
        <f t="shared" si="176"/>
        <v>292500</v>
      </c>
      <c r="EV83" s="9">
        <f>SUM(EU4:EU82)/SUM(ET4:ET82)</f>
        <v>1.2350962018920411</v>
      </c>
      <c r="EW83" s="14">
        <f t="shared" si="97"/>
        <v>1545421.8246607757</v>
      </c>
      <c r="EX83" s="26">
        <f t="shared" ref="EX83:FC83" si="177">SUM(EX4:EX82)</f>
        <v>142248.67249410533</v>
      </c>
      <c r="EY83" s="26">
        <f t="shared" si="177"/>
        <v>293281.06501205469</v>
      </c>
      <c r="EZ83" s="26">
        <f t="shared" si="177"/>
        <v>6800.5871077945449</v>
      </c>
      <c r="FA83" s="27">
        <f t="shared" si="177"/>
        <v>93.001427577163483</v>
      </c>
      <c r="FB83" s="25">
        <f t="shared" si="177"/>
        <v>23739.591100019126</v>
      </c>
      <c r="FC83" s="25">
        <f t="shared" si="177"/>
        <v>55800</v>
      </c>
      <c r="FD83" s="9">
        <f>SUM(FC4:FC82)/SUM(FB4:FB82)</f>
        <v>2.3505038382887329</v>
      </c>
      <c r="FE83" s="14">
        <f t="shared" si="98"/>
        <v>18100.37415622246</v>
      </c>
      <c r="FF83" s="26">
        <f t="shared" ref="FF83:FK83" si="178">SUM(FF4:FF82)</f>
        <v>0</v>
      </c>
      <c r="FG83" s="26">
        <f t="shared" si="178"/>
        <v>-937350.84663636179</v>
      </c>
      <c r="FH83" s="26">
        <f t="shared" si="178"/>
        <v>1100792.1932549849</v>
      </c>
      <c r="FI83" s="27">
        <f t="shared" si="178"/>
        <v>125.4313286319565</v>
      </c>
      <c r="FJ83" s="25">
        <f t="shared" si="178"/>
        <v>32355.038137879896</v>
      </c>
      <c r="FK83" s="25">
        <f t="shared" si="178"/>
        <v>360000</v>
      </c>
      <c r="FL83" s="9">
        <f>SUM(FK4:FK82)/SUM(FJ4:FJ82)</f>
        <v>11.126551557932716</v>
      </c>
      <c r="FM83" s="14">
        <f t="shared" si="99"/>
        <v>221024.07689889672</v>
      </c>
      <c r="FN83" s="26">
        <f t="shared" ref="FN83:FS83" si="179">SUM(FN4:FN82)</f>
        <v>5666511.1341852546</v>
      </c>
      <c r="FO83" s="26">
        <f t="shared" si="179"/>
        <v>4877752.1292284178</v>
      </c>
      <c r="FP83" s="26">
        <f t="shared" si="179"/>
        <v>0</v>
      </c>
      <c r="FQ83" s="27">
        <f t="shared" si="179"/>
        <v>2376.1035427064626</v>
      </c>
      <c r="FR83" s="25">
        <f t="shared" si="179"/>
        <v>796647.41605568735</v>
      </c>
      <c r="FS83" s="25">
        <f t="shared" si="179"/>
        <v>0</v>
      </c>
      <c r="FT83" s="9">
        <f>SUM(FS4:FS82)/SUM(FR4:FR82)</f>
        <v>0</v>
      </c>
      <c r="FU83" s="14">
        <f t="shared" si="101"/>
        <v>796647.41605568759</v>
      </c>
      <c r="FV83" s="26">
        <f>SUM(FV4:FV82)</f>
        <v>14231.600000000002</v>
      </c>
      <c r="FW83" s="27">
        <f>SUM(FW4:FW82)</f>
        <v>3.7080250118370519</v>
      </c>
      <c r="FX83" s="25">
        <f>SUM(FX4:FX82)</f>
        <v>1755.188298145162</v>
      </c>
      <c r="FY83" s="25">
        <f>SUM(FY4:FY82)</f>
        <v>17400</v>
      </c>
      <c r="FZ83" s="9">
        <f>SUM(FY4:FY82)/SUM(FX4:FX82)</f>
        <v>9.9134662750360594</v>
      </c>
      <c r="GA83" s="14">
        <f>((FT83*FT$1)+(FU83*FU$1)+(FV83*FV$1))*FW$1-FY83</f>
        <v>2474.8183500840569</v>
      </c>
      <c r="GB83" s="26">
        <f>SUM(GB4:GB82)</f>
        <v>185255.3584</v>
      </c>
      <c r="GC83" s="27">
        <f>SUM(GC4:GC82)</f>
        <v>48.268044529359798</v>
      </c>
      <c r="GD83" s="25">
        <f>SUM(GD4:GD82)</f>
        <v>22847.6093504854</v>
      </c>
      <c r="GE83" s="25">
        <f>SUM(GE4:GE82)</f>
        <v>0</v>
      </c>
      <c r="GF83" s="9">
        <f>SUM(GE4:GE82)/SUM(GD4:GD82)</f>
        <v>0</v>
      </c>
      <c r="GG83" s="14">
        <f>((FZ83*FZ$1)+(GA83*GA$1)+(GB83*GB$1))*GC$1-GE83</f>
        <v>71087.878270147572</v>
      </c>
      <c r="GH83" s="26">
        <f>SUM(GH4:GH82)</f>
        <v>414626.49666666659</v>
      </c>
      <c r="GI83" s="27">
        <f>SUM(GI4:GI82)</f>
        <v>108.03039856448824</v>
      </c>
      <c r="GJ83" s="25">
        <f>SUM(GJ4:GJ82)</f>
        <v>51136.033548600099</v>
      </c>
      <c r="GK83" s="25">
        <f>SUM(GK4:GK82)</f>
        <v>1511787.5865482236</v>
      </c>
      <c r="GL83" s="9">
        <f>SUM(GK4:GK82)/SUM(GJ4:GJ82)</f>
        <v>29.564036974268028</v>
      </c>
      <c r="GM83" s="14">
        <f>((GF83*GF$1)+(GG83*GG$1)+(GH83*GH$1))*GI$1-GK83</f>
        <v>-1052864.6936102214</v>
      </c>
      <c r="GN83" s="26">
        <f>SUM(GN4:GN82)</f>
        <v>183369.07710000002</v>
      </c>
      <c r="GO83" s="27">
        <f>SUM(GO4:GO82)</f>
        <v>47.776576371193428</v>
      </c>
      <c r="GP83" s="25">
        <f>SUM(GP4:GP82)</f>
        <v>22614.973605750445</v>
      </c>
      <c r="GQ83" s="25">
        <f>SUM(GQ4:GQ82)</f>
        <v>150000</v>
      </c>
      <c r="GR83" s="9">
        <f>SUM(GQ4:GQ82)/SUM(GP4:GP82)</f>
        <v>6.6327736045581149</v>
      </c>
      <c r="GS83" s="14">
        <f>((GL83*GL$1)+(GM83*GM$1)+(GN83*GN$1))*GO$1-GQ83</f>
        <v>239849.27188349777</v>
      </c>
      <c r="GT83" s="26">
        <f>SUM(GT4:GT82)</f>
        <v>76063.121673001762</v>
      </c>
      <c r="GU83" s="27">
        <f>SUM(GU4:GU82)</f>
        <v>19.818148180239412</v>
      </c>
      <c r="GV83" s="25">
        <f>SUM(GV4:GV82)</f>
        <v>9380.8918941541597</v>
      </c>
      <c r="GW83" s="25">
        <f>SUM(GW4:GW82)</f>
        <v>18748.93063826218</v>
      </c>
      <c r="GX83" s="9">
        <f>SUM(GW4:GW82)/SUM(GV4:GV82)</f>
        <v>1.998629858419523</v>
      </c>
      <c r="GY83" s="14">
        <f>((GR83*GR$1)+(GS83*GS$1)+(GT83*GT$1))*GU$1-GW83</f>
        <v>131866.26717438881</v>
      </c>
      <c r="GZ83" s="26">
        <f>SUM(GZ4:GZ82)</f>
        <v>2053377.8549309459</v>
      </c>
      <c r="HA83" s="27">
        <f>SUM(HA4:HA82)</f>
        <v>535.00494988871628</v>
      </c>
      <c r="HB83" s="25">
        <f>SUM(HB4:HB82)</f>
        <v>253243.82238435661</v>
      </c>
      <c r="HC83" s="25">
        <f>SUM(HC4:HC82)</f>
        <v>3755052.7254783935</v>
      </c>
      <c r="HD83" s="9">
        <f>SUM(HC4:HC82)/SUM(HB4:HB82)</f>
        <v>14.827815699998496</v>
      </c>
      <c r="HE83" s="14">
        <f>((GX83*GX$1)+(GY83*GY$1)+(GZ83*GZ$1))*HA$1-HC83</f>
        <v>2108459.7476302204</v>
      </c>
      <c r="HF83" s="26">
        <f>SUM(HF4:HF82)</f>
        <v>2430348.0470627453</v>
      </c>
      <c r="HG83" s="27">
        <f>SUM(HG4:HG82)</f>
        <v>633.2240469081471</v>
      </c>
      <c r="HH83" s="25">
        <f>SUM(HH4:HH82)</f>
        <v>299735.69047924888</v>
      </c>
      <c r="HI83" s="25">
        <f>SUM(HI4:HI82)</f>
        <v>7467811.9746465925</v>
      </c>
      <c r="HJ83" s="9">
        <f>SUM(HI4:HI82)/SUM(HH4:HH82)</f>
        <v>24.914657185823518</v>
      </c>
      <c r="HK83" s="14">
        <f>((HD83*HD$1)+(HE83*HE$1)+(HF83*HF$1))*HG$1-HI83</f>
        <v>1245115.9129436277</v>
      </c>
      <c r="HL83" s="26">
        <f>SUM(HL4:HL82)</f>
        <v>188624.69999999998</v>
      </c>
      <c r="HM83" s="27">
        <f>SUM(HM4:HM82)</f>
        <v>49.145922134563918</v>
      </c>
      <c r="HN83" s="25">
        <f>SUM(HN4:HN82)</f>
        <v>23263.151450373934</v>
      </c>
      <c r="HO83" s="25">
        <f>SUM(HO4:HO82)</f>
        <v>1187900</v>
      </c>
      <c r="HP83" s="9">
        <f>SUM(HO4:HO82)/SUM(HN4:HN82)</f>
        <v>51.063588806275234</v>
      </c>
      <c r="HQ83" s="14">
        <f>((HJ83*HJ$1)+(HK83*HK$1)+(HL83*HL$1))*HM$1-HO83</f>
        <v>-511670.3501337606</v>
      </c>
      <c r="HR83" s="26">
        <f>SUM(HR4:HR82)</f>
        <v>1522884.75</v>
      </c>
      <c r="HS83" s="27">
        <f>SUM(HS4:HS82)</f>
        <v>396.78565608541641</v>
      </c>
      <c r="HT83" s="25">
        <f>SUM(HT4:HT82)</f>
        <v>187817.91875992302</v>
      </c>
      <c r="HU83" s="25">
        <f>SUM(HU4:HU82)</f>
        <v>0</v>
      </c>
      <c r="HV83" s="9">
        <f>SUM(HU4:HU82)/SUM(HT4:HT82)</f>
        <v>0</v>
      </c>
      <c r="HW83" s="14">
        <f>((HP83*HP$1)+(HQ83*HQ$1)+(HR83*HR$1))*HS$1-HU83</f>
        <v>187817.91875992302</v>
      </c>
      <c r="HX83" s="26">
        <f>SUM(HX4:HX82)</f>
        <v>131979.95069217394</v>
      </c>
      <c r="HY83" s="27">
        <f>SUM(HY4:HY82)</f>
        <v>34.387205811546231</v>
      </c>
      <c r="HZ83" s="25">
        <f>SUM(HZ4:HZ82)</f>
        <v>16277.134337999889</v>
      </c>
      <c r="IA83" s="25">
        <f>SUM(IA4:IA82)</f>
        <v>0</v>
      </c>
      <c r="IB83" s="9">
        <f>SUM(IA4:IA82)/SUM(HZ4:HZ82)</f>
        <v>0</v>
      </c>
      <c r="IC83" s="14">
        <f>((HV83*HV$1)+(HW83*HW$1)+(HX83*HX$1))*HY$1-IA83</f>
        <v>50644.552200468723</v>
      </c>
      <c r="ID83" s="26">
        <f>SUM(ID4:ID82)</f>
        <v>42975</v>
      </c>
      <c r="IE83" s="27">
        <f>SUM(IE4:IE82)</f>
        <v>11.197080783868101</v>
      </c>
      <c r="IF83" s="25">
        <f>SUM(IF4:IF82)</f>
        <v>5300.1220602594449</v>
      </c>
      <c r="IG83" s="25">
        <f>SUM(IG4:IG82)</f>
        <v>0</v>
      </c>
      <c r="IH83" s="9">
        <f>SUM(IG4:IG82)/SUM(IF4:IF82)</f>
        <v>0</v>
      </c>
      <c r="II83" s="14">
        <f>((IB83*IB$1)+(IC83*IC$1)+(ID83*ID$1))*IE$1-IG83</f>
        <v>16490.759538859267</v>
      </c>
      <c r="IJ83" s="26">
        <f>SUM(IJ4:IJ82)</f>
        <v>221581.09444639186</v>
      </c>
      <c r="IK83" s="27">
        <f>SUM(IK4:IK82)</f>
        <v>57.732668172057153</v>
      </c>
      <c r="IL83" s="25">
        <f>SUM(IL4:IL82)</f>
        <v>27327.675318481753</v>
      </c>
      <c r="IM83" s="25">
        <f>SUM(IM4:IM82)</f>
        <v>0</v>
      </c>
      <c r="IN83" s="9">
        <f>SUM(IM4:IM82)/SUM(IL4:IL82)</f>
        <v>0</v>
      </c>
      <c r="IO83" s="14">
        <f>((IH83*IH$1)+(II83*II$1)+(IJ83*IJ$1))*IK$1-IM83</f>
        <v>85027.121509545381</v>
      </c>
      <c r="IP83" s="26">
        <f>SUM(IP4:IP82)</f>
        <v>4231.0799999999972</v>
      </c>
      <c r="IQ83" s="27">
        <f>SUM(IQ4:IQ82)</f>
        <v>1.1024024331124747</v>
      </c>
      <c r="IR83" s="25">
        <f>SUM(IR4:IR82)</f>
        <v>521.82060376317679</v>
      </c>
      <c r="IS83" s="25">
        <f>SUM(IS4:IS82)</f>
        <v>0</v>
      </c>
      <c r="IT83" s="9">
        <f>SUM(IS4:IS82)/SUM(IR4:IR82)</f>
        <v>0</v>
      </c>
      <c r="IU83" s="14">
        <f>((IN83*IN$1)+(IO83*IO$1)+(IP83*IP$1))*IQ$1-IS83</f>
        <v>1623.5886647975944</v>
      </c>
      <c r="IV83" s="26">
        <f>SUM(IV4:IV82)</f>
        <v>65450.666666666672</v>
      </c>
      <c r="IW83" s="27">
        <f>SUM(IW4:IW82)</f>
        <v>17.053086725414538</v>
      </c>
      <c r="IX83" s="25">
        <f>SUM(IX4:IX82)</f>
        <v>8072.054037433104</v>
      </c>
      <c r="IY83" s="25">
        <f>SUM(IY4:IY82)</f>
        <v>122405.33333333333</v>
      </c>
      <c r="IZ83" s="9">
        <f>SUM(IY4:IY82)/SUM(IX4:IX82)</f>
        <v>15.164087451061956</v>
      </c>
      <c r="JA83" s="14">
        <f>((IT83*IT$1)+(IU83*IU$1)+(IV83*IV$1))*IW$1-IY83</f>
        <v>-69518.479199019581</v>
      </c>
      <c r="JB83" s="26">
        <f>SUM(JB4:JB82)</f>
        <v>115389.12</v>
      </c>
      <c r="JC83" s="27">
        <f>SUM(JC4:JC82)</f>
        <v>30.064486287828963</v>
      </c>
      <c r="JD83" s="25">
        <f>SUM(JD4:JD82)</f>
        <v>14230.981278090154</v>
      </c>
      <c r="JE83" s="25">
        <f>SUM(JE4:JE82)</f>
        <v>22800</v>
      </c>
      <c r="JF83" s="9">
        <f>SUM(JE4:JE82)/SUM(JD4:JD82)</f>
        <v>1.6021382893042382</v>
      </c>
      <c r="JG83" s="14">
        <f>((IZ83*IZ$1)+(JA83*JA$1)+(JB83*JB$1))*JC$1-JE83</f>
        <v>21478.167104609114</v>
      </c>
      <c r="JH83" s="26">
        <f>SUM(JH4:JH82)</f>
        <v>2206907.1573049915</v>
      </c>
      <c r="JI83" s="27">
        <f>SUM(JI4:JI82)</f>
        <v>575.00681146807892</v>
      </c>
      <c r="JJ83" s="25">
        <f>SUM(JJ4:JJ82)</f>
        <v>286472.05301768583</v>
      </c>
      <c r="JK83" s="25">
        <f>SUM(JK4:JK82)</f>
        <v>2556277.2967994725</v>
      </c>
      <c r="JL83" s="9">
        <f>SUM(JK4:JK82)/SUM(JJ4:JJ82)</f>
        <v>8.9233042800222346</v>
      </c>
      <c r="JM83" s="14">
        <f>((JF83*JF$1)+(JG83*JG$1)+(JH83*JH$1))*JI$1-JK83</f>
        <v>3745644.978623949</v>
      </c>
      <c r="JN83" s="26">
        <f>SUM(JN4:JN82)</f>
        <v>887052.71783665661</v>
      </c>
      <c r="JO83" s="27">
        <f>SUM(JO4:JO82)</f>
        <v>231.12044074850019</v>
      </c>
      <c r="JP83" s="25">
        <f>SUM(JP4:JP82)</f>
        <v>112682.62276790164</v>
      </c>
      <c r="JQ83" s="25">
        <f>SUM(JQ4:JQ82)</f>
        <v>1071428.5714285714</v>
      </c>
      <c r="JR83" s="9">
        <f>SUM(JQ4:JQ82)/SUM(JP4:JP82)</f>
        <v>9.5083744512714219</v>
      </c>
      <c r="JS83" s="14">
        <f>((JL83*JL$1)+(JM83*JM$1)+(JN83*JN$1))*JO$1-JQ83</f>
        <v>1461590.2116706786</v>
      </c>
      <c r="JT83" s="26">
        <f>SUM(JT4:JT82)</f>
        <v>111623.42399999998</v>
      </c>
      <c r="JU83" s="27">
        <f>SUM(JU4:JU82)</f>
        <v>29.083339055263774</v>
      </c>
      <c r="JV83" s="25">
        <f>SUM(JV4:JV82)</f>
        <v>13766.556648844529</v>
      </c>
      <c r="JW83" s="25">
        <f>SUM(JW4:JW82)</f>
        <v>89000</v>
      </c>
      <c r="JX83" s="9">
        <f>SUM(JW4:JW82)/SUM(JV4:JV82)</f>
        <v>6.4649427064588476</v>
      </c>
      <c r="JY83" s="14">
        <f>((JQ83*JQ$1)+(JR83*JR$1)+(JT83*JT$1))*JU$1-JW83</f>
        <v>1196.3577105502627</v>
      </c>
    </row>
    <row r="84" spans="1:285" s="21" customFormat="1" x14ac:dyDescent="0.25">
      <c r="J84" s="26">
        <f>SUMIF(P$4:P$82,"&lt;"&amp;5,J$4:J$82)</f>
        <v>0</v>
      </c>
      <c r="K84" s="26">
        <f>SUMIF(P$4:P$82,"&lt;"&amp;5,K$4:K$82)</f>
        <v>0</v>
      </c>
      <c r="L84" s="26">
        <f>SUMIF(P$4:P$82,"&lt;"&amp;5,L$4:L$82)</f>
        <v>0</v>
      </c>
      <c r="M84" s="21" t="s">
        <v>131</v>
      </c>
      <c r="P84" s="29" t="s">
        <v>132</v>
      </c>
      <c r="Q84" s="13">
        <f>SUMIF(P$4:P$82,"&lt;"&amp;5,M$4:M$82)</f>
        <v>0</v>
      </c>
      <c r="R84" s="26">
        <f>SUMIF(X$4:X$82,"&lt;"&amp;5,R$4:R$82)</f>
        <v>0</v>
      </c>
      <c r="S84" s="26">
        <f>SUMIF(X$4:X$82,"&lt;"&amp;5,S$4:S$82)</f>
        <v>0</v>
      </c>
      <c r="T84" s="26">
        <f>SUMIF(X$4:X$82,"&lt;"&amp;5,T$4:T$82)</f>
        <v>0</v>
      </c>
      <c r="U84" s="21" t="s">
        <v>131</v>
      </c>
      <c r="X84" s="29" t="s">
        <v>132</v>
      </c>
      <c r="Y84" s="13">
        <f>SUMIF(X$4:X$82,"&lt;"&amp;5,U$4:U$82)</f>
        <v>0</v>
      </c>
      <c r="Z84" s="26">
        <f>SUMIF(AF$4:AF$82,"&lt;"&amp;5,Z$4:Z$82)</f>
        <v>0</v>
      </c>
      <c r="AA84" s="26">
        <f>SUMIF(AF$4:AF$82,"&lt;"&amp;5,AA$4:AA$82)</f>
        <v>0</v>
      </c>
      <c r="AB84" s="26">
        <f>SUMIF(AF$4:AF$82,"&lt;"&amp;5,AB$4:AB$82)</f>
        <v>0</v>
      </c>
      <c r="AC84" s="21" t="s">
        <v>131</v>
      </c>
      <c r="AF84" s="29" t="s">
        <v>132</v>
      </c>
      <c r="AG84" s="13">
        <f>SUMIF(AF$4:AF$82,"&lt;"&amp;5,AC$4:AC$82)</f>
        <v>0</v>
      </c>
      <c r="AH84" s="26">
        <f>SUMIF(AN$4:AN$82,"&lt;"&amp;5,AH$4:AH$82)</f>
        <v>0</v>
      </c>
      <c r="AI84" s="26">
        <f>SUMIF(AN$4:AN$82,"&lt;"&amp;5,AI$4:AI$82)</f>
        <v>0</v>
      </c>
      <c r="AJ84" s="26">
        <f>SUMIF(AN$4:AN$82,"&lt;"&amp;5,AJ$4:AJ$82)</f>
        <v>0</v>
      </c>
      <c r="AK84" s="21" t="s">
        <v>131</v>
      </c>
      <c r="AN84" s="29" t="s">
        <v>132</v>
      </c>
      <c r="AO84" s="13">
        <f>SUMIF(AN$4:AN$82,"&lt;"&amp;5,AK$4:AK$82)</f>
        <v>0</v>
      </c>
      <c r="AP84" s="26">
        <f>SUMIF(AV$4:AV$82,"&lt;"&amp;5,AP$4:AP$82)</f>
        <v>0</v>
      </c>
      <c r="AQ84" s="26">
        <f>SUMIF(AV$4:AV$82,"&lt;"&amp;5,AQ$4:AQ$82)</f>
        <v>136784.93233628126</v>
      </c>
      <c r="AR84" s="26">
        <f>SUMIF(AV$4:AV$82,"&lt;"&amp;5,AR$4:AR$82)</f>
        <v>0</v>
      </c>
      <c r="AS84" s="21" t="s">
        <v>131</v>
      </c>
      <c r="AV84" s="29" t="s">
        <v>132</v>
      </c>
      <c r="AW84" s="13">
        <f>SUMIF(AV$4:AV$82,"&lt;"&amp;5,AS$4:AS$82)</f>
        <v>25.22998076942708</v>
      </c>
      <c r="AX84" s="26">
        <f>SUMIF(BD$4:BD$82,"&lt;"&amp;5,AX$4:AX$82)</f>
        <v>0</v>
      </c>
      <c r="AY84" s="26">
        <f>SUMIF(BD$4:BD$82,"&lt;"&amp;5,AY$4:AY$82)</f>
        <v>0</v>
      </c>
      <c r="AZ84" s="26">
        <f>SUMIF(BD$4:BD$82,"&lt;"&amp;5,AZ$4:AZ$82)</f>
        <v>0</v>
      </c>
      <c r="BA84" s="21" t="s">
        <v>131</v>
      </c>
      <c r="BD84" s="29" t="s">
        <v>132</v>
      </c>
      <c r="BE84" s="13">
        <f>SUMIF(BD$4:BD$82,"&lt;"&amp;5,BA$4:BA$82)</f>
        <v>0</v>
      </c>
      <c r="BF84" s="26">
        <f>SUMIF(BL$4:BL$82,"&lt;"&amp;5,BF$4:BF$82)</f>
        <v>0</v>
      </c>
      <c r="BG84" s="26">
        <f>SUMIF(BL$4:BL$82,"&lt;"&amp;5,BG$4:BG$82)</f>
        <v>0</v>
      </c>
      <c r="BH84" s="26">
        <f>SUMIF(BL$4:BL$82,"&lt;"&amp;5,BH$4:BH$82)</f>
        <v>0</v>
      </c>
      <c r="BI84" s="21" t="s">
        <v>131</v>
      </c>
      <c r="BL84" s="29" t="s">
        <v>132</v>
      </c>
      <c r="BM84" s="13">
        <f>SUMIF(BL$4:BL$82,"&lt;"&amp;5,BI$4:BI$82)</f>
        <v>0</v>
      </c>
      <c r="BN84" s="26">
        <f>SUMIF(BT$4:BT$82,"&lt;"&amp;5,BN$4:BN$82)</f>
        <v>0</v>
      </c>
      <c r="BO84" s="26">
        <f>SUMIF(BT$4:BT$82,"&lt;"&amp;5,BO$4:BO$82)</f>
        <v>0</v>
      </c>
      <c r="BP84" s="26">
        <f>SUMIF(BT$4:BT$82,"&lt;"&amp;5,BP$4:BP$82)</f>
        <v>0</v>
      </c>
      <c r="BQ84" s="21" t="s">
        <v>131</v>
      </c>
      <c r="BT84" s="29" t="s">
        <v>132</v>
      </c>
      <c r="BU84" s="13">
        <f>SUMIF(BT$4:BT$82,"&lt;"&amp;5,BQ$4:BQ$82)</f>
        <v>0</v>
      </c>
      <c r="BV84" s="26">
        <f>SUMIF(CB$4:CB$82,"&lt;"&amp;5,BV$4:BV$82)</f>
        <v>0</v>
      </c>
      <c r="BW84" s="26">
        <f>SUMIF(CB$4:CB$82,"&lt;"&amp;5,BW$4:BW$82)</f>
        <v>0</v>
      </c>
      <c r="BX84" s="26">
        <f>SUMIF(CB$4:CB$82,"&lt;"&amp;5,BX$4:BX$82)</f>
        <v>0</v>
      </c>
      <c r="BY84" s="21" t="s">
        <v>131</v>
      </c>
      <c r="CB84" s="29" t="s">
        <v>132</v>
      </c>
      <c r="CC84" s="13">
        <f>SUMIF(CB$4:CB$82,"&lt;"&amp;5,BY$4:BY$82)</f>
        <v>0</v>
      </c>
      <c r="CD84" s="26">
        <f>SUMIF(CJ$4:CJ$82,"&lt;"&amp;5,CD$4:CD$82)</f>
        <v>0</v>
      </c>
      <c r="CE84" s="26">
        <f>SUMIF(CJ$4:CJ$82,"&lt;"&amp;5,CE$4:CE$82)</f>
        <v>0</v>
      </c>
      <c r="CF84" s="26">
        <f>SUMIF(CJ$4:CJ$82,"&lt;"&amp;5,CF$4:CF$82)</f>
        <v>0</v>
      </c>
      <c r="CG84" s="21" t="s">
        <v>131</v>
      </c>
      <c r="CJ84" s="29" t="s">
        <v>132</v>
      </c>
      <c r="CK84" s="13">
        <f>SUMIF(CJ$4:CJ$82,"&lt;"&amp;5,CG$4:CG$82)</f>
        <v>0</v>
      </c>
      <c r="CL84" s="26">
        <f>SUMIF(CR$4:CR$82,"&lt;"&amp;5,CL$4:CL$82)</f>
        <v>0</v>
      </c>
      <c r="CM84" s="26">
        <f>SUMIF(CR$4:CR$82,"&lt;"&amp;5,CM$4:CM$82)</f>
        <v>0</v>
      </c>
      <c r="CN84" s="26">
        <f>SUMIF(CR$4:CR$82,"&lt;"&amp;5,CN$4:CN$82)</f>
        <v>0</v>
      </c>
      <c r="CO84" s="21" t="s">
        <v>131</v>
      </c>
      <c r="CR84" s="29" t="s">
        <v>132</v>
      </c>
      <c r="CS84" s="13">
        <f>SUMIF(CR$4:CR$82,"&lt;"&amp;5,CO$4:CO$82)</f>
        <v>0</v>
      </c>
      <c r="CT84" s="26">
        <f>SUMIF(CZ$4:CZ$82,"&lt;"&amp;5,CT$4:CT$82)</f>
        <v>980843.36888507509</v>
      </c>
      <c r="CU84" s="26">
        <f>SUMIF(CZ$4:CZ$82,"&lt;"&amp;5,CU$4:CU$82)</f>
        <v>0</v>
      </c>
      <c r="CV84" s="26">
        <f>SUMIF(CZ$4:CZ$82,"&lt;"&amp;5,CV$4:CV$82)</f>
        <v>0</v>
      </c>
      <c r="CW84" s="21" t="s">
        <v>131</v>
      </c>
      <c r="CZ84" s="29" t="s">
        <v>132</v>
      </c>
      <c r="DA84" s="13">
        <f>SUMIF(CZ$4:CZ$82,"&lt;"&amp;5,CW$4:CW$82)</f>
        <v>255.5574738272837</v>
      </c>
      <c r="DB84" s="26">
        <f>SUMIF(DH$4:DH$82,"&lt;"&amp;5,DB$4:DB$82)</f>
        <v>7629.7613932102968</v>
      </c>
      <c r="DC84" s="26">
        <f>SUMIF(DH$4:DH$82,"&lt;"&amp;5,DC$4:DC$82)</f>
        <v>1194422.1806829001</v>
      </c>
      <c r="DD84" s="26">
        <f>SUMIF(DH$4:DH$82,"&lt;"&amp;5,DD$4:DD$82)</f>
        <v>0</v>
      </c>
      <c r="DE84" s="21" t="s">
        <v>131</v>
      </c>
      <c r="DH84" s="29" t="s">
        <v>132</v>
      </c>
      <c r="DI84" s="13">
        <f>SUMIF(DH$4:DH$82,"&lt;"&amp;5,DE$4:DE$82)</f>
        <v>222.29909571053079</v>
      </c>
      <c r="DJ84" s="26">
        <f>SUMIF(DP$4:DP$82,"&lt;"&amp;5,DJ$4:DJ$82)</f>
        <v>-102226.13554852467</v>
      </c>
      <c r="DK84" s="26">
        <f>SUMIF(DP$4:DP$82,"&lt;"&amp;5,DK$4:DK$82)</f>
        <v>1445622.4289041909</v>
      </c>
      <c r="DL84" s="26">
        <f>SUMIF(DP$4:DP$82,"&lt;"&amp;5,DL$4:DL$82)</f>
        <v>0</v>
      </c>
      <c r="DM84" s="21" t="s">
        <v>131</v>
      </c>
      <c r="DP84" s="29" t="s">
        <v>132</v>
      </c>
      <c r="DQ84" s="13">
        <f>SUMIF(DP$4:DP$82,"&lt;"&amp;5,DM$4:DM$82)</f>
        <v>240.01016933343777</v>
      </c>
      <c r="DR84" s="26">
        <f>SUMIF(DX$4:DX$82,"&lt;"&amp;5,DR$4:DR$82)</f>
        <v>110968.11188487492</v>
      </c>
      <c r="DS84" s="26">
        <f>SUMIF(DX$4:DX$82,"&lt;"&amp;5,DS$4:DS$82)</f>
        <v>62959.302386836796</v>
      </c>
      <c r="DT84" s="26">
        <f>SUMIF(DX$4:DX$82,"&lt;"&amp;5,DT$4:DT$82)</f>
        <v>0</v>
      </c>
      <c r="DU84" s="21" t="s">
        <v>131</v>
      </c>
      <c r="DX84" s="29" t="s">
        <v>132</v>
      </c>
      <c r="DY84" s="13">
        <f>SUMIF(DX$4:DX$82,"&lt;"&amp;5,DU$4:DU$82)</f>
        <v>40.525441654705396</v>
      </c>
      <c r="DZ84" s="26">
        <f>SUMIF(EF$4:EF$82,"&lt;"&amp;5,DZ$4:DZ$82)</f>
        <v>6296.4706097938597</v>
      </c>
      <c r="EA84" s="26">
        <f>SUMIF(EF$4:EF$82,"&lt;"&amp;5,EA$4:EA$82)</f>
        <v>0</v>
      </c>
      <c r="EB84" s="26">
        <f>SUMIF(EF$4:EF$82,"&lt;"&amp;5,EB$4:EB$82)</f>
        <v>0</v>
      </c>
      <c r="EC84" s="21" t="s">
        <v>131</v>
      </c>
      <c r="EF84" s="29" t="s">
        <v>132</v>
      </c>
      <c r="EG84" s="13">
        <f>SUMIF(EF$4:EF$82,"&lt;"&amp;5,EC$4:EC$82)</f>
        <v>1.6405372907763363</v>
      </c>
      <c r="EH84" s="26">
        <f>SUMIF(EN$4:EN$82,"&lt;"&amp;5,EH$4:EH$82)</f>
        <v>1505092.612286139</v>
      </c>
      <c r="EI84" s="26">
        <f>SUMIF(EN$4:EN$82,"&lt;"&amp;5,EI$4:EI$82)</f>
        <v>675252.93624248158</v>
      </c>
      <c r="EJ84" s="26">
        <f>SUMIF(EN$4:EN$82,"&lt;"&amp;5,EJ$4:EJ$82)</f>
        <v>24800.593137735064</v>
      </c>
      <c r="EK84" s="21" t="s">
        <v>131</v>
      </c>
      <c r="EN84" s="29" t="s">
        <v>132</v>
      </c>
      <c r="EO84" s="13">
        <f>SUMIF(EN$4:EN$82,"&lt;"&amp;5,EK$4:EK$82)</f>
        <v>523.42155040386126</v>
      </c>
      <c r="EP84" s="26">
        <f>SUMIF(EV$4:EV$82,"&lt;"&amp;5,EP$4:EP$82)</f>
        <v>1702455.4423461803</v>
      </c>
      <c r="EQ84" s="26">
        <f>SUMIF(EV$4:EV$82,"&lt;"&amp;5,EQ$4:EQ$82)</f>
        <v>559568.95308276208</v>
      </c>
      <c r="ER84" s="26">
        <f>SUMIF(EV$4:EV$82,"&lt;"&amp;5,ER$4:ER$82)</f>
        <v>12273.763169184633</v>
      </c>
      <c r="ES84" s="21" t="s">
        <v>131</v>
      </c>
      <c r="EV84" s="29" t="s">
        <v>132</v>
      </c>
      <c r="EW84" s="13">
        <f>SUMIF(EV$4:EV$82,"&lt;"&amp;5,ES$4:ES$82)</f>
        <v>550.11137416402323</v>
      </c>
      <c r="EX84" s="26">
        <f>SUMIF(FD$4:FD$82,"&lt;"&amp;5,EX$4:EX$82)</f>
        <v>142248.67249410533</v>
      </c>
      <c r="EY84" s="26">
        <f>SUMIF(FD$4:FD$82,"&lt;"&amp;5,EY$4:EY$82)</f>
        <v>293281.06501205469</v>
      </c>
      <c r="EZ84" s="26">
        <f>SUMIF(FD$4:FD$82,"&lt;"&amp;5,EZ$4:EZ$82)</f>
        <v>6800.5871077945449</v>
      </c>
      <c r="FA84" s="21" t="s">
        <v>131</v>
      </c>
      <c r="FD84" s="29" t="s">
        <v>132</v>
      </c>
      <c r="FE84" s="13">
        <f>SUMIF(FD$4:FD$82,"&lt;"&amp;5,FA$4:FA$82)</f>
        <v>93.001427577163483</v>
      </c>
      <c r="FF84" s="26">
        <f>SUMIF(FL$4:FL$82,"&lt;"&amp;5,FF$4:FF$82)</f>
        <v>0</v>
      </c>
      <c r="FG84" s="26">
        <f>SUMIF(FL$4:FL$82,"&lt;"&amp;5,FG$4:FG$82)</f>
        <v>0</v>
      </c>
      <c r="FH84" s="26">
        <f>SUMIF(FL$4:FL$82,"&lt;"&amp;5,FH$4:FH$82)</f>
        <v>0</v>
      </c>
      <c r="FI84" s="21" t="s">
        <v>131</v>
      </c>
      <c r="FL84" s="29" t="s">
        <v>132</v>
      </c>
      <c r="FM84" s="13">
        <f>SUMIF(FL$4:FL$82,"&lt;"&amp;5,FI$4:FI$82)</f>
        <v>0</v>
      </c>
      <c r="FN84" s="26">
        <f>SUMIF(FT$4:FT$82,"&lt;"&amp;5,FN$4:FN$82)</f>
        <v>5666511.1341852546</v>
      </c>
      <c r="FO84" s="26">
        <f>SUMIF(FT$4:FT$82,"&lt;"&amp;5,FO$4:FO$82)</f>
        <v>4877752.1292284178</v>
      </c>
      <c r="FP84" s="26">
        <f>SUMIF(FT$4:FT$82,"&lt;"&amp;5,FP$4:FP$82)</f>
        <v>0</v>
      </c>
      <c r="FQ84" s="21" t="s">
        <v>131</v>
      </c>
      <c r="FT84" s="29" t="s">
        <v>132</v>
      </c>
      <c r="FU84" s="13">
        <f>SUMIF(FT$4:FT$82,"&lt;"&amp;5,FQ$4:FQ$82)</f>
        <v>2376.1035427064626</v>
      </c>
      <c r="FV84" s="26">
        <f>SUMIF(FZ$4:FZ$82,"&lt;"&amp;5,FV$4:FV$82)</f>
        <v>908.4000000000002</v>
      </c>
      <c r="FW84" s="21" t="s">
        <v>131</v>
      </c>
      <c r="FZ84" s="29" t="s">
        <v>132</v>
      </c>
      <c r="GA84" s="13">
        <f>SUMIF(FZ$4:FZ$82,"&lt;"&amp;5,FW$4:FW$82)</f>
        <v>0.23668244756406701</v>
      </c>
      <c r="GB84" s="26">
        <f>SUMIF(GF$4:GF$82,"&lt;"&amp;5,GB$4:GB$82)</f>
        <v>185255.3584</v>
      </c>
      <c r="GC84" s="21" t="s">
        <v>131</v>
      </c>
      <c r="GF84" s="29" t="s">
        <v>132</v>
      </c>
      <c r="GG84" s="13">
        <f>SUMIF(GF$4:GF$82,"&lt;"&amp;5,GC$4:GC$82)</f>
        <v>48.268044529359798</v>
      </c>
      <c r="GH84" s="26">
        <f>SUMIF(GL$4:GL$82,"&lt;"&amp;5,GH$4:GH$82)</f>
        <v>153685.00000000003</v>
      </c>
      <c r="GI84" s="21" t="s">
        <v>131</v>
      </c>
      <c r="GL84" s="29" t="s">
        <v>132</v>
      </c>
      <c r="GM84" s="13">
        <f>SUMIF(GL$4:GL$82,"&lt;"&amp;5,GI$4:GI$82)</f>
        <v>40.042428394852088</v>
      </c>
      <c r="GN84" s="26">
        <f>SUMIF(GR$4:GR$82,"&lt;"&amp;5,GN$4:GN$82)</f>
        <v>50074.742700000032</v>
      </c>
      <c r="GO84" s="21" t="s">
        <v>131</v>
      </c>
      <c r="GR84" s="29" t="s">
        <v>132</v>
      </c>
      <c r="GS84" s="13">
        <f>SUMIF(GR$4:GR$82,"&lt;"&amp;5,GO$4:GO$82)</f>
        <v>13.04690958099615</v>
      </c>
      <c r="GT84" s="26">
        <f>SUMIF(GX$4:GX$82,"&lt;"&amp;5,GT$4:GT$82)</f>
        <v>76063.121673001762</v>
      </c>
      <c r="GU84" s="21" t="s">
        <v>131</v>
      </c>
      <c r="GX84" s="29" t="s">
        <v>132</v>
      </c>
      <c r="GY84" s="13">
        <f>SUMIF(GX$4:GX$82,"&lt;"&amp;5,GU$4:GU$82)</f>
        <v>19.818148180239412</v>
      </c>
      <c r="GZ84" s="26">
        <f>SUMIF(HD$4:HD$82,"&lt;"&amp;5,GZ$4:GZ$82)</f>
        <v>308517.27757591486</v>
      </c>
      <c r="HA84" s="21" t="s">
        <v>131</v>
      </c>
      <c r="HD84" s="29" t="s">
        <v>132</v>
      </c>
      <c r="HE84" s="13">
        <f>SUMIF(HD$4:HD$82,"&lt;"&amp;5,HA$4:HA$82)</f>
        <v>80.383778481363009</v>
      </c>
      <c r="HF84" s="26">
        <f>SUMIF(HJ$4:HJ$82,"&lt;"&amp;5,HF$4:HF$82)</f>
        <v>0</v>
      </c>
      <c r="HG84" s="21" t="s">
        <v>131</v>
      </c>
      <c r="HJ84" s="29" t="s">
        <v>132</v>
      </c>
      <c r="HK84" s="13">
        <f>SUMIF(HJ$4:HJ$82,"&lt;"&amp;5,HG$4:HG$82)</f>
        <v>0</v>
      </c>
      <c r="HL84" s="26">
        <f>SUMIF(HP$4:HP$82,"&lt;"&amp;5,HL$4:HL$82)</f>
        <v>0</v>
      </c>
      <c r="HM84" s="21" t="s">
        <v>131</v>
      </c>
      <c r="HP84" s="29" t="s">
        <v>132</v>
      </c>
      <c r="HQ84" s="13">
        <f>SUMIF(HP$4:HP$82,"&lt;"&amp;5,HM$4:HM$82)</f>
        <v>0</v>
      </c>
      <c r="HR84" s="26">
        <f>SUMIF(HV$4:HV$82,"&lt;"&amp;5,HR$4:HR$82)</f>
        <v>1522884.75</v>
      </c>
      <c r="HS84" s="21" t="s">
        <v>131</v>
      </c>
      <c r="HV84" s="29" t="s">
        <v>132</v>
      </c>
      <c r="HW84" s="13">
        <f>SUMIF(HV$4:HV$82,"&lt;"&amp;5,HS$4:HS$82)</f>
        <v>396.78565608541641</v>
      </c>
      <c r="HX84" s="26">
        <f>SUMIF(IB$4:IB$82,"&lt;"&amp;5,HX$4:HX$82)</f>
        <v>131979.95069217394</v>
      </c>
      <c r="HY84" s="21" t="s">
        <v>131</v>
      </c>
      <c r="IB84" s="29" t="s">
        <v>132</v>
      </c>
      <c r="IC84" s="13">
        <f>SUMIF(IB$4:IB$82,"&lt;"&amp;5,HY$4:HY$82)</f>
        <v>34.387205811546231</v>
      </c>
      <c r="ID84" s="26">
        <f>SUMIF(IH$4:IH$82,"&lt;"&amp;5,ID$4:ID$82)</f>
        <v>42975</v>
      </c>
      <c r="IE84" s="21" t="s">
        <v>131</v>
      </c>
      <c r="IH84" s="29" t="s">
        <v>132</v>
      </c>
      <c r="II84" s="13">
        <f>SUMIF(IH$4:IH$82,"&lt;"&amp;5,IE$4:IE$82)</f>
        <v>11.197080783868101</v>
      </c>
      <c r="IJ84" s="26">
        <f>SUMIF(IN$4:IN$82,"&lt;"&amp;5,IJ$4:IJ$82)</f>
        <v>221581.09444639186</v>
      </c>
      <c r="IK84" s="21" t="s">
        <v>131</v>
      </c>
      <c r="IN84" s="29" t="s">
        <v>132</v>
      </c>
      <c r="IO84" s="13">
        <f>SUMIF(IN$4:IN$82,"&lt;"&amp;5,IK$4:IK$82)</f>
        <v>57.732668172057153</v>
      </c>
      <c r="IP84" s="26">
        <f>SUMIF(IT$4:IT$82,"&lt;"&amp;5,IP$4:IP$82)</f>
        <v>4231.0799999999972</v>
      </c>
      <c r="IQ84" s="21" t="s">
        <v>131</v>
      </c>
      <c r="IT84" s="29" t="s">
        <v>132</v>
      </c>
      <c r="IU84" s="13">
        <f>SUMIF(IT$4:IT$82,"&lt;"&amp;5,IQ$4:IQ$82)</f>
        <v>1.1024024331124747</v>
      </c>
      <c r="IV84" s="26">
        <f>SUMIF(IZ$4:IZ$82,"&lt;"&amp;5,IV$4:IV$82)</f>
        <v>0</v>
      </c>
      <c r="IW84" s="21" t="s">
        <v>131</v>
      </c>
      <c r="IZ84" s="29" t="s">
        <v>132</v>
      </c>
      <c r="JA84" s="13">
        <f>SUMIF(IZ$4:IZ$82,"&lt;"&amp;5,IW$4:IW$82)</f>
        <v>0</v>
      </c>
      <c r="JB84" s="26">
        <f>SUMIF(JF$4:JF$82,"&lt;"&amp;5,JB$4:JB$82)</f>
        <v>115389.12</v>
      </c>
      <c r="JC84" s="21" t="s">
        <v>131</v>
      </c>
      <c r="JF84" s="29" t="s">
        <v>132</v>
      </c>
      <c r="JG84" s="13">
        <f>SUMIF(JF$4:JF$82,"&lt;"&amp;5,JC$4:JC$82)</f>
        <v>30.064486287828963</v>
      </c>
      <c r="JH84" s="26">
        <f>SUMIF(JL$4:JL$82,"&lt;"&amp;5,JH$4:JH$82)</f>
        <v>0</v>
      </c>
      <c r="JI84" s="21" t="s">
        <v>131</v>
      </c>
      <c r="JL84" s="29" t="s">
        <v>132</v>
      </c>
      <c r="JM84" s="13">
        <f>SUMIF(JL$4:JL$82,"&lt;"&amp;5,JI$4:JI$82)</f>
        <v>0</v>
      </c>
      <c r="JN84" s="26">
        <f>SUMIF(JR$4:JR$82,"&lt;"&amp;5,JN$4:JN$82)</f>
        <v>0</v>
      </c>
      <c r="JO84" s="21" t="s">
        <v>131</v>
      </c>
      <c r="JR84" s="29" t="s">
        <v>132</v>
      </c>
      <c r="JS84" s="13">
        <f>SUMIF(JR$4:JR$82,"&lt;"&amp;5,JO$4:JO$82)</f>
        <v>0</v>
      </c>
      <c r="JT84" s="26">
        <f>SUMIF(JX$4:JX$82,"&lt;"&amp;5,JT$4:JT$82)</f>
        <v>0</v>
      </c>
      <c r="JU84" s="21" t="s">
        <v>131</v>
      </c>
      <c r="JX84" s="29" t="s">
        <v>132</v>
      </c>
      <c r="JY84" s="13">
        <f>SUMIF(JX$4:JX$82,"&lt;"&amp;5,JU$4:JU$82)</f>
        <v>0</v>
      </c>
    </row>
    <row r="85" spans="1:285" s="21" customFormat="1" x14ac:dyDescent="0.25">
      <c r="J85" s="26">
        <f>SUMIF(P$4:P$82,"&lt;"&amp;15,J$4:J$82)</f>
        <v>0</v>
      </c>
      <c r="K85" s="26">
        <f>SUMIF(P$4:P$82,"&lt;"&amp;15,K$4:K$82)</f>
        <v>0</v>
      </c>
      <c r="L85" s="26">
        <f>SUMIF(P$4:P$82,"&lt;"&amp;15,L$4:L$82)</f>
        <v>0</v>
      </c>
      <c r="M85" s="21" t="s">
        <v>133</v>
      </c>
      <c r="P85" s="29" t="s">
        <v>134</v>
      </c>
      <c r="Q85" s="14">
        <f>SUMIF(P$4:P$82,"&lt;"&amp;5,O$4:O$82)</f>
        <v>0</v>
      </c>
      <c r="R85" s="26">
        <f>SUMIF(X$4:X$82,"&lt;"&amp;15,R$4:R$82)</f>
        <v>0</v>
      </c>
      <c r="S85" s="26">
        <f>SUMIF(X$4:X$82,"&lt;"&amp;15,S$4:S$82)</f>
        <v>0</v>
      </c>
      <c r="T85" s="26">
        <f>SUMIF(X$4:X$82,"&lt;"&amp;15,T$4:T$82)</f>
        <v>0</v>
      </c>
      <c r="U85" s="21" t="s">
        <v>133</v>
      </c>
      <c r="X85" s="29" t="s">
        <v>134</v>
      </c>
      <c r="Y85" s="14">
        <f>SUMIF(X$4:X$82,"&lt;"&amp;5,W$4:W$82)</f>
        <v>0</v>
      </c>
      <c r="Z85" s="26">
        <f>SUMIF(AF$4:AF$82,"&lt;"&amp;15,Z$4:Z$82)</f>
        <v>0</v>
      </c>
      <c r="AA85" s="26">
        <f>SUMIF(AF$4:AF$82,"&lt;"&amp;15,AA$4:AA$82)</f>
        <v>0</v>
      </c>
      <c r="AB85" s="26">
        <f>SUMIF(AF$4:AF$82,"&lt;"&amp;15,AB$4:AB$82)</f>
        <v>0</v>
      </c>
      <c r="AC85" s="21" t="s">
        <v>133</v>
      </c>
      <c r="AF85" s="29" t="s">
        <v>134</v>
      </c>
      <c r="AG85" s="14">
        <f>SUMIF(AF$4:AF$82,"&lt;"&amp;5,AE$4:AE$82)</f>
        <v>0</v>
      </c>
      <c r="AH85" s="26">
        <f>SUMIF(AN$4:AN$82,"&lt;"&amp;15,AH$4:AH$82)</f>
        <v>0</v>
      </c>
      <c r="AI85" s="26">
        <f>SUMIF(AN$4:AN$82,"&lt;"&amp;15,AI$4:AI$82)</f>
        <v>0</v>
      </c>
      <c r="AJ85" s="26">
        <f>SUMIF(AN$4:AN$82,"&lt;"&amp;15,AJ$4:AJ$82)</f>
        <v>0</v>
      </c>
      <c r="AK85" s="21" t="s">
        <v>133</v>
      </c>
      <c r="AN85" s="29" t="s">
        <v>134</v>
      </c>
      <c r="AO85" s="14">
        <f>SUMIF(AN$4:AN$82,"&lt;"&amp;5,AM$4:AM$82)</f>
        <v>0</v>
      </c>
      <c r="AP85" s="26">
        <f>SUMIF(AV$4:AV$82,"&lt;"&amp;15,AP$4:AP$82)</f>
        <v>23937.425207780827</v>
      </c>
      <c r="AQ85" s="26">
        <f>SUMIF(AV$4:AV$82,"&lt;"&amp;15,AQ$4:AQ$82)</f>
        <v>446421.17514153093</v>
      </c>
      <c r="AR85" s="26">
        <f>SUMIF(AV$4:AV$82,"&lt;"&amp;15,AR$4:AR$82)</f>
        <v>21633.739737897053</v>
      </c>
      <c r="AS85" s="21" t="s">
        <v>133</v>
      </c>
      <c r="AV85" s="29" t="s">
        <v>134</v>
      </c>
      <c r="AW85" s="14">
        <f>SUMIF(AV$4:AV$82,"&lt;"&amp;5,AU$4:AU$82)</f>
        <v>12122</v>
      </c>
      <c r="AX85" s="26">
        <f>SUMIF(BD$4:BD$82,"&lt;"&amp;15,AX$4:AX$82)</f>
        <v>0</v>
      </c>
      <c r="AY85" s="26">
        <f>SUMIF(BD$4:BD$82,"&lt;"&amp;15,AY$4:AY$82)</f>
        <v>0</v>
      </c>
      <c r="AZ85" s="26">
        <f>SUMIF(BD$4:BD$82,"&lt;"&amp;15,AZ$4:AZ$82)</f>
        <v>0</v>
      </c>
      <c r="BA85" s="21" t="s">
        <v>133</v>
      </c>
      <c r="BD85" s="29" t="s">
        <v>134</v>
      </c>
      <c r="BE85" s="14">
        <f>SUMIF(BD$4:BD$82,"&lt;"&amp;5,BC$4:BC$82)</f>
        <v>0</v>
      </c>
      <c r="BF85" s="26">
        <f>SUMIF(BL$4:BL$82,"&lt;"&amp;15,BF$4:BF$82)</f>
        <v>0</v>
      </c>
      <c r="BG85" s="26">
        <f>SUMIF(BL$4:BL$82,"&lt;"&amp;15,BG$4:BG$82)</f>
        <v>0</v>
      </c>
      <c r="BH85" s="26">
        <f>SUMIF(BL$4:BL$82,"&lt;"&amp;15,BH$4:BH$82)</f>
        <v>0</v>
      </c>
      <c r="BI85" s="21" t="s">
        <v>133</v>
      </c>
      <c r="BL85" s="29" t="s">
        <v>134</v>
      </c>
      <c r="BM85" s="14">
        <f>SUMIF(BL$4:BL$82,"&lt;"&amp;5,BK$4:BK$82)</f>
        <v>0</v>
      </c>
      <c r="BN85" s="26">
        <f>SUMIF(BT$4:BT$82,"&lt;"&amp;15,BN$4:BN$82)</f>
        <v>0</v>
      </c>
      <c r="BO85" s="26">
        <f>SUMIF(BT$4:BT$82,"&lt;"&amp;15,BO$4:BO$82)</f>
        <v>0</v>
      </c>
      <c r="BP85" s="26">
        <f>SUMIF(BT$4:BT$82,"&lt;"&amp;15,BP$4:BP$82)</f>
        <v>0</v>
      </c>
      <c r="BQ85" s="21" t="s">
        <v>133</v>
      </c>
      <c r="BT85" s="29" t="s">
        <v>134</v>
      </c>
      <c r="BU85" s="14">
        <f>SUMIF(BT$4:BT$82,"&lt;"&amp;5,BS$4:BS$82)</f>
        <v>0</v>
      </c>
      <c r="BV85" s="26">
        <f>SUMIF(CB$4:CB$82,"&lt;"&amp;15,BV$4:BV$82)</f>
        <v>0</v>
      </c>
      <c r="BW85" s="26">
        <f>SUMIF(CB$4:CB$82,"&lt;"&amp;15,BW$4:BW$82)</f>
        <v>0</v>
      </c>
      <c r="BX85" s="26">
        <f>SUMIF(CB$4:CB$82,"&lt;"&amp;15,BX$4:BX$82)</f>
        <v>0</v>
      </c>
      <c r="BY85" s="21" t="s">
        <v>133</v>
      </c>
      <c r="CB85" s="29" t="s">
        <v>134</v>
      </c>
      <c r="CC85" s="14">
        <f>SUMIF(CB$4:CB$82,"&lt;"&amp;5,CA$4:CA$82)</f>
        <v>0</v>
      </c>
      <c r="CD85" s="26">
        <f>SUMIF(CJ$4:CJ$82,"&lt;"&amp;15,CD$4:CD$82)</f>
        <v>0</v>
      </c>
      <c r="CE85" s="26">
        <f>SUMIF(CJ$4:CJ$82,"&lt;"&amp;15,CE$4:CE$82)</f>
        <v>0</v>
      </c>
      <c r="CF85" s="26">
        <f>SUMIF(CJ$4:CJ$82,"&lt;"&amp;15,CF$4:CF$82)</f>
        <v>0</v>
      </c>
      <c r="CG85" s="21" t="s">
        <v>133</v>
      </c>
      <c r="CJ85" s="29" t="s">
        <v>134</v>
      </c>
      <c r="CK85" s="14">
        <f>SUMIF(CJ$4:CJ$82,"&lt;"&amp;5,CI$4:CI$82)</f>
        <v>0</v>
      </c>
      <c r="CL85" s="26">
        <f>SUMIF(CR$4:CR$82,"&lt;"&amp;15,CL$4:CL$82)</f>
        <v>0</v>
      </c>
      <c r="CM85" s="26">
        <f>SUMIF(CR$4:CR$82,"&lt;"&amp;15,CM$4:CM$82)</f>
        <v>0</v>
      </c>
      <c r="CN85" s="26">
        <f>SUMIF(CR$4:CR$82,"&lt;"&amp;15,CN$4:CN$82)</f>
        <v>0</v>
      </c>
      <c r="CO85" s="21" t="s">
        <v>133</v>
      </c>
      <c r="CR85" s="29" t="s">
        <v>134</v>
      </c>
      <c r="CS85" s="14">
        <f>SUMIF(CR$4:CR$82,"&lt;"&amp;5,CQ$4:CQ$82)</f>
        <v>0</v>
      </c>
      <c r="CT85" s="26">
        <f>SUMIF(CZ$4:CZ$82,"&lt;"&amp;15,CT$4:CT$82)</f>
        <v>980843.36888507509</v>
      </c>
      <c r="CU85" s="26">
        <f>SUMIF(CZ$4:CZ$82,"&lt;"&amp;15,CU$4:CU$82)</f>
        <v>0</v>
      </c>
      <c r="CV85" s="26">
        <f>SUMIF(CZ$4:CZ$82,"&lt;"&amp;15,CV$4:CV$82)</f>
        <v>0</v>
      </c>
      <c r="CW85" s="21" t="s">
        <v>133</v>
      </c>
      <c r="CZ85" s="29" t="s">
        <v>134</v>
      </c>
      <c r="DA85" s="14">
        <f>SUMIF(CZ$4:CZ$82,"&lt;"&amp;5,CY$4:CY$82)</f>
        <v>124842.73675078368</v>
      </c>
      <c r="DB85" s="26">
        <f>SUMIF(DH$4:DH$82,"&lt;"&amp;15,DB$4:DB$82)</f>
        <v>9643.162780196546</v>
      </c>
      <c r="DC85" s="26">
        <f>SUMIF(DH$4:DH$82,"&lt;"&amp;15,DC$4:DC$82)</f>
        <v>1469471.1275672901</v>
      </c>
      <c r="DD85" s="26">
        <f>SUMIF(DH$4:DH$82,"&lt;"&amp;15,DD$4:DD$82)</f>
        <v>0</v>
      </c>
      <c r="DE85" s="21" t="s">
        <v>133</v>
      </c>
      <c r="DH85" s="29" t="s">
        <v>134</v>
      </c>
      <c r="DI85" s="14">
        <f>SUMIF(DH$4:DH$82,"&lt;"&amp;5,DG$4:DG$82)</f>
        <v>53619.048321315255</v>
      </c>
      <c r="DJ85" s="26">
        <f>SUMIF(DP$4:DP$82,"&lt;"&amp;15,DJ$4:DJ$82)</f>
        <v>-142632.39251954929</v>
      </c>
      <c r="DK85" s="26">
        <f>SUMIF(DP$4:DP$82,"&lt;"&amp;15,DK$4:DK$82)</f>
        <v>1746848.4289041909</v>
      </c>
      <c r="DL85" s="26">
        <f>SUMIF(DP$4:DP$82,"&lt;"&amp;15,DL$4:DL$82)</f>
        <v>0</v>
      </c>
      <c r="DM85" s="21" t="s">
        <v>133</v>
      </c>
      <c r="DP85" s="29" t="s">
        <v>134</v>
      </c>
      <c r="DQ85" s="14">
        <f>SUMIF(DP$4:DP$82,"&lt;"&amp;5,DO$4:DO$82)</f>
        <v>13867.41</v>
      </c>
      <c r="DR85" s="26">
        <f>SUMIF(DX$4:DX$82,"&lt;"&amp;15,DR$4:DR$82)</f>
        <v>110968.11188487492</v>
      </c>
      <c r="DS85" s="26">
        <f>SUMIF(DX$4:DX$82,"&lt;"&amp;15,DS$4:DS$82)</f>
        <v>62959.302386836796</v>
      </c>
      <c r="DT85" s="26">
        <f>SUMIF(DX$4:DX$82,"&lt;"&amp;15,DT$4:DT$82)</f>
        <v>0</v>
      </c>
      <c r="DU85" s="21" t="s">
        <v>133</v>
      </c>
      <c r="DX85" s="29" t="s">
        <v>134</v>
      </c>
      <c r="DY85" s="14">
        <f>SUMIF(DX$4:DX$82,"&lt;"&amp;5,DW$4:DW$82)</f>
        <v>27456.024255206965</v>
      </c>
      <c r="DZ85" s="26">
        <f>SUMIF(EF$4:EF$82,"&lt;"&amp;15,DZ$4:DZ$82)</f>
        <v>6762.2637196386395</v>
      </c>
      <c r="EA85" s="26">
        <f>SUMIF(EF$4:EF$82,"&lt;"&amp;15,EA$4:EA$82)</f>
        <v>0</v>
      </c>
      <c r="EB85" s="26">
        <f>SUMIF(EF$4:EF$82,"&lt;"&amp;15,EB$4:EB$82)</f>
        <v>0</v>
      </c>
      <c r="EC85" s="21" t="s">
        <v>133</v>
      </c>
      <c r="EF85" s="29" t="s">
        <v>134</v>
      </c>
      <c r="EG85" s="14">
        <f>SUMIF(EF$4:EF$82,"&lt;"&amp;5,EE$4:EE$82)</f>
        <v>1450</v>
      </c>
      <c r="EH85" s="26">
        <f>SUMIF(EN$4:EN$82,"&lt;"&amp;15,EH$4:EH$82)</f>
        <v>1528124.642966528</v>
      </c>
      <c r="EI85" s="26">
        <f>SUMIF(EN$4:EN$82,"&lt;"&amp;15,EI$4:EI$82)</f>
        <v>711946.56539997272</v>
      </c>
      <c r="EJ85" s="26">
        <f>SUMIF(EN$4:EN$82,"&lt;"&amp;15,EJ$4:EJ$82)</f>
        <v>24800.593137735064</v>
      </c>
      <c r="EK85" s="21" t="s">
        <v>133</v>
      </c>
      <c r="EN85" s="29" t="s">
        <v>134</v>
      </c>
      <c r="EO85" s="14">
        <f>SUMIF(EN$4:EN$82,"&lt;"&amp;5,EM$4:EM$82)</f>
        <v>292045.15156362689</v>
      </c>
      <c r="EP85" s="26">
        <f>SUMIF(EV$4:EV$82,"&lt;"&amp;15,EP$4:EP$82)</f>
        <v>1817306.0913312703</v>
      </c>
      <c r="EQ85" s="26">
        <f>SUMIF(EV$4:EV$82,"&lt;"&amp;15,EQ$4:EQ$82)</f>
        <v>604732.73918098398</v>
      </c>
      <c r="ER85" s="26">
        <f>SUMIF(EV$4:EV$82,"&lt;"&amp;15,ER$4:ER$82)</f>
        <v>12273.763169184633</v>
      </c>
      <c r="ES85" s="21" t="s">
        <v>133</v>
      </c>
      <c r="EV85" s="29" t="s">
        <v>134</v>
      </c>
      <c r="EW85" s="14">
        <f>SUMIF(EV$4:EV$82,"&lt;"&amp;5,EU$4:EU$82)</f>
        <v>201000</v>
      </c>
      <c r="EX85" s="26">
        <f>SUMIF(FD$4:FD$82,"&lt;"&amp;15,EX$4:EX$82)</f>
        <v>142248.67249410533</v>
      </c>
      <c r="EY85" s="26">
        <f>SUMIF(FD$4:FD$82,"&lt;"&amp;15,EY$4:EY$82)</f>
        <v>293281.06501205469</v>
      </c>
      <c r="EZ85" s="26">
        <f>SUMIF(FD$4:FD$82,"&lt;"&amp;15,EZ$4:EZ$82)</f>
        <v>6800.5871077945449</v>
      </c>
      <c r="FA85" s="21" t="s">
        <v>133</v>
      </c>
      <c r="FD85" s="29" t="s">
        <v>134</v>
      </c>
      <c r="FE85" s="14">
        <f>SUMIF(FD$4:FD$82,"&lt;"&amp;5,FC$4:FC$82)</f>
        <v>55800</v>
      </c>
      <c r="FF85" s="26">
        <f>SUMIF(FL$4:FL$82,"&lt;"&amp;15,FF$4:FF$82)</f>
        <v>0</v>
      </c>
      <c r="FG85" s="26">
        <f>SUMIF(FL$4:FL$82,"&lt;"&amp;15,FG$4:FG$82)</f>
        <v>-760990.96311859111</v>
      </c>
      <c r="FH85" s="26">
        <f>SUMIF(FL$4:FL$82,"&lt;"&amp;15,FH$4:FH$82)</f>
        <v>884260.12894798245</v>
      </c>
      <c r="FI85" s="21" t="s">
        <v>133</v>
      </c>
      <c r="FL85" s="29" t="s">
        <v>134</v>
      </c>
      <c r="FM85" s="14">
        <f>SUMIF(FL$4:FL$82,"&lt;"&amp;5,FK$4:FK$82)</f>
        <v>0</v>
      </c>
      <c r="FN85" s="26">
        <f>SUMIF(FT$4:FT$82,"&lt;"&amp;15,FN$4:FN$82)</f>
        <v>5666511.1341852546</v>
      </c>
      <c r="FO85" s="26">
        <f>SUMIF(FT$4:FT$82,"&lt;"&amp;15,FO$4:FO$82)</f>
        <v>4877752.1292284178</v>
      </c>
      <c r="FP85" s="26">
        <f>SUMIF(FT$4:FT$82,"&lt;"&amp;15,FP$4:FP$82)</f>
        <v>0</v>
      </c>
      <c r="FQ85" s="21" t="s">
        <v>133</v>
      </c>
      <c r="FT85" s="29" t="s">
        <v>134</v>
      </c>
      <c r="FU85" s="14">
        <f>SUMIF(FT$4:FT$82,"&lt;"&amp;5,FS$4:FS$82)</f>
        <v>0</v>
      </c>
      <c r="FV85" s="26">
        <f>SUMIF(FZ$4:FZ$82,"&lt;"&amp;15,FV$4:FV$82)</f>
        <v>14231.600000000002</v>
      </c>
      <c r="FW85" s="21" t="s">
        <v>133</v>
      </c>
      <c r="FZ85" s="29" t="s">
        <v>134</v>
      </c>
      <c r="GA85" s="14">
        <f>SUMIF(FZ$4:FZ$82,"&lt;"&amp;5,FY$4:FY$82)</f>
        <v>400</v>
      </c>
      <c r="GB85" s="26">
        <f>SUMIF(GF$4:GF$82,"&lt;"&amp;15,GB$4:GB$82)</f>
        <v>185255.3584</v>
      </c>
      <c r="GC85" s="21" t="s">
        <v>133</v>
      </c>
      <c r="GF85" s="29" t="s">
        <v>134</v>
      </c>
      <c r="GG85" s="14">
        <f>SUMIF(GF$4:GF$82,"&lt;"&amp;5,GE$4:GE$82)</f>
        <v>0</v>
      </c>
      <c r="GH85" s="26">
        <f>SUMIF(GL$4:GL$82,"&lt;"&amp;15,GH$4:GH$82)</f>
        <v>200553.50000000006</v>
      </c>
      <c r="GI85" s="21" t="s">
        <v>133</v>
      </c>
      <c r="GL85" s="29" t="s">
        <v>134</v>
      </c>
      <c r="GM85" s="14">
        <f>SUMIF(GL$4:GL$82,"&lt;"&amp;5,GK$4:GK$82)</f>
        <v>56031.099746192893</v>
      </c>
      <c r="GN85" s="26">
        <f>SUMIF(GR$4:GR$82,"&lt;"&amp;15,GN$4:GN$82)</f>
        <v>167408.59140000003</v>
      </c>
      <c r="GO85" s="21" t="s">
        <v>133</v>
      </c>
      <c r="GR85" s="29" t="s">
        <v>134</v>
      </c>
      <c r="GS85" s="14">
        <f>SUMIF(GR$4:GR$82,"&lt;"&amp;5,GQ$4:GQ$82)</f>
        <v>30000</v>
      </c>
      <c r="GT85" s="26">
        <f>SUMIF(GX$4:GX$82,"&lt;"&amp;15,GT$4:GT$82)</f>
        <v>76063.121673001762</v>
      </c>
      <c r="GU85" s="21" t="s">
        <v>133</v>
      </c>
      <c r="GX85" s="29" t="s">
        <v>134</v>
      </c>
      <c r="GY85" s="14">
        <f>SUMIF(GX$4:GX$82,"&lt;"&amp;5,GW$4:GW$82)</f>
        <v>18748.93063826218</v>
      </c>
      <c r="GZ85" s="26">
        <f>SUMIF(HD$4:HD$82,"&lt;"&amp;15,GZ$4:GZ$82)</f>
        <v>1208366.8924025341</v>
      </c>
      <c r="HA85" s="21" t="s">
        <v>133</v>
      </c>
      <c r="HD85" s="29" t="s">
        <v>134</v>
      </c>
      <c r="HE85" s="14">
        <f>SUMIF(HD$4:HD$82,"&lt;"&amp;5,HC$4:HC$82)</f>
        <v>148922.61739402055</v>
      </c>
      <c r="HF85" s="26">
        <f>SUMIF(HJ$4:HJ$82,"&lt;"&amp;15,HF$4:HF$82)</f>
        <v>731022.53116449655</v>
      </c>
      <c r="HG85" s="21" t="s">
        <v>133</v>
      </c>
      <c r="HJ85" s="29" t="s">
        <v>134</v>
      </c>
      <c r="HK85" s="14">
        <f>SUMIF(HJ$4:HJ$82,"&lt;"&amp;5,HI$4:HI$82)</f>
        <v>0</v>
      </c>
      <c r="HL85" s="26">
        <f>SUMIF(HP$4:HP$82,"&lt;"&amp;15,HL$4:HL$82)</f>
        <v>0</v>
      </c>
      <c r="HM85" s="21" t="s">
        <v>133</v>
      </c>
      <c r="HP85" s="29" t="s">
        <v>134</v>
      </c>
      <c r="HQ85" s="14">
        <f>SUMIF(HP$4:HP$82,"&lt;"&amp;5,HO$4:HO$82)</f>
        <v>0</v>
      </c>
      <c r="HR85" s="26">
        <f>SUMIF(HV$4:HV$82,"&lt;"&amp;15,HR$4:HR$82)</f>
        <v>1522884.75</v>
      </c>
      <c r="HS85" s="21" t="s">
        <v>133</v>
      </c>
      <c r="HV85" s="29" t="s">
        <v>134</v>
      </c>
      <c r="HW85" s="14">
        <f>SUMIF(HV$4:HV$82,"&lt;"&amp;5,HU$4:HU$82)</f>
        <v>0</v>
      </c>
      <c r="HX85" s="26">
        <f>SUMIF(IB$4:IB$82,"&lt;"&amp;15,HX$4:HX$82)</f>
        <v>131979.95069217394</v>
      </c>
      <c r="HY85" s="21" t="s">
        <v>133</v>
      </c>
      <c r="IB85" s="29" t="s">
        <v>134</v>
      </c>
      <c r="IC85" s="14">
        <f>SUMIF(IB$4:IB$82,"&lt;"&amp;5,IA$4:IA$82)</f>
        <v>0</v>
      </c>
      <c r="ID85" s="26">
        <f>SUMIF(IH$4:IH$82,"&lt;"&amp;15,ID$4:ID$82)</f>
        <v>42975</v>
      </c>
      <c r="IE85" s="21" t="s">
        <v>133</v>
      </c>
      <c r="IH85" s="29" t="s">
        <v>134</v>
      </c>
      <c r="II85" s="14">
        <f>SUMIF(IH$4:IH$82,"&lt;"&amp;5,IG$4:IG$82)</f>
        <v>0</v>
      </c>
      <c r="IJ85" s="26">
        <f>SUMIF(IN$4:IN$82,"&lt;"&amp;15,IJ$4:IJ$82)</f>
        <v>221581.09444639186</v>
      </c>
      <c r="IK85" s="21" t="s">
        <v>133</v>
      </c>
      <c r="IN85" s="29" t="s">
        <v>134</v>
      </c>
      <c r="IO85" s="14">
        <f>SUMIF(IN$4:IN$82,"&lt;"&amp;5,IM$4:IM$82)</f>
        <v>0</v>
      </c>
      <c r="IP85" s="26">
        <f>SUMIF(IT$4:IT$82,"&lt;"&amp;15,IP$4:IP$82)</f>
        <v>4231.0799999999972</v>
      </c>
      <c r="IQ85" s="21" t="s">
        <v>133</v>
      </c>
      <c r="IT85" s="29" t="s">
        <v>134</v>
      </c>
      <c r="IU85" s="14">
        <f>SUMIF(IT$4:IT$82,"&lt;"&amp;5,IS$4:IS$82)</f>
        <v>0</v>
      </c>
      <c r="IV85" s="26">
        <f>SUMIF(IZ$4:IZ$82,"&lt;"&amp;15,IV$4:IV$82)</f>
        <v>0</v>
      </c>
      <c r="IW85" s="21" t="s">
        <v>133</v>
      </c>
      <c r="IZ85" s="29" t="s">
        <v>134</v>
      </c>
      <c r="JA85" s="14">
        <f>SUMIF(IZ$4:IZ$82,"&lt;"&amp;5,IY$4:IY$82)</f>
        <v>0</v>
      </c>
      <c r="JB85" s="26">
        <f>SUMIF(JF$4:JF$82,"&lt;"&amp;15,JB$4:JB$82)</f>
        <v>115389.12</v>
      </c>
      <c r="JC85" s="21" t="s">
        <v>133</v>
      </c>
      <c r="JF85" s="29" t="s">
        <v>134</v>
      </c>
      <c r="JG85" s="14">
        <f>SUMIF(JF$4:JF$82,"&lt;"&amp;5,JE$4:JE$82)</f>
        <v>22800</v>
      </c>
      <c r="JH85" s="26">
        <f>SUMIF(JL$4:JL$82,"&lt;"&amp;15,JH$4:JH$82)</f>
        <v>2198310.9236850133</v>
      </c>
      <c r="JI85" s="21" t="s">
        <v>133</v>
      </c>
      <c r="JL85" s="29" t="s">
        <v>134</v>
      </c>
      <c r="JM85" s="14">
        <f>SUMIF(JL$4:JL$82,"&lt;"&amp;5,JK$4:JK$82)</f>
        <v>0</v>
      </c>
      <c r="JN85" s="26">
        <f>SUMIF(JR$4:JR$82,"&lt;"&amp;15,JN$4:JN$82)</f>
        <v>887052.71783665661</v>
      </c>
      <c r="JO85" s="21" t="s">
        <v>133</v>
      </c>
      <c r="JR85" s="29" t="s">
        <v>134</v>
      </c>
      <c r="JS85" s="14">
        <f>SUMIF(JR$4:JR$82,"&lt;"&amp;5,JQ$4:JQ$82)</f>
        <v>0</v>
      </c>
      <c r="JT85" s="26">
        <f>SUMIF(JX$4:JX$82,"&lt;"&amp;15,JT$4:JT$82)</f>
        <v>111623.42399999998</v>
      </c>
      <c r="JU85" s="21" t="s">
        <v>133</v>
      </c>
      <c r="JX85" s="29" t="s">
        <v>134</v>
      </c>
      <c r="JY85" s="14">
        <f>SUMIF(JX$4:JX$82,"&lt;"&amp;5,JW$4:JW$82)</f>
        <v>0</v>
      </c>
    </row>
    <row r="86" spans="1:285" s="21" customFormat="1" x14ac:dyDescent="0.25">
      <c r="J86" s="26">
        <f>SUMIF(Q$4:Q$82,"&gt;"&amp;0,J4:J82)</f>
        <v>35580.679708632779</v>
      </c>
      <c r="K86" s="26">
        <f>SUMIF(Q$4:Q$82,"&gt;"&amp;0,K$4:K$82)</f>
        <v>204011.69418451106</v>
      </c>
      <c r="L86" s="26">
        <f>SUMIF(Q$4:Q$82,"&gt;"&amp;0,L$4:L$82)</f>
        <v>69673.159307267691</v>
      </c>
      <c r="M86" s="21" t="s">
        <v>135</v>
      </c>
      <c r="P86" s="29" t="s">
        <v>136</v>
      </c>
      <c r="Q86" s="13">
        <f>SUMIF(P$4:P$82,"&lt;"&amp;15,M$4:M$82)</f>
        <v>0</v>
      </c>
      <c r="R86" s="26">
        <f>SUMIF(Y$4:Y$82,"&gt;"&amp;0,R4:R82)</f>
        <v>0</v>
      </c>
      <c r="S86" s="26">
        <f>SUMIF(Y$4:Y$82,"&gt;"&amp;0,S$4:S$82)</f>
        <v>0</v>
      </c>
      <c r="T86" s="26">
        <f>SUMIF(Y$4:Y$82,"&gt;"&amp;0,T$4:T$82)</f>
        <v>80882.272116847351</v>
      </c>
      <c r="U86" s="21" t="s">
        <v>135</v>
      </c>
      <c r="X86" s="29" t="s">
        <v>136</v>
      </c>
      <c r="Y86" s="13">
        <f>SUMIF(X$4:X$82,"&lt;"&amp;15,U$4:U$82)</f>
        <v>0</v>
      </c>
      <c r="Z86" s="26">
        <f>SUMIF(AG$4:AG$82,"&gt;"&amp;0,Z4:Z82)</f>
        <v>0</v>
      </c>
      <c r="AA86" s="26">
        <f>SUMIF(AG$4:AG$82,"&gt;"&amp;0,AA$4:AA$82)</f>
        <v>213151.58020644955</v>
      </c>
      <c r="AB86" s="26">
        <f>SUMIF(AG$4:AG$82,"&gt;"&amp;0,AB$4:AB$82)</f>
        <v>0</v>
      </c>
      <c r="AC86" s="21" t="s">
        <v>135</v>
      </c>
      <c r="AF86" s="29" t="s">
        <v>136</v>
      </c>
      <c r="AG86" s="13">
        <f>SUMIF(AF$4:AF$82,"&lt;"&amp;15,AC$4:AC$82)</f>
        <v>0</v>
      </c>
      <c r="AH86" s="26">
        <f>SUMIF(AO$4:AO$82,"&gt;"&amp;0,AH4:AH82)</f>
        <v>0</v>
      </c>
      <c r="AI86" s="26">
        <f>SUMIF(AO$4:AO$82,"&gt;"&amp;0,AI$4:AI$82)</f>
        <v>0</v>
      </c>
      <c r="AJ86" s="26">
        <f>SUMIF(AO$4:AO$82,"&gt;"&amp;0,AJ$4:AJ$82)</f>
        <v>0</v>
      </c>
      <c r="AK86" s="21" t="s">
        <v>135</v>
      </c>
      <c r="AN86" s="29" t="s">
        <v>136</v>
      </c>
      <c r="AO86" s="13">
        <f>SUMIF(AN$4:AN$82,"&lt;"&amp;15,AK$4:AK$82)</f>
        <v>0</v>
      </c>
      <c r="AP86" s="26">
        <f>SUMIF(AW$4:AW$82,"&gt;"&amp;0,AP4:AP82)</f>
        <v>25206.466295367445</v>
      </c>
      <c r="AQ86" s="26">
        <f>SUMIF(AW$4:AW$82,"&gt;"&amp;0,AQ$4:AQ$82)</f>
        <v>618482.7582100865</v>
      </c>
      <c r="AR86" s="26">
        <f>SUMIF(AW$4:AW$82,"&gt;"&amp;0,AR$4:AR$82)</f>
        <v>21633.739737897053</v>
      </c>
      <c r="AS86" s="21" t="s">
        <v>135</v>
      </c>
      <c r="AV86" s="29" t="s">
        <v>136</v>
      </c>
      <c r="AW86" s="13">
        <f>SUMIF(AV$4:AV$82,"&lt;"&amp;15,AS$4:AS$82)</f>
        <v>94.442210804022693</v>
      </c>
      <c r="AX86" s="26">
        <f>SUMIF(BE$4:BE$82,"&gt;"&amp;0,AX4:AX82)</f>
        <v>34338.676327144582</v>
      </c>
      <c r="AY86" s="26">
        <f>SUMIF(BE$4:BE$82,"&gt;"&amp;0,AY$4:AY$82)</f>
        <v>366973.43236081704</v>
      </c>
      <c r="AZ86" s="26">
        <f>SUMIF(BE$4:BE$82,"&gt;"&amp;0,AZ$4:AZ$82)</f>
        <v>6836.3889916528933</v>
      </c>
      <c r="BA86" s="21" t="s">
        <v>135</v>
      </c>
      <c r="BD86" s="29" t="s">
        <v>136</v>
      </c>
      <c r="BE86" s="13">
        <f>SUMIF(BD$4:BD$82,"&lt;"&amp;15,BA$4:BA$82)</f>
        <v>0</v>
      </c>
      <c r="BF86" s="26">
        <f>SUMIF(BM$4:BM$82,"&gt;"&amp;0,BF4:BF82)</f>
        <v>0</v>
      </c>
      <c r="BG86" s="26">
        <f>SUMIF(BM$4:BM$82,"&gt;"&amp;0,BG$4:BG$82)</f>
        <v>0</v>
      </c>
      <c r="BH86" s="26">
        <f>SUMIF(BM$4:BM$82,"&gt;"&amp;0,BH$4:BH$82)</f>
        <v>0</v>
      </c>
      <c r="BI86" s="21" t="s">
        <v>135</v>
      </c>
      <c r="BL86" s="29" t="s">
        <v>136</v>
      </c>
      <c r="BM86" s="13">
        <f>SUMIF(BL$4:BL$82,"&lt;"&amp;15,BI$4:BI$82)</f>
        <v>0</v>
      </c>
      <c r="BN86" s="26">
        <f>SUMIF(BU$4:BU$82,"&gt;"&amp;0,BN4:BN82)</f>
        <v>0</v>
      </c>
      <c r="BO86" s="26">
        <f>SUMIF(BU$4:BU$82,"&gt;"&amp;0,BO$4:BO$82)</f>
        <v>0</v>
      </c>
      <c r="BP86" s="26">
        <f>SUMIF(BU$4:BU$82,"&gt;"&amp;0,BP$4:BP$82)</f>
        <v>10537.724840072437</v>
      </c>
      <c r="BQ86" s="21" t="s">
        <v>135</v>
      </c>
      <c r="BT86" s="29" t="s">
        <v>136</v>
      </c>
      <c r="BU86" s="13">
        <f>SUMIF(BT$4:BT$82,"&lt;"&amp;15,BQ$4:BQ$82)</f>
        <v>0</v>
      </c>
      <c r="BV86" s="26">
        <f>SUMIF(CC$4:CC$82,"&gt;"&amp;0,BV4:BV82)</f>
        <v>0</v>
      </c>
      <c r="BW86" s="26">
        <f>SUMIF(CC$4:CC$82,"&gt;"&amp;0,BW$4:BW$82)</f>
        <v>0</v>
      </c>
      <c r="BX86" s="26">
        <f>SUMIF(CC$4:CC$82,"&gt;"&amp;0,BX$4:BX$82)</f>
        <v>0</v>
      </c>
      <c r="BY86" s="21" t="s">
        <v>135</v>
      </c>
      <c r="CB86" s="29" t="s">
        <v>136</v>
      </c>
      <c r="CC86" s="13">
        <f>SUMIF(CB$4:CB$82,"&lt;"&amp;15,BY$4:BY$82)</f>
        <v>0</v>
      </c>
      <c r="CD86" s="26">
        <f>SUMIF(CK$4:CK$82,"&gt;"&amp;0,CD4:CD82)</f>
        <v>0</v>
      </c>
      <c r="CE86" s="26">
        <f>SUMIF(CK$4:CK$82,"&gt;"&amp;0,CE$4:CE$82)</f>
        <v>0</v>
      </c>
      <c r="CF86" s="26">
        <f>SUMIF(CK$4:CK$82,"&gt;"&amp;0,CF$4:CF$82)</f>
        <v>11956.712070192565</v>
      </c>
      <c r="CG86" s="21" t="s">
        <v>135</v>
      </c>
      <c r="CJ86" s="29" t="s">
        <v>136</v>
      </c>
      <c r="CK86" s="13">
        <f>SUMIF(CJ$4:CJ$82,"&lt;"&amp;15,CG$4:CG$82)</f>
        <v>0</v>
      </c>
      <c r="CL86" s="26">
        <f>SUMIF(CS$4:CS$82,"&gt;"&amp;0,CL4:CL82)</f>
        <v>0</v>
      </c>
      <c r="CM86" s="26">
        <f>SUMIF(CS$4:CS$82,"&gt;"&amp;0,CM$4:CM$82)</f>
        <v>0</v>
      </c>
      <c r="CN86" s="26">
        <f>SUMIF(CS$4:CS$82,"&gt;"&amp;0,CN$4:CN$82)</f>
        <v>0</v>
      </c>
      <c r="CO86" s="21" t="s">
        <v>135</v>
      </c>
      <c r="CR86" s="29" t="s">
        <v>136</v>
      </c>
      <c r="CS86" s="13">
        <f>SUMIF(CR$4:CR$82,"&lt;"&amp;15,CO$4:CO$82)</f>
        <v>0</v>
      </c>
      <c r="CT86" s="26">
        <f>SUMIF(DA$4:DA$82,"&gt;"&amp;0,CT4:CT82)</f>
        <v>980843.36888507509</v>
      </c>
      <c r="CU86" s="26">
        <f>SUMIF(DA$4:DA$82,"&gt;"&amp;0,CU$4:CU$82)</f>
        <v>0</v>
      </c>
      <c r="CV86" s="26">
        <f>SUMIF(DA$4:DA$82,"&gt;"&amp;0,CV$4:CV$82)</f>
        <v>0</v>
      </c>
      <c r="CW86" s="21" t="s">
        <v>135</v>
      </c>
      <c r="CZ86" s="29" t="s">
        <v>136</v>
      </c>
      <c r="DA86" s="13">
        <f>SUMIF(CZ$4:CZ$82,"&lt;"&amp;15,CW$4:CW$82)</f>
        <v>255.5574738272837</v>
      </c>
      <c r="DB86" s="26">
        <f>SUMIF(DI$4:DI$82,"&gt;"&amp;0,DB4:DB82)</f>
        <v>9904.4171698280152</v>
      </c>
      <c r="DC86" s="26">
        <f>SUMIF(DI$4:DI$82,"&gt;"&amp;0,DC$4:DC$82)</f>
        <v>1523854.0160305395</v>
      </c>
      <c r="DD86" s="26">
        <f>SUMIF(DI$4:DI$82,"&gt;"&amp;0,DD$4:DD$82)</f>
        <v>0</v>
      </c>
      <c r="DE86" s="21" t="s">
        <v>135</v>
      </c>
      <c r="DH86" s="29" t="s">
        <v>136</v>
      </c>
      <c r="DI86" s="13">
        <f>SUMIF(DH$4:DH$82,"&lt;"&amp;15,DE$4:DE$82)</f>
        <v>273.55646309611836</v>
      </c>
      <c r="DJ86" s="26">
        <f>SUMIF(DQ$4:DQ$82,"&gt;"&amp;0,DJ4:DJ82)</f>
        <v>-134519.05731822882</v>
      </c>
      <c r="DK86" s="26">
        <f>SUMIF(DQ$4:DQ$82,"&gt;"&amp;0,DK$4:DK$82)</f>
        <v>1690602.4289041909</v>
      </c>
      <c r="DL86" s="26">
        <f>SUMIF(DQ$4:DQ$82,"&gt;"&amp;0,DL$4:DL$82)</f>
        <v>0</v>
      </c>
      <c r="DM86" s="21" t="s">
        <v>135</v>
      </c>
      <c r="DP86" s="29" t="s">
        <v>136</v>
      </c>
      <c r="DQ86" s="13">
        <f>SUMIF(DP$4:DP$82,"&lt;"&amp;15,DM$4:DM$82)</f>
        <v>285.04350693039424</v>
      </c>
      <c r="DR86" s="26">
        <f>SUMIF(DY$4:DY$82,"&gt;"&amp;0,DR4:DR82)</f>
        <v>110568.1998725163</v>
      </c>
      <c r="DS86" s="26">
        <f>SUMIF(DY$4:DY$82,"&gt;"&amp;0,DS$4:DS$82)</f>
        <v>62733.291839421901</v>
      </c>
      <c r="DT86" s="26">
        <f>SUMIF(DY$4:DY$82,"&gt;"&amp;0,DT$4:DT$82)</f>
        <v>0</v>
      </c>
      <c r="DU86" s="21" t="s">
        <v>135</v>
      </c>
      <c r="DX86" s="29" t="s">
        <v>136</v>
      </c>
      <c r="DY86" s="13">
        <f>SUMIF(DX$4:DX$82,"&lt;"&amp;15,DU$4:DU$82)</f>
        <v>40.525441654705396</v>
      </c>
      <c r="DZ86" s="26">
        <f>SUMIF(EG$4:EG$82,"&gt;"&amp;0,DZ4:DZ82)</f>
        <v>6296.4706097938597</v>
      </c>
      <c r="EA86" s="26">
        <f>SUMIF(EG$4:EG$82,"&gt;"&amp;0,EA$4:EA$82)</f>
        <v>0</v>
      </c>
      <c r="EB86" s="26">
        <f>SUMIF(EG$4:EG$82,"&gt;"&amp;0,EB$4:EB$82)</f>
        <v>0</v>
      </c>
      <c r="EC86" s="21" t="s">
        <v>135</v>
      </c>
      <c r="EF86" s="29" t="s">
        <v>136</v>
      </c>
      <c r="EG86" s="13">
        <f>SUMIF(EF$4:EF$82,"&lt;"&amp;15,EC$4:EC$82)</f>
        <v>1.761899084365659</v>
      </c>
      <c r="EH86" s="26">
        <f>SUMIF(EO$4:EO$82,"&gt;"&amp;0,EH4:EH82)</f>
        <v>1528124.642966528</v>
      </c>
      <c r="EI86" s="26">
        <f>SUMIF(EO$4:EO$82,"&gt;"&amp;0,EI$4:EI$82)</f>
        <v>711946.56539997272</v>
      </c>
      <c r="EJ86" s="26">
        <f>SUMIF(EO$4:EO$82,"&gt;"&amp;0,EJ$4:EJ$82)</f>
        <v>24800.593137735064</v>
      </c>
      <c r="EK86" s="21" t="s">
        <v>135</v>
      </c>
      <c r="EN86" s="29" t="s">
        <v>136</v>
      </c>
      <c r="EO86" s="13">
        <f>SUMIF(EN$4:EN$82,"&lt;"&amp;15,EK$4:EK$82)</f>
        <v>536.19065616920523</v>
      </c>
      <c r="EP86" s="26">
        <f>SUMIF(EW$4:EW$82,"&gt;"&amp;0,EP4:EP82)</f>
        <v>1817306.0913312703</v>
      </c>
      <c r="EQ86" s="26">
        <f>SUMIF(EW$4:EW$82,"&gt;"&amp;0,EQ$4:EQ$82)</f>
        <v>604732.73918098398</v>
      </c>
      <c r="ER86" s="26">
        <f>SUMIF(EW$4:EW$82,"&gt;"&amp;0,ER$4:ER$82)</f>
        <v>12273.763169184633</v>
      </c>
      <c r="ES86" s="21" t="s">
        <v>135</v>
      </c>
      <c r="EV86" s="29" t="s">
        <v>136</v>
      </c>
      <c r="EW86" s="13">
        <f>SUMIF(EV$4:EV$82,"&lt;"&amp;15,ES$4:ES$82)</f>
        <v>588.36602286971765</v>
      </c>
      <c r="EX86" s="26">
        <f>SUMIF(FE$4:FE$82,"&gt;"&amp;0,EX4:EX82)</f>
        <v>142248.67249410533</v>
      </c>
      <c r="EY86" s="26">
        <f>SUMIF(FE$4:FE$82,"&gt;"&amp;0,EY$4:EY$82)</f>
        <v>293281.06501205469</v>
      </c>
      <c r="EZ86" s="26">
        <f>SUMIF(FE$4:FE$82,"&gt;"&amp;0,EZ$4:EZ$82)</f>
        <v>6800.5871077945449</v>
      </c>
      <c r="FA86" s="21" t="s">
        <v>135</v>
      </c>
      <c r="FD86" s="29" t="s">
        <v>136</v>
      </c>
      <c r="FE86" s="13">
        <f>SUMIF(FD$4:FD$82,"&lt;"&amp;15,FA$4:FA$82)</f>
        <v>93.001427577163483</v>
      </c>
      <c r="FF86" s="26">
        <f>SUMIF(FM$4:FM$82,"&gt;"&amp;0,FF4:FF82)</f>
        <v>0</v>
      </c>
      <c r="FG86" s="26">
        <f>SUMIF(FM$4:FM$82,"&gt;"&amp;0,FG$4:FG$82)</f>
        <v>-937350.84663636179</v>
      </c>
      <c r="FH86" s="26">
        <f>SUMIF(FM$4:FM$82,"&gt;"&amp;0,FH$4:FH$82)</f>
        <v>1100792.1932549849</v>
      </c>
      <c r="FI86" s="21" t="s">
        <v>135</v>
      </c>
      <c r="FL86" s="29" t="s">
        <v>136</v>
      </c>
      <c r="FM86" s="13">
        <f>SUMIF(FL$4:FL$82,"&lt;"&amp;15,FI$4:FI$82)</f>
        <v>99.278554398968552</v>
      </c>
      <c r="FN86" s="26">
        <f>SUMIF(FU$4:FU$82,"&gt;"&amp;0,FN4:FN82)</f>
        <v>5666511.1341852546</v>
      </c>
      <c r="FO86" s="26">
        <f>SUMIF(FU$4:FU$82,"&gt;"&amp;0,FO$4:FO$82)</f>
        <v>4877752.1292284178</v>
      </c>
      <c r="FP86" s="26">
        <f>SUMIF(FU$4:FU$82,"&gt;"&amp;0,FP$4:FP$82)</f>
        <v>0</v>
      </c>
      <c r="FQ86" s="21" t="s">
        <v>135</v>
      </c>
      <c r="FT86" s="29" t="s">
        <v>136</v>
      </c>
      <c r="FU86" s="13">
        <f>SUMIF(FT$4:FT$82,"&lt;"&amp;15,FQ$4:FQ$82)</f>
        <v>2376.1035427064626</v>
      </c>
      <c r="FV86" s="26">
        <f>SUMIF(GA$4:GA$82,"&gt;"&amp;0,FV4:FV82)</f>
        <v>14231.600000000002</v>
      </c>
      <c r="FW86" s="21" t="s">
        <v>135</v>
      </c>
      <c r="FZ86" s="29" t="s">
        <v>136</v>
      </c>
      <c r="GA86" s="13">
        <f>SUMIF(FZ$4:FZ$82,"&lt;"&amp;15,FW$4:FW$82)</f>
        <v>3.7080250118370519</v>
      </c>
      <c r="GB86" s="26">
        <f>SUMIF(GG$4:GG$82,"&gt;"&amp;0,GB4:GB82)</f>
        <v>185255.3584</v>
      </c>
      <c r="GC86" s="21" t="s">
        <v>135</v>
      </c>
      <c r="GF86" s="29" t="s">
        <v>136</v>
      </c>
      <c r="GG86" s="13">
        <f>SUMIF(GF$4:GF$82,"&lt;"&amp;15,GC$4:GC$82)</f>
        <v>48.268044529359798</v>
      </c>
      <c r="GH86" s="26">
        <f>SUMIF(GM$4:GM$82,"&gt;"&amp;0,GH4:GH82)</f>
        <v>183646.16666666672</v>
      </c>
      <c r="GI86" s="21" t="s">
        <v>135</v>
      </c>
      <c r="GL86" s="29" t="s">
        <v>136</v>
      </c>
      <c r="GM86" s="13">
        <f>SUMIF(GL$4:GL$82,"&lt;"&amp;15,GI$4:GI$82)</f>
        <v>52.253955578533812</v>
      </c>
      <c r="GN86" s="26">
        <f>SUMIF(GS$4:GS$82,"&gt;"&amp;0,GN4:GN82)</f>
        <v>183369.07710000002</v>
      </c>
      <c r="GO86" s="21" t="s">
        <v>135</v>
      </c>
      <c r="GR86" s="29" t="s">
        <v>136</v>
      </c>
      <c r="GS86" s="13">
        <f>SUMIF(GR$4:GR$82,"&lt;"&amp;15,GO$4:GO$82)</f>
        <v>43.61809242162574</v>
      </c>
      <c r="GT86" s="26">
        <f>SUMIF(GY$4:GY$82,"&gt;"&amp;0,GT4:GT82)</f>
        <v>76063.121673001762</v>
      </c>
      <c r="GU86" s="21" t="s">
        <v>135</v>
      </c>
      <c r="GX86" s="29" t="s">
        <v>136</v>
      </c>
      <c r="GY86" s="13">
        <f>SUMIF(GX$4:GX$82,"&lt;"&amp;15,GU$4:GU$82)</f>
        <v>19.818148180239412</v>
      </c>
      <c r="GZ86" s="26">
        <f>SUMIF(HE$4:HE$82,"&gt;"&amp;0,GZ4:GZ82)</f>
        <v>1690691.1315478692</v>
      </c>
      <c r="HA86" s="21" t="s">
        <v>135</v>
      </c>
      <c r="HD86" s="29" t="s">
        <v>136</v>
      </c>
      <c r="HE86" s="13">
        <f>SUMIF(HD$4:HD$82,"&lt;"&amp;15,HA$4:HA$82)</f>
        <v>314.83843422414941</v>
      </c>
      <c r="HF86" s="26">
        <f>SUMIF(HK$4:HK$82,"&gt;"&amp;0,HF4:HF82)</f>
        <v>1680536.838737712</v>
      </c>
      <c r="HG86" s="21" t="s">
        <v>135</v>
      </c>
      <c r="HJ86" s="29" t="s">
        <v>136</v>
      </c>
      <c r="HK86" s="13">
        <f>SUMIF(HJ$4:HJ$82,"&lt;"&amp;15,HG$4:HG$82)</f>
        <v>190.46697699305648</v>
      </c>
      <c r="HL86" s="26">
        <f>SUMIF(HQ$4:HQ$82,"&gt;"&amp;0,HL4:HL82)</f>
        <v>0</v>
      </c>
      <c r="HM86" s="21" t="s">
        <v>135</v>
      </c>
      <c r="HP86" s="29" t="s">
        <v>136</v>
      </c>
      <c r="HQ86" s="13">
        <f>SUMIF(HP$4:HP$82,"&lt;"&amp;15,HM$4:HM$82)</f>
        <v>0</v>
      </c>
      <c r="HR86" s="26">
        <f>SUMIF(HW$4:HW$82,"&gt;"&amp;0,HR4:HR82)</f>
        <v>1522884.75</v>
      </c>
      <c r="HS86" s="21" t="s">
        <v>135</v>
      </c>
      <c r="HV86" s="29" t="s">
        <v>136</v>
      </c>
      <c r="HW86" s="13">
        <f>SUMIF(HV$4:HV$82,"&lt;"&amp;15,HS$4:HS$82)</f>
        <v>396.78565608541641</v>
      </c>
      <c r="HX86" s="26">
        <f>SUMIF(IC$4:IC$82,"&gt;"&amp;0,HX4:HX82)</f>
        <v>131979.95069217394</v>
      </c>
      <c r="HY86" s="21" t="s">
        <v>135</v>
      </c>
      <c r="IB86" s="29" t="s">
        <v>136</v>
      </c>
      <c r="IC86" s="13">
        <f>SUMIF(IB$4:IB$82,"&lt;"&amp;15,HY$4:HY$82)</f>
        <v>34.387205811546231</v>
      </c>
      <c r="ID86" s="26">
        <f>SUMIF(II$4:II$82,"&gt;"&amp;0,ID4:ID82)</f>
        <v>42975</v>
      </c>
      <c r="IE86" s="21" t="s">
        <v>135</v>
      </c>
      <c r="IH86" s="29" t="s">
        <v>136</v>
      </c>
      <c r="II86" s="13">
        <f>SUMIF(IH$4:IH$82,"&lt;"&amp;15,IE$4:IE$82)</f>
        <v>11.197080783868101</v>
      </c>
      <c r="IJ86" s="26">
        <f>SUMIF(IO$4:IO$82,"&gt;"&amp;0,IJ4:IJ82)</f>
        <v>221581.09444639186</v>
      </c>
      <c r="IK86" s="21" t="s">
        <v>135</v>
      </c>
      <c r="IN86" s="29" t="s">
        <v>136</v>
      </c>
      <c r="IO86" s="13">
        <f>SUMIF(IN$4:IN$82,"&lt;"&amp;15,IK$4:IK$82)</f>
        <v>57.732668172057153</v>
      </c>
      <c r="IP86" s="26">
        <f>SUMIF(IU$4:IU$82,"&gt;"&amp;0,IP4:IP82)</f>
        <v>4231.0799999999972</v>
      </c>
      <c r="IQ86" s="21" t="s">
        <v>135</v>
      </c>
      <c r="IT86" s="29" t="s">
        <v>136</v>
      </c>
      <c r="IU86" s="13">
        <f>SUMIF(IT$4:IT$82,"&lt;"&amp;15,IQ$4:IQ$82)</f>
        <v>1.1024024331124747</v>
      </c>
      <c r="IV86" s="26">
        <f>SUMIF(JA$4:JA$82,"&gt;"&amp;0,IV4:IV82)</f>
        <v>0</v>
      </c>
      <c r="IW86" s="21" t="s">
        <v>135</v>
      </c>
      <c r="IZ86" s="29" t="s">
        <v>136</v>
      </c>
      <c r="JA86" s="13">
        <f>SUMIF(IZ$4:IZ$82,"&lt;"&amp;15,IW$4:IW$82)</f>
        <v>0</v>
      </c>
      <c r="JB86" s="26">
        <f>SUMIF(JG$4:JG$82,"&gt;"&amp;0,JB4:JB82)</f>
        <v>107368.79999999999</v>
      </c>
      <c r="JC86" s="21" t="s">
        <v>135</v>
      </c>
      <c r="JF86" s="29" t="s">
        <v>136</v>
      </c>
      <c r="JG86" s="13">
        <f>SUMIF(JF$4:JF$82,"&lt;"&amp;15,JC$4:JC$82)</f>
        <v>30.064486287828963</v>
      </c>
      <c r="JH86" s="26">
        <f>SUMIF(JM$4:JM$82,"&gt;"&amp;0,JH4:JH82)</f>
        <v>2206907.1573049915</v>
      </c>
      <c r="JI86" s="21" t="s">
        <v>135</v>
      </c>
      <c r="JL86" s="29" t="s">
        <v>136</v>
      </c>
      <c r="JM86" s="13">
        <f>SUMIF(JL$4:JL$82,"&lt;"&amp;15,JI$4:JI$82)</f>
        <v>572.76707389321189</v>
      </c>
      <c r="JN86" s="26">
        <f>SUMIF(JS$4:JS$82,"&gt;"&amp;0,JN4:JN82)</f>
        <v>887052.71783665661</v>
      </c>
      <c r="JO86" s="21" t="s">
        <v>135</v>
      </c>
      <c r="JR86" s="29" t="s">
        <v>136</v>
      </c>
      <c r="JS86" s="13">
        <f>SUMIF(JR$4:JR$82,"&lt;"&amp;15,JO$4:JO$82)</f>
        <v>231.12044074850019</v>
      </c>
      <c r="JT86" s="26">
        <f>SUMIF(JY$4:JY$82,"&gt;"&amp;0,JT4:JT82)</f>
        <v>111623.42399999998</v>
      </c>
      <c r="JU86" s="21" t="s">
        <v>135</v>
      </c>
      <c r="JX86" s="29" t="s">
        <v>136</v>
      </c>
      <c r="JY86" s="13">
        <f>SUMIF(JX$4:JX$82,"&lt;"&amp;15,JU$4:JU$82)</f>
        <v>29.083339055263774</v>
      </c>
    </row>
    <row r="87" spans="1:285" s="21" customFormat="1" x14ac:dyDescent="0.25">
      <c r="P87" s="29" t="s">
        <v>137</v>
      </c>
      <c r="Q87" s="14">
        <f>SUMIF(P$4:P$82,"&lt;"&amp;15,O$4:O$82)</f>
        <v>0</v>
      </c>
      <c r="X87" s="29" t="s">
        <v>137</v>
      </c>
      <c r="Y87" s="14">
        <f>SUMIF(X$4:X$82,"&lt;"&amp;15,W$4:W$82)</f>
        <v>0</v>
      </c>
      <c r="AF87" s="29" t="s">
        <v>137</v>
      </c>
      <c r="AG87" s="14">
        <f>SUMIF(AF$4:AF$82,"&lt;"&amp;15,AE$4:AE$82)</f>
        <v>0</v>
      </c>
      <c r="AN87" s="29" t="s">
        <v>137</v>
      </c>
      <c r="AO87" s="14">
        <f>SUMIF(AN$4:AN$82,"&lt;"&amp;15,AM$4:AM$82)</f>
        <v>0</v>
      </c>
      <c r="AV87" s="29" t="s">
        <v>137</v>
      </c>
      <c r="AW87" s="14">
        <f>SUMIF(AV$4:AV$82,"&lt;"&amp;15,AU$4:AU$82)</f>
        <v>99843.48</v>
      </c>
      <c r="BD87" s="29" t="s">
        <v>137</v>
      </c>
      <c r="BE87" s="14">
        <f>SUMIF(BD$4:BD$82,"&lt;"&amp;15,BC$4:BC$82)</f>
        <v>0</v>
      </c>
      <c r="BL87" s="29" t="s">
        <v>137</v>
      </c>
      <c r="BM87" s="14">
        <f>SUMIF(BL$4:BL$82,"&lt;"&amp;15,BK$4:BK$82)</f>
        <v>0</v>
      </c>
      <c r="BT87" s="29" t="s">
        <v>137</v>
      </c>
      <c r="BU87" s="14">
        <f>SUMIF(BT$4:BT$82,"&lt;"&amp;15,BS$4:BS$82)</f>
        <v>0</v>
      </c>
      <c r="CB87" s="29" t="s">
        <v>137</v>
      </c>
      <c r="CC87" s="14">
        <f>SUMIF(CB$4:CB$82,"&lt;"&amp;15,CA$4:CA$82)</f>
        <v>0</v>
      </c>
      <c r="CJ87" s="29" t="s">
        <v>137</v>
      </c>
      <c r="CK87" s="14">
        <f>SUMIF(CJ$4:CJ$82,"&lt;"&amp;15,CI$4:CI$82)</f>
        <v>0</v>
      </c>
      <c r="CR87" s="29" t="s">
        <v>137</v>
      </c>
      <c r="CS87" s="14">
        <f>SUMIF(CR$4:CR$82,"&lt;"&amp;15,CQ$4:CQ$82)</f>
        <v>0</v>
      </c>
      <c r="CZ87" s="29" t="s">
        <v>137</v>
      </c>
      <c r="DA87" s="14">
        <f>SUMIF(CZ$4:CZ$82,"&lt;"&amp;15,CY$4:CY$82)</f>
        <v>124842.73675078368</v>
      </c>
      <c r="DH87" s="29" t="s">
        <v>137</v>
      </c>
      <c r="DI87" s="14">
        <f>SUMIF(DH$4:DH$82,"&lt;"&amp;15,DG$4:DG$82)</f>
        <v>103856.60326542979</v>
      </c>
      <c r="DP87" s="29" t="s">
        <v>137</v>
      </c>
      <c r="DQ87" s="14">
        <f>SUMIF(DP$4:DP$82,"&lt;"&amp;15,DO$4:DO$82)</f>
        <v>21208.98</v>
      </c>
      <c r="DX87" s="29" t="s">
        <v>137</v>
      </c>
      <c r="DY87" s="14">
        <f>SUMIF(DX$4:DX$82,"&lt;"&amp;15,DW$4:DW$82)</f>
        <v>27456.024255206965</v>
      </c>
      <c r="EF87" s="29" t="s">
        <v>137</v>
      </c>
      <c r="EG87" s="14">
        <f>SUMIF(EF$4:EF$82,"&lt;"&amp;15,EE$4:EE$82)</f>
        <v>1740</v>
      </c>
      <c r="EN87" s="29" t="s">
        <v>137</v>
      </c>
      <c r="EO87" s="14">
        <f>SUMIF(EN$4:EN$82,"&lt;"&amp;15,EM$4:EM$82)</f>
        <v>316735.35313245706</v>
      </c>
      <c r="EV87" s="29" t="s">
        <v>137</v>
      </c>
      <c r="EW87" s="14">
        <f>SUMIF(EV$4:EV$82,"&lt;"&amp;15,EU$4:EU$82)</f>
        <v>292500</v>
      </c>
      <c r="FD87" s="29" t="s">
        <v>137</v>
      </c>
      <c r="FE87" s="14">
        <f>SUMIF(FD$4:FD$82,"&lt;"&amp;15,FC$4:FC$82)</f>
        <v>55800</v>
      </c>
      <c r="FL87" s="29" t="s">
        <v>137</v>
      </c>
      <c r="FM87" s="14">
        <f>SUMIF(FL$4:FL$82,"&lt;"&amp;15,FK$4:FK$82)</f>
        <v>250000</v>
      </c>
      <c r="FT87" s="29" t="s">
        <v>137</v>
      </c>
      <c r="FU87" s="14">
        <f>SUMIF(FT$4:FT$82,"&lt;"&amp;15,FS$4:FS$82)</f>
        <v>0</v>
      </c>
      <c r="FZ87" s="29" t="s">
        <v>137</v>
      </c>
      <c r="GA87" s="14">
        <f>SUMIF(FZ$4:FZ$82,"&lt;"&amp;15,FY$4:FY$82)</f>
        <v>17400</v>
      </c>
      <c r="GF87" s="29" t="s">
        <v>137</v>
      </c>
      <c r="GG87" s="14">
        <f>SUMIF(GF$4:GF$82,"&lt;"&amp;15,GE$4:GE$82)</f>
        <v>0</v>
      </c>
      <c r="GL87" s="29" t="s">
        <v>137</v>
      </c>
      <c r="GM87" s="14">
        <f>SUMIF(GL$4:GL$82,"&lt;"&amp;15,GK$4:GK$82)</f>
        <v>112861.55329949239</v>
      </c>
      <c r="GR87" s="29" t="s">
        <v>137</v>
      </c>
      <c r="GS87" s="14">
        <f>SUMIF(GR$4:GR$82,"&lt;"&amp;15,GQ$4:GQ$82)</f>
        <v>120000</v>
      </c>
      <c r="GX87" s="29" t="s">
        <v>137</v>
      </c>
      <c r="GY87" s="14">
        <f>SUMIF(GX$4:GX$82,"&lt;"&amp;15,GW$4:GW$82)</f>
        <v>18748.93063826218</v>
      </c>
      <c r="HD87" s="29" t="s">
        <v>137</v>
      </c>
      <c r="HE87" s="14">
        <f>SUMIF(HD$4:HD$82,"&lt;"&amp;15,HC$4:HC$82)</f>
        <v>1254842.7481369765</v>
      </c>
      <c r="HJ87" s="29" t="s">
        <v>137</v>
      </c>
      <c r="HK87" s="14">
        <f>SUMIF(HJ$4:HJ$82,"&lt;"&amp;15,HI$4:HI$82)</f>
        <v>901162.62892583979</v>
      </c>
      <c r="HP87" s="29" t="s">
        <v>137</v>
      </c>
      <c r="HQ87" s="14">
        <f>SUMIF(HP$4:HP$82,"&lt;"&amp;15,HO$4:HO$82)</f>
        <v>0</v>
      </c>
      <c r="HV87" s="29" t="s">
        <v>137</v>
      </c>
      <c r="HW87" s="14">
        <f>SUMIF(HV$4:HV$82,"&lt;"&amp;15,HU$4:HU$82)</f>
        <v>0</v>
      </c>
      <c r="IB87" s="29" t="s">
        <v>137</v>
      </c>
      <c r="IC87" s="14">
        <f>SUMIF(IB$4:IB$82,"&lt;"&amp;15,IA$4:IA$82)</f>
        <v>0</v>
      </c>
      <c r="IH87" s="29" t="s">
        <v>137</v>
      </c>
      <c r="II87" s="14">
        <f>SUMIF(IH$4:IH$82,"&lt;"&amp;15,IG$4:IG$82)</f>
        <v>0</v>
      </c>
      <c r="IN87" s="29" t="s">
        <v>137</v>
      </c>
      <c r="IO87" s="14">
        <f>SUMIF(IN$4:IN$82,"&lt;"&amp;15,IM$4:IM$82)</f>
        <v>0</v>
      </c>
      <c r="IT87" s="29" t="s">
        <v>137</v>
      </c>
      <c r="IU87" s="14">
        <f>SUMIF(IT$4:IT$82,"&lt;"&amp;15,IS$4:IS$82)</f>
        <v>0</v>
      </c>
      <c r="IZ87" s="29" t="s">
        <v>137</v>
      </c>
      <c r="JA87" s="14">
        <f>SUMIF(IZ$4:IZ$82,"&lt;"&amp;15,IY$4:IY$82)</f>
        <v>0</v>
      </c>
      <c r="JF87" s="29" t="s">
        <v>137</v>
      </c>
      <c r="JG87" s="14">
        <f>SUMIF(JF$4:JF$82,"&lt;"&amp;15,JE$4:JE$82)</f>
        <v>22800</v>
      </c>
      <c r="JL87" s="29" t="s">
        <v>137</v>
      </c>
      <c r="JM87" s="14">
        <f>SUMIF(JL$4:JL$82,"&lt;"&amp;15,JK$4:JK$82)</f>
        <v>2535951.3802766623</v>
      </c>
      <c r="JR87" s="29" t="s">
        <v>137</v>
      </c>
      <c r="JS87" s="14">
        <f>SUMIF(JR$4:JR$82,"&lt;"&amp;15,JQ$4:JQ$82)</f>
        <v>1071428.5714285714</v>
      </c>
      <c r="JX87" s="29" t="s">
        <v>137</v>
      </c>
      <c r="JY87" s="14">
        <f>SUMIF(JX$4:JX$82,"&lt;"&amp;15,JW$4:JW$82)</f>
        <v>89000</v>
      </c>
    </row>
    <row r="88" spans="1:285" x14ac:dyDescent="0.25">
      <c r="B88" s="29"/>
      <c r="P88" s="29" t="s">
        <v>138</v>
      </c>
      <c r="Q88" s="13">
        <f>SUMIF(Q$4:Q$82,"&gt;"&amp;0,M$4:M$82)</f>
        <v>65.782580071704643</v>
      </c>
      <c r="X88" s="29" t="s">
        <v>138</v>
      </c>
      <c r="Y88" s="13">
        <f>SUMIF(Y$4:Y$82,"&gt;"&amp;0,U$4:U$82)</f>
        <v>21.919904566386798</v>
      </c>
      <c r="AF88" s="29" t="s">
        <v>138</v>
      </c>
      <c r="AG88" s="13">
        <f>SUMIF(AG$4:AG$82,"&gt;"&amp;0,AC$4:AC$82)</f>
        <v>39.315808969079626</v>
      </c>
      <c r="AN88" s="29" t="s">
        <v>138</v>
      </c>
      <c r="AO88" s="13">
        <f>SUMIF(AO$4:AO$82,"&gt;"&amp;0,AK$4:AK$82)</f>
        <v>0</v>
      </c>
      <c r="AV88" s="29" t="s">
        <v>138</v>
      </c>
      <c r="AW88" s="13">
        <f>SUMIF(AW$4:AW$82,"&gt;"&amp;0,AS$4:AS$82)</f>
        <v>126.50961681848736</v>
      </c>
      <c r="BD88" s="29" t="s">
        <v>138</v>
      </c>
      <c r="BE88" s="13">
        <f>SUMIF(BE$4:BE$82,"&gt;"&amp;0,BA$4:BA$82)</f>
        <v>78.48787717704738</v>
      </c>
      <c r="BL88" s="29" t="s">
        <v>138</v>
      </c>
      <c r="BM88" s="13">
        <f>SUMIF(BM$4:BM$82,"&gt;"&amp;0,BI$4:BI$82)</f>
        <v>0</v>
      </c>
      <c r="BT88" s="29" t="s">
        <v>138</v>
      </c>
      <c r="BU88" s="13">
        <f>SUMIF(BU$4:BU$82,"&gt;"&amp;0,BQ$4:BQ$82)</f>
        <v>2.8558288089080306</v>
      </c>
      <c r="CB88" s="29" t="s">
        <v>138</v>
      </c>
      <c r="CC88" s="13">
        <f>SUMIF(CC$4:CC$82,"&gt;"&amp;0,BY$4:BY$82)</f>
        <v>0</v>
      </c>
      <c r="CJ88" s="29" t="s">
        <v>138</v>
      </c>
      <c r="CK88" s="13">
        <f>SUMIF(CK$4:CK$82,"&gt;"&amp;0,CG$4:CG$82)</f>
        <v>3.240388538142887</v>
      </c>
      <c r="CR88" s="29" t="s">
        <v>138</v>
      </c>
      <c r="CS88" s="13">
        <f>SUMIF(CS$4:CS$82,"&gt;"&amp;0,CO$4:CO$82)</f>
        <v>0</v>
      </c>
      <c r="CZ88" s="29" t="s">
        <v>138</v>
      </c>
      <c r="DA88" s="13">
        <f>SUMIF(DA$4:DA$82,"&gt;"&amp;0,CW$4:CW$82)</f>
        <v>255.5574738272837</v>
      </c>
      <c r="DH88" s="29" t="s">
        <v>138</v>
      </c>
      <c r="DI88" s="13">
        <f>SUMIF(DI$4:DI$82,"&gt;"&amp;0,DE$4:DE$82)</f>
        <v>283.65545636719253</v>
      </c>
      <c r="DP88" s="29" t="s">
        <v>138</v>
      </c>
      <c r="DQ88" s="13">
        <f>SUMIF(DQ$4:DQ$82,"&gt;"&amp;0,DM$4:DM$82)</f>
        <v>276.78285124553764</v>
      </c>
      <c r="DX88" s="29" t="s">
        <v>138</v>
      </c>
      <c r="DY88" s="13">
        <f>SUMIF(DY$4:DY$82,"&gt;"&amp;0,DU$4:DU$82)</f>
        <v>40.379557450565294</v>
      </c>
      <c r="EF88" s="29" t="s">
        <v>138</v>
      </c>
      <c r="EG88" s="13">
        <f>SUMIF(EG$4:EG$82,"&gt;"&amp;0,EC$4:EC$82)</f>
        <v>1.6405372907763363</v>
      </c>
      <c r="EN88" s="29" t="s">
        <v>138</v>
      </c>
      <c r="EO88" s="13">
        <f>SUMIF(EO$4:EO$82,"&gt;"&amp;0,EK$4:EK$82)</f>
        <v>536.19065616920523</v>
      </c>
      <c r="EV88" s="29" t="s">
        <v>138</v>
      </c>
      <c r="EW88" s="13">
        <f>SUMIF(EW$4:EW$82,"&gt;"&amp;0,ES$4:ES$82)</f>
        <v>588.36602286971765</v>
      </c>
      <c r="FD88" s="29" t="s">
        <v>138</v>
      </c>
      <c r="FE88" s="13">
        <f>SUMIF(FE$4:FE$82,"&gt;"&amp;0,FA$4:FA$82)</f>
        <v>93.001427577163483</v>
      </c>
      <c r="FL88" s="29" t="s">
        <v>138</v>
      </c>
      <c r="FM88" s="13">
        <f>SUMIF(FM$4:FM$82,"&gt;"&amp;0,FI$4:FI$82)</f>
        <v>125.4313286319565</v>
      </c>
      <c r="FT88" s="29" t="s">
        <v>138</v>
      </c>
      <c r="FU88" s="13">
        <f>SUMIF(FU$4:FU$82,"&gt;"&amp;0,FQ$4:FQ$82)</f>
        <v>2376.1035427064626</v>
      </c>
      <c r="FZ88" s="29" t="s">
        <v>138</v>
      </c>
      <c r="GA88" s="13">
        <f>SUMIF(GA$4:GA$82,"&gt;"&amp;0,FW$4:FW$82)</f>
        <v>3.7080250118370519</v>
      </c>
      <c r="GF88" s="29" t="s">
        <v>138</v>
      </c>
      <c r="GG88" s="13">
        <f>SUMIF(GG$4:GG$82,"&gt;"&amp;0,GC$4:GC$82)</f>
        <v>48.268044529359798</v>
      </c>
      <c r="GL88" s="29" t="s">
        <v>138</v>
      </c>
      <c r="GM88" s="13">
        <f>SUMIF(GM$4:GM$82,"&gt;"&amp;0,GI$4:GI$82)</f>
        <v>47.848771700159887</v>
      </c>
      <c r="GR88" s="29" t="s">
        <v>138</v>
      </c>
      <c r="GS88" s="13">
        <f>SUMIF(GS$4:GS$82,"&gt;"&amp;0,GO$4:GO$82)</f>
        <v>47.776576371193428</v>
      </c>
      <c r="GX88" s="29" t="s">
        <v>138</v>
      </c>
      <c r="GY88" s="13">
        <f>SUMIF(GY$4:GY$82,"&gt;"&amp;0,GU$4:GU$82)</f>
        <v>19.818148180239412</v>
      </c>
      <c r="HD88" s="29" t="s">
        <v>138</v>
      </c>
      <c r="HE88" s="13">
        <f>SUMIF(HE$4:HE$82,"&gt;"&amp;0,HA$4:HA$82)</f>
        <v>440.50739221665748</v>
      </c>
      <c r="HJ88" s="29" t="s">
        <v>138</v>
      </c>
      <c r="HK88" s="13">
        <f>SUMIF(HK$4:HK$82,"&gt;"&amp;0,HG$4:HG$82)</f>
        <v>437.86170433071493</v>
      </c>
      <c r="HP88" s="29" t="s">
        <v>138</v>
      </c>
      <c r="HQ88" s="13">
        <f>SUMIF(HQ$4:HQ$82,"&gt;"&amp;0,HM$4:HM$82)</f>
        <v>0</v>
      </c>
      <c r="HV88" s="29" t="s">
        <v>138</v>
      </c>
      <c r="HW88" s="13">
        <f>SUMIF(HW$4:HW$82,"&gt;"&amp;0,HS$4:HS$82)</f>
        <v>396.78565608541641</v>
      </c>
      <c r="IB88" s="29" t="s">
        <v>138</v>
      </c>
      <c r="IC88" s="13">
        <f>SUMIF(IC$4:IC$82,"&gt;"&amp;0,HY$4:HY$82)</f>
        <v>34.387205811546231</v>
      </c>
      <c r="IH88" s="29" t="s">
        <v>138</v>
      </c>
      <c r="II88" s="13">
        <f>SUMIF(II$4:II$82,"&gt;"&amp;0,IE$4:IE$82)</f>
        <v>11.197080783868101</v>
      </c>
      <c r="IN88" s="29" t="s">
        <v>138</v>
      </c>
      <c r="IO88" s="13">
        <f>SUMIF(IO$4:IO$82,"&gt;"&amp;0,IK$4:IK$82)</f>
        <v>57.732668172057153</v>
      </c>
      <c r="IT88" s="29" t="s">
        <v>138</v>
      </c>
      <c r="IU88" s="13">
        <f>SUMIF(IU$4:IU$82,"&gt;"&amp;0,IQ$4:IQ$82)</f>
        <v>1.1024024331124747</v>
      </c>
      <c r="IZ88" s="29" t="s">
        <v>138</v>
      </c>
      <c r="JA88" s="13">
        <f>SUMIF(JA$4:JA$82,"&gt;"&amp;0,IW$4:IW$82)</f>
        <v>0</v>
      </c>
      <c r="JF88" s="29" t="s">
        <v>138</v>
      </c>
      <c r="JG88" s="13">
        <f>SUMIF(JG$4:JG$82,"&gt;"&amp;0,JC$4:JC$82)</f>
        <v>27.97480226333861</v>
      </c>
      <c r="JL88" s="29" t="s">
        <v>138</v>
      </c>
      <c r="JM88" s="13">
        <f>SUMIF(JM$4:JM$82,"&gt;"&amp;0,JI$4:JI$82)</f>
        <v>575.00681146807892</v>
      </c>
      <c r="JR88" s="29" t="s">
        <v>138</v>
      </c>
      <c r="JS88" s="13">
        <f>SUMIF(JS$4:JS$82,"&gt;"&amp;0,JO$4:JO$82)</f>
        <v>231.12044074850019</v>
      </c>
      <c r="JX88" s="29" t="s">
        <v>138</v>
      </c>
      <c r="JY88" s="13">
        <f>SUMIF(JY$4:JY$82,"&gt;"&amp;0,JU$4:JU$82)</f>
        <v>29.083339055263774</v>
      </c>
    </row>
    <row r="89" spans="1:285" x14ac:dyDescent="0.25">
      <c r="B89" s="29"/>
      <c r="P89" s="29" t="s">
        <v>146</v>
      </c>
      <c r="Q89" s="14">
        <f>SUMIF(Q$4:Q$82,"&gt;"&amp;0,O$4:O$82)</f>
        <v>314523.36499999999</v>
      </c>
      <c r="X89" s="29" t="s">
        <v>146</v>
      </c>
      <c r="Y89" s="14">
        <f>SUMIF(Y$4:Y$82,"&gt;"&amp;0,W$4:W$82)</f>
        <v>86020.232961240312</v>
      </c>
      <c r="AF89" s="29" t="s">
        <v>146</v>
      </c>
      <c r="AG89" s="14">
        <f>SUMIF(AG$4:AG$82,"&gt;"&amp;0,AE$4:AE$82)</f>
        <v>145469.85357575194</v>
      </c>
      <c r="AN89" s="29" t="s">
        <v>146</v>
      </c>
      <c r="AO89" s="14">
        <f>SUMIF(AO$4:AO$82,"&gt;"&amp;0,AM$4:AM$82)</f>
        <v>0</v>
      </c>
      <c r="AV89" s="29" t="s">
        <v>146</v>
      </c>
      <c r="AW89" s="14">
        <f>SUMIF(AW$4:AW$82,"&gt;"&amp;0,AU$4:AU$82)</f>
        <v>173471.12</v>
      </c>
      <c r="BD89" s="29" t="s">
        <v>146</v>
      </c>
      <c r="BE89" s="14">
        <f>SUMIF(BE$4:BE$82,"&gt;"&amp;0,BC$4:BC$82)</f>
        <v>341411.87042253517</v>
      </c>
      <c r="BL89" s="29" t="s">
        <v>146</v>
      </c>
      <c r="BM89" s="14">
        <f>SUMIF(BM$4:BM$82,"&gt;"&amp;0,BK$4:BK$82)</f>
        <v>0</v>
      </c>
      <c r="BT89" s="29" t="s">
        <v>146</v>
      </c>
      <c r="BU89" s="14">
        <f>SUMIF(BU$4:BU$82,"&gt;"&amp;0,BS$4:BS$82)</f>
        <v>12996.038000000002</v>
      </c>
      <c r="CB89" s="29" t="s">
        <v>146</v>
      </c>
      <c r="CC89" s="14">
        <f>SUMIF(CC$4:CC$82,"&gt;"&amp;0,CA$4:CA$82)</f>
        <v>0</v>
      </c>
      <c r="CJ89" s="29" t="s">
        <v>146</v>
      </c>
      <c r="CK89" s="14">
        <f>SUMIF(CK$4:CK$82,"&gt;"&amp;0,CI$4:CI$82)</f>
        <v>14385.888000000003</v>
      </c>
      <c r="CR89" s="29" t="s">
        <v>146</v>
      </c>
      <c r="CS89" s="14">
        <f>SUMIF(CS$4:CS$82,"&gt;"&amp;0,CQ$4:CQ$82)</f>
        <v>0</v>
      </c>
      <c r="CZ89" s="29" t="s">
        <v>146</v>
      </c>
      <c r="DA89" s="14">
        <f>SUMIF(DA$4:DA$82,"&gt;"&amp;0,CY$4:CY$82)</f>
        <v>124842.73675078368</v>
      </c>
      <c r="DH89" s="29" t="s">
        <v>146</v>
      </c>
      <c r="DI89" s="14">
        <f>SUMIF(DI$4:DI$82,"&gt;"&amp;0,DG$4:DG$82)</f>
        <v>121530.79562594558</v>
      </c>
      <c r="DP89" s="29" t="s">
        <v>146</v>
      </c>
      <c r="DQ89" s="14">
        <f>SUMIF(DQ$4:DQ$82,"&gt;"&amp;0,DO$4:DO$82)</f>
        <v>19305.61</v>
      </c>
      <c r="DX89" s="29" t="s">
        <v>146</v>
      </c>
      <c r="DY89" s="14">
        <f>SUMIF(DY$4:DY$82,"&gt;"&amp;0,DW$4:DW$82)</f>
        <v>27264.914315844981</v>
      </c>
      <c r="EF89" s="29" t="s">
        <v>146</v>
      </c>
      <c r="EG89" s="14">
        <f>SUMIF(EG$4:EG$82,"&gt;"&amp;0,EE$4:EE$82)</f>
        <v>1450</v>
      </c>
      <c r="EN89" s="29" t="s">
        <v>146</v>
      </c>
      <c r="EO89" s="14">
        <f>SUMIF(EO$4:EO$82,"&gt;"&amp;0,EM$4:EM$82)</f>
        <v>316735.35313245706</v>
      </c>
      <c r="EV89" s="29" t="s">
        <v>146</v>
      </c>
      <c r="EW89" s="14">
        <f>SUMIF(EW$4:EW$82,"&gt;"&amp;0,EU$4:EU$82)</f>
        <v>292500</v>
      </c>
      <c r="FD89" s="29" t="s">
        <v>146</v>
      </c>
      <c r="FE89" s="14">
        <f>SUMIF(FE$4:FE$82,"&gt;"&amp;0,FC$4:FC$82)</f>
        <v>55800</v>
      </c>
      <c r="FL89" s="29" t="s">
        <v>146</v>
      </c>
      <c r="FM89" s="14">
        <f>SUMIF(FM$4:FM$82,"&gt;"&amp;0,FK$4:FK$82)</f>
        <v>360000</v>
      </c>
      <c r="FT89" s="29" t="s">
        <v>146</v>
      </c>
      <c r="FU89" s="14">
        <f>SUMIF(FU$4:FU$82,"&gt;"&amp;0,FS$4:FS$82)</f>
        <v>0</v>
      </c>
      <c r="FZ89" s="29" t="s">
        <v>146</v>
      </c>
      <c r="GA89" s="14">
        <f>SUMIF(GA$4:GA$82,"&gt;"&amp;0,FY$4:FY$82)</f>
        <v>17400</v>
      </c>
      <c r="GF89" s="29" t="s">
        <v>146</v>
      </c>
      <c r="GG89" s="14">
        <f>SUMIF(GG$4:GG$82,"&gt;"&amp;0,GE$4:GE$82)</f>
        <v>0</v>
      </c>
      <c r="GL89" s="29" t="s">
        <v>146</v>
      </c>
      <c r="GM89" s="14">
        <f>SUMIF(GM$4:GM$82,"&gt;"&amp;0,GK$4:GK$82)</f>
        <v>87031.099746192893</v>
      </c>
      <c r="GR89" s="29" t="s">
        <v>146</v>
      </c>
      <c r="GS89" s="14">
        <f>SUMIF(GS$4:GS$82,"&gt;"&amp;0,GQ$4:GQ$82)</f>
        <v>150000</v>
      </c>
      <c r="GX89" s="29" t="s">
        <v>146</v>
      </c>
      <c r="GY89" s="14">
        <f>SUMIF(GY$4:GY$82,"&gt;"&amp;0,GW$4:GW$82)</f>
        <v>18748.93063826218</v>
      </c>
      <c r="HD89" s="29" t="s">
        <v>146</v>
      </c>
      <c r="HE89" s="14">
        <f>SUMIF(HE$4:HE$82,"&gt;"&amp;0,HC$4:HC$82)</f>
        <v>2328898.2788987504</v>
      </c>
      <c r="HJ89" s="29" t="s">
        <v>146</v>
      </c>
      <c r="HK89" s="14">
        <f>SUMIF(HK$4:HK$82,"&gt;"&amp;0,HI$4:HI$82)</f>
        <v>3403395.8166095982</v>
      </c>
      <c r="HP89" s="29" t="s">
        <v>146</v>
      </c>
      <c r="HQ89" s="14">
        <f>SUMIF(HQ$4:HQ$82,"&gt;"&amp;0,HO$4:HO$82)</f>
        <v>0</v>
      </c>
      <c r="HV89" s="29" t="s">
        <v>146</v>
      </c>
      <c r="HW89" s="14">
        <f>SUMIF(HW$4:HW$82,"&gt;"&amp;0,HU$4:HU$82)</f>
        <v>0</v>
      </c>
      <c r="IB89" s="29" t="s">
        <v>146</v>
      </c>
      <c r="IC89" s="14">
        <f>SUMIF(IC$4:IC$82,"&gt;"&amp;0,IA$4:IA$82)</f>
        <v>0</v>
      </c>
      <c r="IH89" s="29" t="s">
        <v>146</v>
      </c>
      <c r="II89" s="14">
        <f>SUMIF(II$4:II$82,"&gt;"&amp;0,IG$4:IG$82)</f>
        <v>0</v>
      </c>
      <c r="IN89" s="29" t="s">
        <v>146</v>
      </c>
      <c r="IO89" s="14">
        <f>SUMIF(IO$4:IO$82,"&gt;"&amp;0,IM$4:IM$82)</f>
        <v>0</v>
      </c>
      <c r="IT89" s="29" t="s">
        <v>146</v>
      </c>
      <c r="IU89" s="14">
        <f>SUMIF(IU$4:IU$82,"&gt;"&amp;0,IS$4:IS$82)</f>
        <v>0</v>
      </c>
      <c r="IZ89" s="29" t="s">
        <v>146</v>
      </c>
      <c r="JA89" s="14">
        <f>SUMIF(JA$4:JA$82,"&gt;"&amp;0,IY$4:IY$82)</f>
        <v>0</v>
      </c>
      <c r="JF89" s="29" t="s">
        <v>146</v>
      </c>
      <c r="JG89" s="14">
        <f>SUMIF(JG$4:JG$82,"&gt;"&amp;0,JE$4:JE$82)</f>
        <v>19300</v>
      </c>
      <c r="JL89" s="29" t="s">
        <v>146</v>
      </c>
      <c r="JM89" s="14">
        <f>SUMIF(JM$4:JM$82,"&gt;"&amp;0,JK$4:JK$82)</f>
        <v>2556277.2967994725</v>
      </c>
      <c r="JR89" s="29" t="s">
        <v>146</v>
      </c>
      <c r="JS89" s="14">
        <f>SUMIF(JS$4:JS$82,"&gt;"&amp;0,JQ$4:JQ$82)</f>
        <v>1071428.5714285714</v>
      </c>
      <c r="JX89" s="29" t="s">
        <v>146</v>
      </c>
      <c r="JY89" s="14">
        <f>SUMIF(JY$4:JY$82,"&gt;"&amp;0,JW$4:JW$82)</f>
        <v>89000</v>
      </c>
    </row>
    <row r="90" spans="1:285" x14ac:dyDescent="0.25">
      <c r="B90" s="30"/>
      <c r="C90" s="30"/>
      <c r="D90" s="30"/>
      <c r="P90" s="29" t="s">
        <v>139</v>
      </c>
      <c r="Q90" s="14">
        <f>SUMIF(P$4:P$82,"&lt;"&amp;5,Q$4:Q$82)</f>
        <v>0</v>
      </c>
      <c r="X90" s="29" t="s">
        <v>139</v>
      </c>
      <c r="Y90" s="14">
        <f>SUMIF(X$4:X$82,"&lt;"&amp;5,Y$4:Y$82)</f>
        <v>0</v>
      </c>
      <c r="AF90" s="29" t="s">
        <v>139</v>
      </c>
      <c r="AG90" s="14">
        <f>SUMIF(AF$4:AF$82,"&lt;"&amp;5,AG$4:AG$82)</f>
        <v>0</v>
      </c>
      <c r="AN90" s="29" t="s">
        <v>139</v>
      </c>
      <c r="AO90" s="14">
        <f>SUMIF(AN$4:AN$82,"&lt;"&amp;5,AO$4:AO$82)</f>
        <v>0</v>
      </c>
      <c r="AV90" s="29" t="s">
        <v>139</v>
      </c>
      <c r="AW90" s="14">
        <f>SUMIF(AV$4:AV$82,"&lt;"&amp;5,AW$4:AW$82)</f>
        <v>75569.763979745723</v>
      </c>
      <c r="BD90" s="29" t="s">
        <v>139</v>
      </c>
      <c r="BE90" s="14">
        <f>SUMIF(BD$4:BD$82,"&lt;"&amp;5,BE$4:BE$82)</f>
        <v>0</v>
      </c>
      <c r="BL90" s="29" t="s">
        <v>139</v>
      </c>
      <c r="BM90" s="14">
        <f>SUMIF(BL$4:BL$82,"&lt;"&amp;5,BM$4:BM$82)</f>
        <v>0</v>
      </c>
      <c r="BT90" s="29" t="s">
        <v>139</v>
      </c>
      <c r="BU90" s="14">
        <f>SUMIF(BT$4:BT$82,"&lt;"&amp;5,BU$4:BU$82)</f>
        <v>0</v>
      </c>
      <c r="CB90" s="29" t="s">
        <v>139</v>
      </c>
      <c r="CC90" s="14">
        <f>SUMIF(CB$4:CB$82,"&lt;"&amp;5,CC$4:CC$82)</f>
        <v>0</v>
      </c>
      <c r="CJ90" s="29" t="s">
        <v>139</v>
      </c>
      <c r="CK90" s="14">
        <f>SUMIF(CJ$4:CJ$82,"&lt;"&amp;5,CK$4:CK$82)</f>
        <v>0</v>
      </c>
      <c r="CR90" s="29" t="s">
        <v>139</v>
      </c>
      <c r="CS90" s="14">
        <f>SUMIF(CR$4:CR$82,"&lt;"&amp;5,CS$4:CS$82)</f>
        <v>0</v>
      </c>
      <c r="CZ90" s="29" t="s">
        <v>139</v>
      </c>
      <c r="DA90" s="14">
        <f>SUMIF(CZ$4:CZ$82,"&lt;"&amp;5,DA$4:DA$82)</f>
        <v>1960465.6436969871</v>
      </c>
      <c r="DH90" s="29" t="s">
        <v>139</v>
      </c>
      <c r="DI90" s="14">
        <f>SUMIF(DH$4:DH$82,"&lt;"&amp;5,DI$4:DI$82)</f>
        <v>350545.56655936851</v>
      </c>
      <c r="DP90" s="29" t="s">
        <v>139</v>
      </c>
      <c r="DQ90" s="14">
        <f>SUMIF(DP$4:DP$82,"&lt;"&amp;5,DQ$4:DQ$82)</f>
        <v>173974.35731345919</v>
      </c>
      <c r="DX90" s="29" t="s">
        <v>139</v>
      </c>
      <c r="DY90" s="14">
        <f>SUMIF(DX$4:DX$82,"&lt;"&amp;5,DY$4:DY$82)</f>
        <v>19056.460579730701</v>
      </c>
      <c r="EF90" s="29" t="s">
        <v>139</v>
      </c>
      <c r="EG90" s="14">
        <f>SUMIF(EF$4:EF$82,"&lt;"&amp;5,EG$4:EG$82)</f>
        <v>966.13921511588387</v>
      </c>
      <c r="EN90" s="29" t="s">
        <v>139</v>
      </c>
      <c r="EO90" s="14">
        <f>SUMIF(EN$4:EN$82,"&lt;"&amp;5,EO$4:EO$82)</f>
        <v>2928158.2839944358</v>
      </c>
      <c r="EV90" s="29" t="s">
        <v>139</v>
      </c>
      <c r="EW90" s="14">
        <f>SUMIF(EV$4:EV$82,"&lt;"&amp;5,EW$4:EW$82)</f>
        <v>1519980.5780040741</v>
      </c>
      <c r="FD90" s="29" t="s">
        <v>139</v>
      </c>
      <c r="FE90" s="14">
        <f>SUMIF(FD$4:FD$82,"&lt;"&amp;5,FE$4:FE$82)</f>
        <v>18100.374156222468</v>
      </c>
      <c r="FL90" s="29" t="s">
        <v>139</v>
      </c>
      <c r="FM90" s="14">
        <f>SUMIF(FL$4:FL$82,"&lt;"&amp;5,FM$4:FM$82)</f>
        <v>0</v>
      </c>
      <c r="FT90" s="29" t="s">
        <v>139</v>
      </c>
      <c r="FU90" s="14">
        <f>SUMIF(FT$4:FT$82,"&lt;"&amp;5,FU$4:FU$82)</f>
        <v>796647.41605568735</v>
      </c>
      <c r="FZ90" s="29" t="s">
        <v>139</v>
      </c>
      <c r="GA90" s="14">
        <f>SUMIF(FZ$4:FZ$82,"&lt;"&amp;5,GA$4:GA$82)</f>
        <v>868.60542660111014</v>
      </c>
      <c r="GF90" s="29" t="s">
        <v>139</v>
      </c>
      <c r="GG90" s="14">
        <f>SUMIF(GF$4:GF$82,"&lt;"&amp;5,GG$4:GG$82)</f>
        <v>71087.878270147616</v>
      </c>
      <c r="GL90" s="29" t="s">
        <v>139</v>
      </c>
      <c r="GM90" s="14">
        <f>SUMIF(GL$4:GL$82,"&lt;"&amp;5,GM$4:GM$82)</f>
        <v>114072.75364520818</v>
      </c>
      <c r="GR90" s="29" t="s">
        <v>139</v>
      </c>
      <c r="GS90" s="14">
        <f>SUMIF(GR$4:GR$82,"&lt;"&amp;5,GS$4:GS$82)</f>
        <v>76460.709134192963</v>
      </c>
      <c r="GX90" s="29" t="s">
        <v>139</v>
      </c>
      <c r="GY90" s="14">
        <f>SUMIF(GX$4:GX$82,"&lt;"&amp;5,GY$4:GY$82)</f>
        <v>131866.26717438881</v>
      </c>
      <c r="HD90" s="29" t="s">
        <v>139</v>
      </c>
      <c r="HE90" s="14">
        <f>SUMIF(HD$4:HD$82,"&lt;"&amp;5,HE$4:HE$82)</f>
        <v>732062.2928560829</v>
      </c>
      <c r="HJ90" s="29" t="s">
        <v>139</v>
      </c>
      <c r="HK90" s="14">
        <f>SUMIF(HJ$4:HJ$82,"&lt;"&amp;5,HK$4:HK$82)</f>
        <v>0</v>
      </c>
      <c r="HP90" s="29" t="s">
        <v>139</v>
      </c>
      <c r="HQ90" s="14">
        <f>SUMIF(HP$4:HP$82,"&lt;"&amp;5,HQ$4:HQ$82)</f>
        <v>0</v>
      </c>
      <c r="HV90" s="29" t="s">
        <v>139</v>
      </c>
      <c r="HW90" s="14">
        <f>SUMIF(HV$4:HV$82,"&lt;"&amp;5,HW$4:HW$82)</f>
        <v>187817.91875992302</v>
      </c>
      <c r="IB90" s="29" t="s">
        <v>139</v>
      </c>
      <c r="IC90" s="14">
        <f>SUMIF(IB$4:IB$82,"&lt;"&amp;5,IC$4:IC$82)</f>
        <v>50644.552200468715</v>
      </c>
      <c r="IH90" s="29" t="s">
        <v>139</v>
      </c>
      <c r="II90" s="14">
        <f>SUMIF(IH$4:IH$82,"&lt;"&amp;5,II$4:II$82)</f>
        <v>16490.759538859264</v>
      </c>
      <c r="IN90" s="29" t="s">
        <v>139</v>
      </c>
      <c r="IO90" s="14">
        <f>SUMIF(IN$4:IN$82,"&lt;"&amp;5,IO$4:IO$82)</f>
        <v>85027.121509545381</v>
      </c>
      <c r="IT90" s="29" t="s">
        <v>139</v>
      </c>
      <c r="IU90" s="14">
        <f>SUMIF(IT$4:IT$82,"&lt;"&amp;5,IU$4:IU$82)</f>
        <v>1623.5886647975949</v>
      </c>
      <c r="IZ90" s="29" t="s">
        <v>139</v>
      </c>
      <c r="JA90" s="14">
        <f>SUMIF(IZ$4:IZ$82,"&lt;"&amp;5,JA$4:JA$82)</f>
        <v>0</v>
      </c>
      <c r="JF90" s="29" t="s">
        <v>139</v>
      </c>
      <c r="JG90" s="14">
        <f>SUMIF(JF$4:JF$82,"&lt;"&amp;5,JG$4:JG$82)</f>
        <v>21478.167104609111</v>
      </c>
      <c r="JL90" s="29" t="s">
        <v>139</v>
      </c>
      <c r="JM90" s="14">
        <f>SUMIF(JL$4:JL$82,"&lt;"&amp;5,JM$4:JM$82)</f>
        <v>0</v>
      </c>
      <c r="JR90" s="29" t="s">
        <v>139</v>
      </c>
      <c r="JS90" s="14">
        <f>SUMIF(JR$4:JR$82,"&lt;"&amp;5,JS$4:JS$82)</f>
        <v>0</v>
      </c>
      <c r="JX90" s="29" t="s">
        <v>139</v>
      </c>
      <c r="JY90" s="14">
        <f>SUMIF(JX$4:JX$82,"&lt;"&amp;5,JY$4:JY$82)</f>
        <v>0</v>
      </c>
    </row>
    <row r="91" spans="1:285" x14ac:dyDescent="0.25">
      <c r="B91" s="30"/>
      <c r="C91" s="30"/>
      <c r="D91" s="31"/>
      <c r="P91" s="29" t="s">
        <v>140</v>
      </c>
      <c r="Q91" s="14">
        <f>SUMIF(P$4:P$82,"&lt;"&amp;15,Q$4:Q$82)</f>
        <v>0</v>
      </c>
      <c r="X91" s="29" t="s">
        <v>140</v>
      </c>
      <c r="Y91" s="14">
        <f>SUMIF(X$4:X$82,"&lt;"&amp;15,Y$4:Y$82)</f>
        <v>0</v>
      </c>
      <c r="AF91" s="29" t="s">
        <v>140</v>
      </c>
      <c r="AG91" s="14">
        <f>SUMIF(AF$4:AF$82,"&lt;"&amp;15,AG$4:AG$82)</f>
        <v>0</v>
      </c>
      <c r="AN91" s="29" t="s">
        <v>140</v>
      </c>
      <c r="AO91" s="14">
        <f>SUMIF(AN$4:AN$82,"&lt;"&amp;15,AO$4:AO$82)</f>
        <v>0</v>
      </c>
      <c r="AV91" s="29" t="s">
        <v>140</v>
      </c>
      <c r="AW91" s="14">
        <f>SUMIF(AV$4:AV$82,"&lt;"&amp;15,AW$4:AW$82)</f>
        <v>313690.18869067432</v>
      </c>
      <c r="BD91" s="29" t="s">
        <v>140</v>
      </c>
      <c r="BE91" s="14">
        <f>SUMIF(BD$4:BD$82,"&lt;"&amp;15,BE$4:BE$82)</f>
        <v>0</v>
      </c>
      <c r="BL91" s="29" t="s">
        <v>140</v>
      </c>
      <c r="BM91" s="14">
        <f>SUMIF(BL$4:BL$82,"&lt;"&amp;15,BM$4:BM$82)</f>
        <v>0</v>
      </c>
      <c r="BT91" s="29" t="s">
        <v>140</v>
      </c>
      <c r="BU91" s="14">
        <f>SUMIF(BT$4:BT$82,"&lt;"&amp;15,BU$4:BU$82)</f>
        <v>0</v>
      </c>
      <c r="CB91" s="29" t="s">
        <v>140</v>
      </c>
      <c r="CC91" s="14">
        <f>SUMIF(CB$4:CB$82,"&lt;"&amp;15,CC$4:CC$82)</f>
        <v>0</v>
      </c>
      <c r="CJ91" s="29" t="s">
        <v>140</v>
      </c>
      <c r="CK91" s="14">
        <f>SUMIF(CJ$4:CJ$82,"&lt;"&amp;15,CK$4:CK$82)</f>
        <v>0</v>
      </c>
      <c r="CR91" s="29" t="s">
        <v>140</v>
      </c>
      <c r="CS91" s="14">
        <f>SUMIF(CR$4:CR$82,"&lt;"&amp;15,CS$4:CS$82)</f>
        <v>0</v>
      </c>
      <c r="CZ91" s="29" t="s">
        <v>140</v>
      </c>
      <c r="DA91" s="14">
        <f>SUMIF(CZ$4:CZ$82,"&lt;"&amp;15,DA$4:DA$82)</f>
        <v>1960465.6436969871</v>
      </c>
      <c r="DH91" s="29" t="s">
        <v>140</v>
      </c>
      <c r="DI91" s="14">
        <f>SUMIF(DH$4:DH$82,"&lt;"&amp;15,DI$4:DI$82)</f>
        <v>393885.94046619901</v>
      </c>
      <c r="DP91" s="29" t="s">
        <v>140</v>
      </c>
      <c r="DQ91" s="14">
        <f>SUMIF(DP$4:DP$82,"&lt;"&amp;15,DQ$4:DQ$82)</f>
        <v>179092.54552751538</v>
      </c>
      <c r="DX91" s="29" t="s">
        <v>140</v>
      </c>
      <c r="DY91" s="14">
        <f>SUMIF(DX$4:DX$82,"&lt;"&amp;15,DY$4:DY$82)</f>
        <v>19056.460579730701</v>
      </c>
      <c r="EF91" s="29" t="s">
        <v>140</v>
      </c>
      <c r="EG91" s="14">
        <f>SUMIF(EF$4:EF$82,"&lt;"&amp;15,EG$4:EG$82)</f>
        <v>854.87760183624982</v>
      </c>
      <c r="EN91" s="29" t="s">
        <v>140</v>
      </c>
      <c r="EO91" s="14">
        <f>SUMIF(EN$4:EN$82,"&lt;"&amp;15,EO$4:EO$82)</f>
        <v>2961026.7366748084</v>
      </c>
      <c r="EV91" s="29" t="s">
        <v>140</v>
      </c>
      <c r="EW91" s="14">
        <f>SUMIF(EV$4:EV$82,"&lt;"&amp;15,EW$4:EW$82)</f>
        <v>1545421.824660776</v>
      </c>
      <c r="FD91" s="29" t="s">
        <v>140</v>
      </c>
      <c r="FE91" s="14">
        <f>SUMIF(FD$4:FD$82,"&lt;"&amp;15,FE$4:FE$82)</f>
        <v>18100.374156222468</v>
      </c>
      <c r="FL91" s="29" t="s">
        <v>140</v>
      </c>
      <c r="FM91" s="14">
        <f>SUMIF(FL$4:FL$82,"&lt;"&amp;15,FM$4:FM$82)</f>
        <v>214120.24675399845</v>
      </c>
      <c r="FT91" s="29" t="s">
        <v>140</v>
      </c>
      <c r="FU91" s="14">
        <f>SUMIF(FT$4:FT$82,"&lt;"&amp;15,FU$4:FU$82)</f>
        <v>796647.41605568735</v>
      </c>
      <c r="FZ91" s="29" t="s">
        <v>140</v>
      </c>
      <c r="GA91" s="14">
        <f>SUMIF(FZ$4:FZ$82,"&lt;"&amp;15,GA$4:GA$82)</f>
        <v>2474.8183500840578</v>
      </c>
      <c r="GF91" s="29" t="s">
        <v>140</v>
      </c>
      <c r="GG91" s="14">
        <f>SUMIF(GF$4:GF$82,"&lt;"&amp;15,GG$4:GG$82)</f>
        <v>71087.878270147616</v>
      </c>
      <c r="GL91" s="29" t="s">
        <v>140</v>
      </c>
      <c r="GM91" s="14">
        <f>SUMIF(GL$4:GL$82,"&lt;"&amp;15,GM$4:GM$82)</f>
        <v>109117.97079936147</v>
      </c>
      <c r="GR91" s="29" t="s">
        <v>140</v>
      </c>
      <c r="GS91" s="14">
        <f>SUMIF(GR$4:GR$82,"&lt;"&amp;15,GS$4:GS$82)</f>
        <v>235916.70360395778</v>
      </c>
      <c r="GX91" s="29" t="s">
        <v>140</v>
      </c>
      <c r="GY91" s="14">
        <f>SUMIF(GX$4:GX$82,"&lt;"&amp;15,GY$4:GY$82)</f>
        <v>131866.26717438881</v>
      </c>
      <c r="HD91" s="29" t="s">
        <v>140</v>
      </c>
      <c r="HE91" s="14">
        <f>SUMIF(HD$4:HD$82,"&lt;"&amp;15,HE$4:HE$82)</f>
        <v>2195703.0579743041</v>
      </c>
      <c r="HJ91" s="29" t="s">
        <v>140</v>
      </c>
      <c r="HK91" s="14">
        <f>SUMIF(HJ$4:HJ$82,"&lt;"&amp;15,HK$4:HK$82)</f>
        <v>1719592.289670185</v>
      </c>
      <c r="HP91" s="29" t="s">
        <v>140</v>
      </c>
      <c r="HQ91" s="14">
        <f>SUMIF(HP$4:HP$82,"&lt;"&amp;15,HQ$4:HQ$82)</f>
        <v>0</v>
      </c>
      <c r="HV91" s="29" t="s">
        <v>140</v>
      </c>
      <c r="HW91" s="14">
        <f>SUMIF(HV$4:HV$82,"&lt;"&amp;15,HW$4:HW$82)</f>
        <v>187817.91875992302</v>
      </c>
      <c r="IB91" s="29" t="s">
        <v>140</v>
      </c>
      <c r="IC91" s="14">
        <f>SUMIF(IB$4:IB$82,"&lt;"&amp;15,IC$4:IC$82)</f>
        <v>50644.552200468715</v>
      </c>
      <c r="IH91" s="29" t="s">
        <v>140</v>
      </c>
      <c r="II91" s="14">
        <f>SUMIF(IH$4:IH$82,"&lt;"&amp;15,II$4:II$82)</f>
        <v>16490.759538859264</v>
      </c>
      <c r="IN91" s="29" t="s">
        <v>140</v>
      </c>
      <c r="IO91" s="14">
        <f>SUMIF(IN$4:IN$82,"&lt;"&amp;15,IO$4:IO$82)</f>
        <v>85027.121509545381</v>
      </c>
      <c r="IT91" s="29" t="s">
        <v>140</v>
      </c>
      <c r="IU91" s="14">
        <f>SUMIF(IT$4:IT$82,"&lt;"&amp;15,IU$4:IU$82)</f>
        <v>1623.5886647975949</v>
      </c>
      <c r="IZ91" s="29" t="s">
        <v>140</v>
      </c>
      <c r="JA91" s="14">
        <f>SUMIF(IZ$4:IZ$82,"&lt;"&amp;15,JA$4:JA$82)</f>
        <v>0</v>
      </c>
      <c r="JF91" s="29" t="s">
        <v>140</v>
      </c>
      <c r="JG91" s="14">
        <f>SUMIF(JF$4:JF$82,"&lt;"&amp;15,JG$4:JG$82)</f>
        <v>21478.167104609111</v>
      </c>
      <c r="JL91" s="29" t="s">
        <v>140</v>
      </c>
      <c r="JM91" s="14">
        <f>SUMIF(JL$4:JL$82,"&lt;"&amp;15,JM$4:JM$82)</f>
        <v>3741423.9648623695</v>
      </c>
      <c r="JR91" s="29" t="s">
        <v>140</v>
      </c>
      <c r="JS91" s="14">
        <f>SUMIF(JR$4:JR$82,"&lt;"&amp;15,JS$4:JS$82)</f>
        <v>1461590.2116706779</v>
      </c>
      <c r="JX91" s="29" t="s">
        <v>140</v>
      </c>
      <c r="JY91" s="14">
        <f>SUMIF(JX$4:JX$82,"&lt;"&amp;15,JY$4:JY$82)</f>
        <v>1196.3577105502654</v>
      </c>
    </row>
    <row r="92" spans="1:285" x14ac:dyDescent="0.25">
      <c r="D92" s="32"/>
      <c r="P92" s="29" t="s">
        <v>141</v>
      </c>
      <c r="Q92" s="14">
        <f>SUMIF(Q$4:Q$82,"&gt;"&amp;0,Q$4:Q$82)</f>
        <v>108571.47372455758</v>
      </c>
      <c r="X92" s="29" t="s">
        <v>141</v>
      </c>
      <c r="Y92" s="14">
        <f>SUMIF(Y$4:Y$82,"&gt;"&amp;0,Y$4:Y$82)</f>
        <v>57861.98453590789</v>
      </c>
      <c r="AF92" s="29" t="s">
        <v>141</v>
      </c>
      <c r="AG92" s="14">
        <f>SUMIF(AG$4:AG$82,"&gt;"&amp;0,AG$4:AG$82)</f>
        <v>6692.3809386527137</v>
      </c>
      <c r="AN92" s="29" t="s">
        <v>141</v>
      </c>
      <c r="AO92" s="14">
        <f>SUMIF(AO$4:AO$82,"&gt;"&amp;0,AO$4:AO$82)</f>
        <v>0</v>
      </c>
      <c r="AV92" s="29" t="s">
        <v>141</v>
      </c>
      <c r="AW92" s="14">
        <f>SUMIF(AW$4:AW$82,"&gt;"&amp;0,AW$4:AW$82)</f>
        <v>355289.79195588041</v>
      </c>
      <c r="BD92" s="29" t="s">
        <v>141</v>
      </c>
      <c r="BE92" s="14">
        <f>SUMIF(BE$4:BE$82,"&gt;"&amp;0,BE$4:BE$82)</f>
        <v>80876.637786944528</v>
      </c>
      <c r="BL92" s="29" t="s">
        <v>141</v>
      </c>
      <c r="BM92" s="14">
        <f>SUMIF(BM$4:BM$82,"&gt;"&amp;0,BM$4:BM$82)</f>
        <v>0</v>
      </c>
      <c r="BT92" s="29" t="s">
        <v>141</v>
      </c>
      <c r="BU92" s="14">
        <f>SUMIF(BU$4:BU$82,"&gt;"&amp;0,BU$4:BU$82)</f>
        <v>2542.9508950445852</v>
      </c>
      <c r="CB92" s="29" t="s">
        <v>141</v>
      </c>
      <c r="CC92" s="14">
        <f>SUMIF(CC$4:CC$82,"&gt;"&amp;0,CC$4:CC$82)</f>
        <v>0</v>
      </c>
      <c r="CJ92" s="29" t="s">
        <v>141</v>
      </c>
      <c r="CK92" s="14">
        <f>SUMIF(CK$4:CK$82,"&gt;"&amp;0,CK$4:CK$82)</f>
        <v>3245.5475232956233</v>
      </c>
      <c r="CR92" s="29" t="s">
        <v>141</v>
      </c>
      <c r="CS92" s="14">
        <f>SUMIF(CS$4:CS$82,"&gt;"&amp;0,CS$4:CS$82)</f>
        <v>0</v>
      </c>
      <c r="CZ92" s="29" t="s">
        <v>141</v>
      </c>
      <c r="DA92" s="14">
        <f>SUMIF(DA$4:DA$82,"&gt;"&amp;0,DA$4:DA$82)</f>
        <v>1960465.6436969871</v>
      </c>
      <c r="DH92" s="29" t="s">
        <v>141</v>
      </c>
      <c r="DI92" s="14">
        <f>SUMIF(DI$4:DI$82,"&gt;"&amp;0,DI$4:DI$82)</f>
        <v>394443.09248570842</v>
      </c>
      <c r="DP92" s="29" t="s">
        <v>141</v>
      </c>
      <c r="DQ92" s="14">
        <f>SUMIF(DQ$4:DQ$82,"&gt;"&amp;0,DQ$4:DQ$82)</f>
        <v>179463.35781832773</v>
      </c>
      <c r="DX92" s="29" t="s">
        <v>141</v>
      </c>
      <c r="DY92" s="14">
        <f>SUMIF(DY$4:DY$82,"&gt;"&amp;0,DY$4:DY$82)</f>
        <v>19080.001935668191</v>
      </c>
      <c r="EF92" s="29" t="s">
        <v>141</v>
      </c>
      <c r="EG92" s="14">
        <f>SUMIF(EG$4:EG$82,"&gt;"&amp;0,EG$4:EG$82)</f>
        <v>966.13921511588387</v>
      </c>
      <c r="EN92" s="29" t="s">
        <v>141</v>
      </c>
      <c r="EO92" s="14">
        <f>SUMIF(EO$4:EO$82,"&gt;"&amp;0,EO$4:EO$82)</f>
        <v>2961026.7366748084</v>
      </c>
      <c r="EV92" s="29" t="s">
        <v>141</v>
      </c>
      <c r="EW92" s="14">
        <f>SUMIF(EW$4:EW$82,"&gt;"&amp;0,EW$4:EW$82)</f>
        <v>1545421.824660776</v>
      </c>
      <c r="FD92" s="29" t="s">
        <v>141</v>
      </c>
      <c r="FE92" s="14">
        <f>SUMIF(FE$4:FE$82,"&gt;"&amp;0,FE$4:FE$82)</f>
        <v>18100.374156222468</v>
      </c>
      <c r="FL92" s="29" t="s">
        <v>141</v>
      </c>
      <c r="FM92" s="14">
        <f>SUMIF(FM$4:FM$82,"&gt;"&amp;0,FM$4:FM$82)</f>
        <v>221024.07689889669</v>
      </c>
      <c r="FT92" s="29" t="s">
        <v>141</v>
      </c>
      <c r="FU92" s="14">
        <f>SUMIF(FU$4:FU$82,"&gt;"&amp;0,FU$4:FU$82)</f>
        <v>796647.41605568735</v>
      </c>
      <c r="FZ92" s="29" t="s">
        <v>141</v>
      </c>
      <c r="GA92" s="14">
        <f>SUMIF(GA$4:GA$82,"&gt;"&amp;0,GA$4:GA$82)</f>
        <v>2474.8183500840578</v>
      </c>
      <c r="GF92" s="29" t="s">
        <v>141</v>
      </c>
      <c r="GG92" s="14">
        <f>SUMIF(GG$4:GG$82,"&gt;"&amp;0,GG$4:GG$82)</f>
        <v>71087.878270147616</v>
      </c>
      <c r="GL92" s="29" t="s">
        <v>141</v>
      </c>
      <c r="GM92" s="14">
        <f>SUMIF(GM$4:GM$82,"&gt;"&amp;0,GM$4:GM$82)</f>
        <v>116234.80525793551</v>
      </c>
      <c r="GR92" s="29" t="s">
        <v>141</v>
      </c>
      <c r="GS92" s="14">
        <f>SUMIF(GS$4:GS$82,"&gt;"&amp;0,GS$4:GS$82)</f>
        <v>239849.27188349774</v>
      </c>
      <c r="GX92" s="29" t="s">
        <v>141</v>
      </c>
      <c r="GY92" s="14">
        <f>SUMIF(GY$4:GY$82,"&gt;"&amp;0,GY$4:GY$82)</f>
        <v>131866.26717438881</v>
      </c>
      <c r="HD92" s="29" t="s">
        <v>141</v>
      </c>
      <c r="HE92" s="14">
        <f>SUMIF(HE$4:HE$82,"&gt;"&amp;0,HE$4:HE$82)</f>
        <v>2498946.0042170961</v>
      </c>
      <c r="HJ92" s="29" t="s">
        <v>141</v>
      </c>
      <c r="HK92" s="14">
        <f>SUMIF(HK$4:HK$82,"&gt;"&amp;0,HK$4:HK$82)</f>
        <v>2621418.738678867</v>
      </c>
      <c r="HP92" s="29" t="s">
        <v>141</v>
      </c>
      <c r="HQ92" s="14">
        <f>SUMIF(HQ$4:HQ$82,"&gt;"&amp;0,HQ$4:HQ$82)</f>
        <v>0</v>
      </c>
      <c r="HV92" s="29" t="s">
        <v>141</v>
      </c>
      <c r="HW92" s="14">
        <f>SUMIF(HW$4:HW$82,"&gt;"&amp;0,HW$4:HW$82)</f>
        <v>187817.91875992302</v>
      </c>
      <c r="IB92" s="29" t="s">
        <v>141</v>
      </c>
      <c r="IC92" s="14">
        <f>SUMIF(IC$4:IC$82,"&gt;"&amp;0,IC$4:IC$82)</f>
        <v>50644.552200468715</v>
      </c>
      <c r="IH92" s="29" t="s">
        <v>141</v>
      </c>
      <c r="II92" s="14">
        <f>SUMIF(II$4:II$82,"&gt;"&amp;0,II$4:II$82)</f>
        <v>16490.759538859264</v>
      </c>
      <c r="IN92" s="29" t="s">
        <v>141</v>
      </c>
      <c r="IO92" s="14">
        <f>SUMIF(IO$4:IO$82,"&gt;"&amp;0,IO$4:IO$82)</f>
        <v>85027.121509545381</v>
      </c>
      <c r="IT92" s="29" t="s">
        <v>141</v>
      </c>
      <c r="IU92" s="14">
        <f>SUMIF(IU$4:IU$82,"&gt;"&amp;0,IU$4:IU$82)</f>
        <v>1623.5886647975949</v>
      </c>
      <c r="IZ92" s="29" t="s">
        <v>141</v>
      </c>
      <c r="JA92" s="14">
        <f>SUMIF(JA$4:JA$82,"&gt;"&amp;0,JA$4:JA$82)</f>
        <v>0</v>
      </c>
      <c r="JF92" s="29" t="s">
        <v>141</v>
      </c>
      <c r="JG92" s="14">
        <f>SUMIF(JG$4:JG$82,"&gt;"&amp;0,JG$4:JG$82)</f>
        <v>21900.536655634038</v>
      </c>
      <c r="JL92" s="29" t="s">
        <v>141</v>
      </c>
      <c r="JM92" s="14">
        <f>SUMIF(JM$4:JM$82,"&gt;"&amp;0,JM$4:JM$82)</f>
        <v>3745644.9786239495</v>
      </c>
      <c r="JR92" s="29" t="s">
        <v>141</v>
      </c>
      <c r="JS92" s="14">
        <f>SUMIF(JS$4:JS$82,"&gt;"&amp;0,JS$4:JS$82)</f>
        <v>1461590.2116706779</v>
      </c>
      <c r="JX92" s="29" t="s">
        <v>141</v>
      </c>
      <c r="JY92" s="14">
        <f>SUMIF(JY$4:JY$82,"&gt;"&amp;0,JY$4:JY$82)</f>
        <v>1196.3577105502654</v>
      </c>
    </row>
  </sheetData>
  <mergeCells count="40">
    <mergeCell ref="JB2:JG2"/>
    <mergeCell ref="JH2:JM2"/>
    <mergeCell ref="JN2:JS2"/>
    <mergeCell ref="JT2:JY2"/>
    <mergeCell ref="HR2:HW2"/>
    <mergeCell ref="HX2:IC2"/>
    <mergeCell ref="ID2:II2"/>
    <mergeCell ref="IJ2:IO2"/>
    <mergeCell ref="IP2:IU2"/>
    <mergeCell ref="IV2:JA2"/>
    <mergeCell ref="HL2:HQ2"/>
    <mergeCell ref="EP2:EW2"/>
    <mergeCell ref="EX2:FE2"/>
    <mergeCell ref="FF2:FM2"/>
    <mergeCell ref="FN2:FU2"/>
    <mergeCell ref="FV2:GA2"/>
    <mergeCell ref="GB2:GG2"/>
    <mergeCell ref="GH2:GM2"/>
    <mergeCell ref="GN2:GS2"/>
    <mergeCell ref="GT2:GY2"/>
    <mergeCell ref="GZ2:HE2"/>
    <mergeCell ref="HF2:HK2"/>
    <mergeCell ref="EH2:EO2"/>
    <mergeCell ref="AX2:BE2"/>
    <mergeCell ref="BF2:BM2"/>
    <mergeCell ref="BN2:BU2"/>
    <mergeCell ref="BV2:CC2"/>
    <mergeCell ref="CD2:CK2"/>
    <mergeCell ref="CL2:CS2"/>
    <mergeCell ref="CT2:DA2"/>
    <mergeCell ref="DB2:DI2"/>
    <mergeCell ref="DJ2:DQ2"/>
    <mergeCell ref="DR2:DY2"/>
    <mergeCell ref="DZ2:EG2"/>
    <mergeCell ref="AP2:AW2"/>
    <mergeCell ref="E2:I2"/>
    <mergeCell ref="J2:Q2"/>
    <mergeCell ref="R2:Y2"/>
    <mergeCell ref="Z2:AG2"/>
    <mergeCell ref="AH2:AO2"/>
  </mergeCells>
  <conditionalFormatting sqref="FT14">
    <cfRule type="expression" dxfId="2689" priority="896" stopIfTrue="1">
      <formula>FT14&lt;5</formula>
    </cfRule>
    <cfRule type="expression" dxfId="2688" priority="897" stopIfTrue="1">
      <formula>FT14&lt;10</formula>
    </cfRule>
    <cfRule type="expression" dxfId="2687" priority="898" stopIfTrue="1">
      <formula>FT14&lt;25</formula>
    </cfRule>
    <cfRule type="expression" dxfId="2686" priority="899" stopIfTrue="1">
      <formula>FT14&lt;5000</formula>
    </cfRule>
    <cfRule type="expression" dxfId="2685" priority="900" stopIfTrue="1">
      <formula>FT14&gt;5000</formula>
    </cfRule>
  </conditionalFormatting>
  <conditionalFormatting sqref="EN4">
    <cfRule type="expression" dxfId="2684" priority="2686" stopIfTrue="1">
      <formula>EN4&lt;5</formula>
    </cfRule>
    <cfRule type="expression" dxfId="2683" priority="2687" stopIfTrue="1">
      <formula>EN4&lt;10</formula>
    </cfRule>
    <cfRule type="expression" dxfId="2682" priority="2688" stopIfTrue="1">
      <formula>EN4&lt;25</formula>
    </cfRule>
    <cfRule type="expression" dxfId="2681" priority="2689" stopIfTrue="1">
      <formula>EN4&lt;5000</formula>
    </cfRule>
    <cfRule type="expression" dxfId="2680" priority="2690" stopIfTrue="1">
      <formula>EN4&gt;5000</formula>
    </cfRule>
  </conditionalFormatting>
  <conditionalFormatting sqref="EN5">
    <cfRule type="expression" dxfId="2679" priority="2681" stopIfTrue="1">
      <formula>EN5&lt;5</formula>
    </cfRule>
    <cfRule type="expression" dxfId="2678" priority="2682" stopIfTrue="1">
      <formula>EN5&lt;10</formula>
    </cfRule>
    <cfRule type="expression" dxfId="2677" priority="2683" stopIfTrue="1">
      <formula>EN5&lt;25</formula>
    </cfRule>
    <cfRule type="expression" dxfId="2676" priority="2684" stopIfTrue="1">
      <formula>EN5&lt;5000</formula>
    </cfRule>
    <cfRule type="expression" dxfId="2675" priority="2685" stopIfTrue="1">
      <formula>EN5&gt;5000</formula>
    </cfRule>
  </conditionalFormatting>
  <conditionalFormatting sqref="EN6">
    <cfRule type="expression" dxfId="2674" priority="2676" stopIfTrue="1">
      <formula>EN6&lt;5</formula>
    </cfRule>
    <cfRule type="expression" dxfId="2673" priority="2677" stopIfTrue="1">
      <formula>EN6&lt;10</formula>
    </cfRule>
    <cfRule type="expression" dxfId="2672" priority="2678" stopIfTrue="1">
      <formula>EN6&lt;25</formula>
    </cfRule>
    <cfRule type="expression" dxfId="2671" priority="2679" stopIfTrue="1">
      <formula>EN6&lt;5000</formula>
    </cfRule>
    <cfRule type="expression" dxfId="2670" priority="2680" stopIfTrue="1">
      <formula>EN6&gt;5000</formula>
    </cfRule>
  </conditionalFormatting>
  <conditionalFormatting sqref="EN7">
    <cfRule type="expression" dxfId="2669" priority="2671" stopIfTrue="1">
      <formula>EN7&lt;5</formula>
    </cfRule>
    <cfRule type="expression" dxfId="2668" priority="2672" stopIfTrue="1">
      <formula>EN7&lt;10</formula>
    </cfRule>
    <cfRule type="expression" dxfId="2667" priority="2673" stopIfTrue="1">
      <formula>EN7&lt;25</formula>
    </cfRule>
    <cfRule type="expression" dxfId="2666" priority="2674" stopIfTrue="1">
      <formula>EN7&lt;5000</formula>
    </cfRule>
    <cfRule type="expression" dxfId="2665" priority="2675" stopIfTrue="1">
      <formula>EN7&gt;5000</formula>
    </cfRule>
  </conditionalFormatting>
  <conditionalFormatting sqref="EN8">
    <cfRule type="expression" dxfId="2664" priority="2666" stopIfTrue="1">
      <formula>EN8&lt;5</formula>
    </cfRule>
    <cfRule type="expression" dxfId="2663" priority="2667" stopIfTrue="1">
      <formula>EN8&lt;10</formula>
    </cfRule>
    <cfRule type="expression" dxfId="2662" priority="2668" stopIfTrue="1">
      <formula>EN8&lt;25</formula>
    </cfRule>
    <cfRule type="expression" dxfId="2661" priority="2669" stopIfTrue="1">
      <formula>EN8&lt;5000</formula>
    </cfRule>
    <cfRule type="expression" dxfId="2660" priority="2670" stopIfTrue="1">
      <formula>EN8&gt;5000</formula>
    </cfRule>
  </conditionalFormatting>
  <conditionalFormatting sqref="EN9">
    <cfRule type="expression" dxfId="2659" priority="2661" stopIfTrue="1">
      <formula>EN9&lt;5</formula>
    </cfRule>
    <cfRule type="expression" dxfId="2658" priority="2662" stopIfTrue="1">
      <formula>EN9&lt;10</formula>
    </cfRule>
    <cfRule type="expression" dxfId="2657" priority="2663" stopIfTrue="1">
      <formula>EN9&lt;25</formula>
    </cfRule>
    <cfRule type="expression" dxfId="2656" priority="2664" stopIfTrue="1">
      <formula>EN9&lt;5000</formula>
    </cfRule>
    <cfRule type="expression" dxfId="2655" priority="2665" stopIfTrue="1">
      <formula>EN9&gt;5000</formula>
    </cfRule>
  </conditionalFormatting>
  <conditionalFormatting sqref="EN10">
    <cfRule type="expression" dxfId="2654" priority="2656" stopIfTrue="1">
      <formula>EN10&lt;5</formula>
    </cfRule>
    <cfRule type="expression" dxfId="2653" priority="2657" stopIfTrue="1">
      <formula>EN10&lt;10</formula>
    </cfRule>
    <cfRule type="expression" dxfId="2652" priority="2658" stopIfTrue="1">
      <formula>EN10&lt;25</formula>
    </cfRule>
    <cfRule type="expression" dxfId="2651" priority="2659" stopIfTrue="1">
      <formula>EN10&lt;5000</formula>
    </cfRule>
    <cfRule type="expression" dxfId="2650" priority="2660" stopIfTrue="1">
      <formula>EN10&gt;5000</formula>
    </cfRule>
  </conditionalFormatting>
  <conditionalFormatting sqref="EN11">
    <cfRule type="expression" dxfId="2649" priority="2651" stopIfTrue="1">
      <formula>EN11&lt;5</formula>
    </cfRule>
    <cfRule type="expression" dxfId="2648" priority="2652" stopIfTrue="1">
      <formula>EN11&lt;10</formula>
    </cfRule>
    <cfRule type="expression" dxfId="2647" priority="2653" stopIfTrue="1">
      <formula>EN11&lt;25</formula>
    </cfRule>
    <cfRule type="expression" dxfId="2646" priority="2654" stopIfTrue="1">
      <formula>EN11&lt;5000</formula>
    </cfRule>
    <cfRule type="expression" dxfId="2645" priority="2655" stopIfTrue="1">
      <formula>EN11&gt;5000</formula>
    </cfRule>
  </conditionalFormatting>
  <conditionalFormatting sqref="EN12">
    <cfRule type="expression" dxfId="2644" priority="2646" stopIfTrue="1">
      <formula>EN12&lt;5</formula>
    </cfRule>
    <cfRule type="expression" dxfId="2643" priority="2647" stopIfTrue="1">
      <formula>EN12&lt;10</formula>
    </cfRule>
    <cfRule type="expression" dxfId="2642" priority="2648" stopIfTrue="1">
      <formula>EN12&lt;25</formula>
    </cfRule>
    <cfRule type="expression" dxfId="2641" priority="2649" stopIfTrue="1">
      <formula>EN12&lt;5000</formula>
    </cfRule>
    <cfRule type="expression" dxfId="2640" priority="2650" stopIfTrue="1">
      <formula>EN12&gt;5000</formula>
    </cfRule>
  </conditionalFormatting>
  <conditionalFormatting sqref="EN13">
    <cfRule type="expression" dxfId="2639" priority="2641" stopIfTrue="1">
      <formula>EN13&lt;5</formula>
    </cfRule>
    <cfRule type="expression" dxfId="2638" priority="2642" stopIfTrue="1">
      <formula>EN13&lt;10</formula>
    </cfRule>
    <cfRule type="expression" dxfId="2637" priority="2643" stopIfTrue="1">
      <formula>EN13&lt;25</formula>
    </cfRule>
    <cfRule type="expression" dxfId="2636" priority="2644" stopIfTrue="1">
      <formula>EN13&lt;5000</formula>
    </cfRule>
    <cfRule type="expression" dxfId="2635" priority="2645" stopIfTrue="1">
      <formula>EN13&gt;5000</formula>
    </cfRule>
  </conditionalFormatting>
  <conditionalFormatting sqref="EN14">
    <cfRule type="expression" dxfId="2634" priority="2636" stopIfTrue="1">
      <formula>EN14&lt;5</formula>
    </cfRule>
    <cfRule type="expression" dxfId="2633" priority="2637" stopIfTrue="1">
      <formula>EN14&lt;10</formula>
    </cfRule>
    <cfRule type="expression" dxfId="2632" priority="2638" stopIfTrue="1">
      <formula>EN14&lt;25</formula>
    </cfRule>
    <cfRule type="expression" dxfId="2631" priority="2639" stopIfTrue="1">
      <formula>EN14&lt;5000</formula>
    </cfRule>
    <cfRule type="expression" dxfId="2630" priority="2640" stopIfTrue="1">
      <formula>EN14&gt;5000</formula>
    </cfRule>
  </conditionalFormatting>
  <conditionalFormatting sqref="FT15:FT83">
    <cfRule type="expression" dxfId="2629" priority="891" stopIfTrue="1">
      <formula>FT15&lt;5</formula>
    </cfRule>
    <cfRule type="expression" dxfId="2628" priority="892" stopIfTrue="1">
      <formula>FT15&lt;10</formula>
    </cfRule>
    <cfRule type="expression" dxfId="2627" priority="893" stopIfTrue="1">
      <formula>FT15&lt;25</formula>
    </cfRule>
    <cfRule type="expression" dxfId="2626" priority="894" stopIfTrue="1">
      <formula>FT15&lt;5000</formula>
    </cfRule>
    <cfRule type="expression" dxfId="2625" priority="895" stopIfTrue="1">
      <formula>FT15&gt;5000</formula>
    </cfRule>
  </conditionalFormatting>
  <conditionalFormatting sqref="EN15:EN83">
    <cfRule type="expression" dxfId="2624" priority="2631" stopIfTrue="1">
      <formula>EN15&lt;5</formula>
    </cfRule>
    <cfRule type="expression" dxfId="2623" priority="2632" stopIfTrue="1">
      <formula>EN15&lt;10</formula>
    </cfRule>
    <cfRule type="expression" dxfId="2622" priority="2633" stopIfTrue="1">
      <formula>EN15&lt;25</formula>
    </cfRule>
    <cfRule type="expression" dxfId="2621" priority="2634" stopIfTrue="1">
      <formula>EN15&lt;5000</formula>
    </cfRule>
    <cfRule type="expression" dxfId="2620" priority="2635" stopIfTrue="1">
      <formula>EN15&gt;5000</formula>
    </cfRule>
  </conditionalFormatting>
  <conditionalFormatting sqref="P4">
    <cfRule type="expression" dxfId="2619" priority="2626" stopIfTrue="1">
      <formula>P4&lt;5</formula>
    </cfRule>
    <cfRule type="expression" dxfId="2618" priority="2627" stopIfTrue="1">
      <formula>P4&lt;10</formula>
    </cfRule>
    <cfRule type="expression" dxfId="2617" priority="2628" stopIfTrue="1">
      <formula>P4&lt;25</formula>
    </cfRule>
    <cfRule type="expression" dxfId="2616" priority="2629" stopIfTrue="1">
      <formula>P4&lt;5000</formula>
    </cfRule>
    <cfRule type="expression" dxfId="2615" priority="2630" stopIfTrue="1">
      <formula>P4&gt;5000</formula>
    </cfRule>
  </conditionalFormatting>
  <conditionalFormatting sqref="P5">
    <cfRule type="expression" dxfId="2614" priority="2621" stopIfTrue="1">
      <formula>P5&lt;5</formula>
    </cfRule>
    <cfRule type="expression" dxfId="2613" priority="2622" stopIfTrue="1">
      <formula>P5&lt;10</formula>
    </cfRule>
    <cfRule type="expression" dxfId="2612" priority="2623" stopIfTrue="1">
      <formula>P5&lt;25</formula>
    </cfRule>
    <cfRule type="expression" dxfId="2611" priority="2624" stopIfTrue="1">
      <formula>P5&lt;5000</formula>
    </cfRule>
    <cfRule type="expression" dxfId="2610" priority="2625" stopIfTrue="1">
      <formula>P5&gt;5000</formula>
    </cfRule>
  </conditionalFormatting>
  <conditionalFormatting sqref="P6">
    <cfRule type="expression" dxfId="2609" priority="2616" stopIfTrue="1">
      <formula>P6&lt;5</formula>
    </cfRule>
    <cfRule type="expression" dxfId="2608" priority="2617" stopIfTrue="1">
      <formula>P6&lt;10</formula>
    </cfRule>
    <cfRule type="expression" dxfId="2607" priority="2618" stopIfTrue="1">
      <formula>P6&lt;25</formula>
    </cfRule>
    <cfRule type="expression" dxfId="2606" priority="2619" stopIfTrue="1">
      <formula>P6&lt;5000</formula>
    </cfRule>
    <cfRule type="expression" dxfId="2605" priority="2620" stopIfTrue="1">
      <formula>P6&gt;5000</formula>
    </cfRule>
  </conditionalFormatting>
  <conditionalFormatting sqref="P7">
    <cfRule type="expression" dxfId="2604" priority="2611" stopIfTrue="1">
      <formula>P7&lt;5</formula>
    </cfRule>
    <cfRule type="expression" dxfId="2603" priority="2612" stopIfTrue="1">
      <formula>P7&lt;10</formula>
    </cfRule>
    <cfRule type="expression" dxfId="2602" priority="2613" stopIfTrue="1">
      <formula>P7&lt;25</formula>
    </cfRule>
    <cfRule type="expression" dxfId="2601" priority="2614" stopIfTrue="1">
      <formula>P7&lt;5000</formula>
    </cfRule>
    <cfRule type="expression" dxfId="2600" priority="2615" stopIfTrue="1">
      <formula>P7&gt;5000</formula>
    </cfRule>
  </conditionalFormatting>
  <conditionalFormatting sqref="P8">
    <cfRule type="expression" dxfId="2599" priority="2606" stopIfTrue="1">
      <formula>P8&lt;5</formula>
    </cfRule>
    <cfRule type="expression" dxfId="2598" priority="2607" stopIfTrue="1">
      <formula>P8&lt;10</formula>
    </cfRule>
    <cfRule type="expression" dxfId="2597" priority="2608" stopIfTrue="1">
      <formula>P8&lt;25</formula>
    </cfRule>
    <cfRule type="expression" dxfId="2596" priority="2609" stopIfTrue="1">
      <formula>P8&lt;5000</formula>
    </cfRule>
    <cfRule type="expression" dxfId="2595" priority="2610" stopIfTrue="1">
      <formula>P8&gt;5000</formula>
    </cfRule>
  </conditionalFormatting>
  <conditionalFormatting sqref="P9">
    <cfRule type="expression" dxfId="2594" priority="2601" stopIfTrue="1">
      <formula>P9&lt;5</formula>
    </cfRule>
    <cfRule type="expression" dxfId="2593" priority="2602" stopIfTrue="1">
      <formula>P9&lt;10</formula>
    </cfRule>
    <cfRule type="expression" dxfId="2592" priority="2603" stopIfTrue="1">
      <formula>P9&lt;25</formula>
    </cfRule>
    <cfRule type="expression" dxfId="2591" priority="2604" stopIfTrue="1">
      <formula>P9&lt;5000</formula>
    </cfRule>
    <cfRule type="expression" dxfId="2590" priority="2605" stopIfTrue="1">
      <formula>P9&gt;5000</formula>
    </cfRule>
  </conditionalFormatting>
  <conditionalFormatting sqref="P10">
    <cfRule type="expression" dxfId="2589" priority="2596" stopIfTrue="1">
      <formula>P10&lt;5</formula>
    </cfRule>
    <cfRule type="expression" dxfId="2588" priority="2597" stopIfTrue="1">
      <formula>P10&lt;10</formula>
    </cfRule>
    <cfRule type="expression" dxfId="2587" priority="2598" stopIfTrue="1">
      <formula>P10&lt;25</formula>
    </cfRule>
    <cfRule type="expression" dxfId="2586" priority="2599" stopIfTrue="1">
      <formula>P10&lt;5000</formula>
    </cfRule>
    <cfRule type="expression" dxfId="2585" priority="2600" stopIfTrue="1">
      <formula>P10&gt;5000</formula>
    </cfRule>
  </conditionalFormatting>
  <conditionalFormatting sqref="P11">
    <cfRule type="expression" dxfId="2584" priority="2591" stopIfTrue="1">
      <formula>P11&lt;5</formula>
    </cfRule>
    <cfRule type="expression" dxfId="2583" priority="2592" stopIfTrue="1">
      <formula>P11&lt;10</formula>
    </cfRule>
    <cfRule type="expression" dxfId="2582" priority="2593" stopIfTrue="1">
      <formula>P11&lt;25</formula>
    </cfRule>
    <cfRule type="expression" dxfId="2581" priority="2594" stopIfTrue="1">
      <formula>P11&lt;5000</formula>
    </cfRule>
    <cfRule type="expression" dxfId="2580" priority="2595" stopIfTrue="1">
      <formula>P11&gt;5000</formula>
    </cfRule>
  </conditionalFormatting>
  <conditionalFormatting sqref="P12">
    <cfRule type="expression" dxfId="2579" priority="2586" stopIfTrue="1">
      <formula>P12&lt;5</formula>
    </cfRule>
    <cfRule type="expression" dxfId="2578" priority="2587" stopIfTrue="1">
      <formula>P12&lt;10</formula>
    </cfRule>
    <cfRule type="expression" dxfId="2577" priority="2588" stopIfTrue="1">
      <formula>P12&lt;25</formula>
    </cfRule>
    <cfRule type="expression" dxfId="2576" priority="2589" stopIfTrue="1">
      <formula>P12&lt;5000</formula>
    </cfRule>
    <cfRule type="expression" dxfId="2575" priority="2590" stopIfTrue="1">
      <formula>P12&gt;5000</formula>
    </cfRule>
  </conditionalFormatting>
  <conditionalFormatting sqref="P13">
    <cfRule type="expression" dxfId="2574" priority="2581" stopIfTrue="1">
      <formula>P13&lt;5</formula>
    </cfRule>
    <cfRule type="expression" dxfId="2573" priority="2582" stopIfTrue="1">
      <formula>P13&lt;10</formula>
    </cfRule>
    <cfRule type="expression" dxfId="2572" priority="2583" stopIfTrue="1">
      <formula>P13&lt;25</formula>
    </cfRule>
    <cfRule type="expression" dxfId="2571" priority="2584" stopIfTrue="1">
      <formula>P13&lt;5000</formula>
    </cfRule>
    <cfRule type="expression" dxfId="2570" priority="2585" stopIfTrue="1">
      <formula>P13&gt;5000</formula>
    </cfRule>
  </conditionalFormatting>
  <conditionalFormatting sqref="P14">
    <cfRule type="expression" dxfId="2569" priority="2576" stopIfTrue="1">
      <formula>P14&lt;5</formula>
    </cfRule>
    <cfRule type="expression" dxfId="2568" priority="2577" stopIfTrue="1">
      <formula>P14&lt;10</formula>
    </cfRule>
    <cfRule type="expression" dxfId="2567" priority="2578" stopIfTrue="1">
      <formula>P14&lt;25</formula>
    </cfRule>
    <cfRule type="expression" dxfId="2566" priority="2579" stopIfTrue="1">
      <formula>P14&lt;5000</formula>
    </cfRule>
    <cfRule type="expression" dxfId="2565" priority="2580" stopIfTrue="1">
      <formula>P14&gt;5000</formula>
    </cfRule>
  </conditionalFormatting>
  <conditionalFormatting sqref="P15:P83">
    <cfRule type="expression" dxfId="2564" priority="2571" stopIfTrue="1">
      <formula>P15&lt;5</formula>
    </cfRule>
    <cfRule type="expression" dxfId="2563" priority="2572" stopIfTrue="1">
      <formula>P15&lt;10</formula>
    </cfRule>
    <cfRule type="expression" dxfId="2562" priority="2573" stopIfTrue="1">
      <formula>P15&lt;25</formula>
    </cfRule>
    <cfRule type="expression" dxfId="2561" priority="2574" stopIfTrue="1">
      <formula>P15&lt;5000</formula>
    </cfRule>
    <cfRule type="expression" dxfId="2560" priority="2575" stopIfTrue="1">
      <formula>P15&gt;5000</formula>
    </cfRule>
  </conditionalFormatting>
  <conditionalFormatting sqref="X4">
    <cfRule type="expression" dxfId="2559" priority="2566" stopIfTrue="1">
      <formula>X4&lt;5</formula>
    </cfRule>
    <cfRule type="expression" dxfId="2558" priority="2567" stopIfTrue="1">
      <formula>X4&lt;10</formula>
    </cfRule>
    <cfRule type="expression" dxfId="2557" priority="2568" stopIfTrue="1">
      <formula>X4&lt;25</formula>
    </cfRule>
    <cfRule type="expression" dxfId="2556" priority="2569" stopIfTrue="1">
      <formula>X4&lt;5000</formula>
    </cfRule>
    <cfRule type="expression" dxfId="2555" priority="2570" stopIfTrue="1">
      <formula>X4&gt;5000</formula>
    </cfRule>
  </conditionalFormatting>
  <conditionalFormatting sqref="X5">
    <cfRule type="expression" dxfId="2554" priority="2561" stopIfTrue="1">
      <formula>X5&lt;5</formula>
    </cfRule>
    <cfRule type="expression" dxfId="2553" priority="2562" stopIfTrue="1">
      <formula>X5&lt;10</formula>
    </cfRule>
    <cfRule type="expression" dxfId="2552" priority="2563" stopIfTrue="1">
      <formula>X5&lt;25</formula>
    </cfRule>
    <cfRule type="expression" dxfId="2551" priority="2564" stopIfTrue="1">
      <formula>X5&lt;5000</formula>
    </cfRule>
    <cfRule type="expression" dxfId="2550" priority="2565" stopIfTrue="1">
      <formula>X5&gt;5000</formula>
    </cfRule>
  </conditionalFormatting>
  <conditionalFormatting sqref="X6">
    <cfRule type="expression" dxfId="2549" priority="2556" stopIfTrue="1">
      <formula>X6&lt;5</formula>
    </cfRule>
    <cfRule type="expression" dxfId="2548" priority="2557" stopIfTrue="1">
      <formula>X6&lt;10</formula>
    </cfRule>
    <cfRule type="expression" dxfId="2547" priority="2558" stopIfTrue="1">
      <formula>X6&lt;25</formula>
    </cfRule>
    <cfRule type="expression" dxfId="2546" priority="2559" stopIfTrue="1">
      <formula>X6&lt;5000</formula>
    </cfRule>
    <cfRule type="expression" dxfId="2545" priority="2560" stopIfTrue="1">
      <formula>X6&gt;5000</formula>
    </cfRule>
  </conditionalFormatting>
  <conditionalFormatting sqref="X7">
    <cfRule type="expression" dxfId="2544" priority="2551" stopIfTrue="1">
      <formula>X7&lt;5</formula>
    </cfRule>
    <cfRule type="expression" dxfId="2543" priority="2552" stopIfTrue="1">
      <formula>X7&lt;10</formula>
    </cfRule>
    <cfRule type="expression" dxfId="2542" priority="2553" stopIfTrue="1">
      <formula>X7&lt;25</formula>
    </cfRule>
    <cfRule type="expression" dxfId="2541" priority="2554" stopIfTrue="1">
      <formula>X7&lt;5000</formula>
    </cfRule>
    <cfRule type="expression" dxfId="2540" priority="2555" stopIfTrue="1">
      <formula>X7&gt;5000</formula>
    </cfRule>
  </conditionalFormatting>
  <conditionalFormatting sqref="X8">
    <cfRule type="expression" dxfId="2539" priority="2546" stopIfTrue="1">
      <formula>X8&lt;5</formula>
    </cfRule>
    <cfRule type="expression" dxfId="2538" priority="2547" stopIfTrue="1">
      <formula>X8&lt;10</formula>
    </cfRule>
    <cfRule type="expression" dxfId="2537" priority="2548" stopIfTrue="1">
      <formula>X8&lt;25</formula>
    </cfRule>
    <cfRule type="expression" dxfId="2536" priority="2549" stopIfTrue="1">
      <formula>X8&lt;5000</formula>
    </cfRule>
    <cfRule type="expression" dxfId="2535" priority="2550" stopIfTrue="1">
      <formula>X8&gt;5000</formula>
    </cfRule>
  </conditionalFormatting>
  <conditionalFormatting sqref="X9">
    <cfRule type="expression" dxfId="2534" priority="2541" stopIfTrue="1">
      <formula>X9&lt;5</formula>
    </cfRule>
    <cfRule type="expression" dxfId="2533" priority="2542" stopIfTrue="1">
      <formula>X9&lt;10</formula>
    </cfRule>
    <cfRule type="expression" dxfId="2532" priority="2543" stopIfTrue="1">
      <formula>X9&lt;25</formula>
    </cfRule>
    <cfRule type="expression" dxfId="2531" priority="2544" stopIfTrue="1">
      <formula>X9&lt;5000</formula>
    </cfRule>
    <cfRule type="expression" dxfId="2530" priority="2545" stopIfTrue="1">
      <formula>X9&gt;5000</formula>
    </cfRule>
  </conditionalFormatting>
  <conditionalFormatting sqref="X10">
    <cfRule type="expression" dxfId="2529" priority="2536" stopIfTrue="1">
      <formula>X10&lt;5</formula>
    </cfRule>
    <cfRule type="expression" dxfId="2528" priority="2537" stopIfTrue="1">
      <formula>X10&lt;10</formula>
    </cfRule>
    <cfRule type="expression" dxfId="2527" priority="2538" stopIfTrue="1">
      <formula>X10&lt;25</formula>
    </cfRule>
    <cfRule type="expression" dxfId="2526" priority="2539" stopIfTrue="1">
      <formula>X10&lt;5000</formula>
    </cfRule>
    <cfRule type="expression" dxfId="2525" priority="2540" stopIfTrue="1">
      <formula>X10&gt;5000</formula>
    </cfRule>
  </conditionalFormatting>
  <conditionalFormatting sqref="X11">
    <cfRule type="expression" dxfId="2524" priority="2531" stopIfTrue="1">
      <formula>X11&lt;5</formula>
    </cfRule>
    <cfRule type="expression" dxfId="2523" priority="2532" stopIfTrue="1">
      <formula>X11&lt;10</formula>
    </cfRule>
    <cfRule type="expression" dxfId="2522" priority="2533" stopIfTrue="1">
      <formula>X11&lt;25</formula>
    </cfRule>
    <cfRule type="expression" dxfId="2521" priority="2534" stopIfTrue="1">
      <formula>X11&lt;5000</formula>
    </cfRule>
    <cfRule type="expression" dxfId="2520" priority="2535" stopIfTrue="1">
      <formula>X11&gt;5000</formula>
    </cfRule>
  </conditionalFormatting>
  <conditionalFormatting sqref="X12">
    <cfRule type="expression" dxfId="2519" priority="2526" stopIfTrue="1">
      <formula>X12&lt;5</formula>
    </cfRule>
    <cfRule type="expression" dxfId="2518" priority="2527" stopIfTrue="1">
      <formula>X12&lt;10</formula>
    </cfRule>
    <cfRule type="expression" dxfId="2517" priority="2528" stopIfTrue="1">
      <formula>X12&lt;25</formula>
    </cfRule>
    <cfRule type="expression" dxfId="2516" priority="2529" stopIfTrue="1">
      <formula>X12&lt;5000</formula>
    </cfRule>
    <cfRule type="expression" dxfId="2515" priority="2530" stopIfTrue="1">
      <formula>X12&gt;5000</formula>
    </cfRule>
  </conditionalFormatting>
  <conditionalFormatting sqref="X13">
    <cfRule type="expression" dxfId="2514" priority="2521" stopIfTrue="1">
      <formula>X13&lt;5</formula>
    </cfRule>
    <cfRule type="expression" dxfId="2513" priority="2522" stopIfTrue="1">
      <formula>X13&lt;10</formula>
    </cfRule>
    <cfRule type="expression" dxfId="2512" priority="2523" stopIfTrue="1">
      <formula>X13&lt;25</formula>
    </cfRule>
    <cfRule type="expression" dxfId="2511" priority="2524" stopIfTrue="1">
      <formula>X13&lt;5000</formula>
    </cfRule>
    <cfRule type="expression" dxfId="2510" priority="2525" stopIfTrue="1">
      <formula>X13&gt;5000</formula>
    </cfRule>
  </conditionalFormatting>
  <conditionalFormatting sqref="X14">
    <cfRule type="expression" dxfId="2509" priority="2516" stopIfTrue="1">
      <formula>X14&lt;5</formula>
    </cfRule>
    <cfRule type="expression" dxfId="2508" priority="2517" stopIfTrue="1">
      <formula>X14&lt;10</formula>
    </cfRule>
    <cfRule type="expression" dxfId="2507" priority="2518" stopIfTrue="1">
      <formula>X14&lt;25</formula>
    </cfRule>
    <cfRule type="expression" dxfId="2506" priority="2519" stopIfTrue="1">
      <formula>X14&lt;5000</formula>
    </cfRule>
    <cfRule type="expression" dxfId="2505" priority="2520" stopIfTrue="1">
      <formula>X14&gt;5000</formula>
    </cfRule>
  </conditionalFormatting>
  <conditionalFormatting sqref="X15:X83">
    <cfRule type="expression" dxfId="2504" priority="2511" stopIfTrue="1">
      <formula>X15&lt;5</formula>
    </cfRule>
    <cfRule type="expression" dxfId="2503" priority="2512" stopIfTrue="1">
      <formula>X15&lt;10</formula>
    </cfRule>
    <cfRule type="expression" dxfId="2502" priority="2513" stopIfTrue="1">
      <formula>X15&lt;25</formula>
    </cfRule>
    <cfRule type="expression" dxfId="2501" priority="2514" stopIfTrue="1">
      <formula>X15&lt;5000</formula>
    </cfRule>
    <cfRule type="expression" dxfId="2500" priority="2515" stopIfTrue="1">
      <formula>X15&gt;5000</formula>
    </cfRule>
  </conditionalFormatting>
  <conditionalFormatting sqref="AF4">
    <cfRule type="expression" dxfId="2499" priority="2506" stopIfTrue="1">
      <formula>AF4&lt;5</formula>
    </cfRule>
    <cfRule type="expression" dxfId="2498" priority="2507" stopIfTrue="1">
      <formula>AF4&lt;10</formula>
    </cfRule>
    <cfRule type="expression" dxfId="2497" priority="2508" stopIfTrue="1">
      <formula>AF4&lt;25</formula>
    </cfRule>
    <cfRule type="expression" dxfId="2496" priority="2509" stopIfTrue="1">
      <formula>AF4&lt;5000</formula>
    </cfRule>
    <cfRule type="expression" dxfId="2495" priority="2510" stopIfTrue="1">
      <formula>AF4&gt;5000</formula>
    </cfRule>
  </conditionalFormatting>
  <conditionalFormatting sqref="AF5">
    <cfRule type="expression" dxfId="2494" priority="2501" stopIfTrue="1">
      <formula>AF5&lt;5</formula>
    </cfRule>
    <cfRule type="expression" dxfId="2493" priority="2502" stopIfTrue="1">
      <formula>AF5&lt;10</formula>
    </cfRule>
    <cfRule type="expression" dxfId="2492" priority="2503" stopIfTrue="1">
      <formula>AF5&lt;25</formula>
    </cfRule>
    <cfRule type="expression" dxfId="2491" priority="2504" stopIfTrue="1">
      <formula>AF5&lt;5000</formula>
    </cfRule>
    <cfRule type="expression" dxfId="2490" priority="2505" stopIfTrue="1">
      <formula>AF5&gt;5000</formula>
    </cfRule>
  </conditionalFormatting>
  <conditionalFormatting sqref="AF6">
    <cfRule type="expression" dxfId="2489" priority="2496" stopIfTrue="1">
      <formula>AF6&lt;5</formula>
    </cfRule>
    <cfRule type="expression" dxfId="2488" priority="2497" stopIfTrue="1">
      <formula>AF6&lt;10</formula>
    </cfRule>
    <cfRule type="expression" dxfId="2487" priority="2498" stopIfTrue="1">
      <formula>AF6&lt;25</formula>
    </cfRule>
    <cfRule type="expression" dxfId="2486" priority="2499" stopIfTrue="1">
      <formula>AF6&lt;5000</formula>
    </cfRule>
    <cfRule type="expression" dxfId="2485" priority="2500" stopIfTrue="1">
      <formula>AF6&gt;5000</formula>
    </cfRule>
  </conditionalFormatting>
  <conditionalFormatting sqref="AF7">
    <cfRule type="expression" dxfId="2484" priority="2491" stopIfTrue="1">
      <formula>AF7&lt;5</formula>
    </cfRule>
    <cfRule type="expression" dxfId="2483" priority="2492" stopIfTrue="1">
      <formula>AF7&lt;10</formula>
    </cfRule>
    <cfRule type="expression" dxfId="2482" priority="2493" stopIfTrue="1">
      <formula>AF7&lt;25</formula>
    </cfRule>
    <cfRule type="expression" dxfId="2481" priority="2494" stopIfTrue="1">
      <formula>AF7&lt;5000</formula>
    </cfRule>
    <cfRule type="expression" dxfId="2480" priority="2495" stopIfTrue="1">
      <formula>AF7&gt;5000</formula>
    </cfRule>
  </conditionalFormatting>
  <conditionalFormatting sqref="AF8">
    <cfRule type="expression" dxfId="2479" priority="2486" stopIfTrue="1">
      <formula>AF8&lt;5</formula>
    </cfRule>
    <cfRule type="expression" dxfId="2478" priority="2487" stopIfTrue="1">
      <formula>AF8&lt;10</formula>
    </cfRule>
    <cfRule type="expression" dxfId="2477" priority="2488" stopIfTrue="1">
      <formula>AF8&lt;25</formula>
    </cfRule>
    <cfRule type="expression" dxfId="2476" priority="2489" stopIfTrue="1">
      <formula>AF8&lt;5000</formula>
    </cfRule>
    <cfRule type="expression" dxfId="2475" priority="2490" stopIfTrue="1">
      <formula>AF8&gt;5000</formula>
    </cfRule>
  </conditionalFormatting>
  <conditionalFormatting sqref="AF9">
    <cfRule type="expression" dxfId="2474" priority="2481" stopIfTrue="1">
      <formula>AF9&lt;5</formula>
    </cfRule>
    <cfRule type="expression" dxfId="2473" priority="2482" stopIfTrue="1">
      <formula>AF9&lt;10</formula>
    </cfRule>
    <cfRule type="expression" dxfId="2472" priority="2483" stopIfTrue="1">
      <formula>AF9&lt;25</formula>
    </cfRule>
    <cfRule type="expression" dxfId="2471" priority="2484" stopIfTrue="1">
      <formula>AF9&lt;5000</formula>
    </cfRule>
    <cfRule type="expression" dxfId="2470" priority="2485" stopIfTrue="1">
      <formula>AF9&gt;5000</formula>
    </cfRule>
  </conditionalFormatting>
  <conditionalFormatting sqref="AF10">
    <cfRule type="expression" dxfId="2469" priority="2476" stopIfTrue="1">
      <formula>AF10&lt;5</formula>
    </cfRule>
    <cfRule type="expression" dxfId="2468" priority="2477" stopIfTrue="1">
      <formula>AF10&lt;10</formula>
    </cfRule>
    <cfRule type="expression" dxfId="2467" priority="2478" stopIfTrue="1">
      <formula>AF10&lt;25</formula>
    </cfRule>
    <cfRule type="expression" dxfId="2466" priority="2479" stopIfTrue="1">
      <formula>AF10&lt;5000</formula>
    </cfRule>
    <cfRule type="expression" dxfId="2465" priority="2480" stopIfTrue="1">
      <formula>AF10&gt;5000</formula>
    </cfRule>
  </conditionalFormatting>
  <conditionalFormatting sqref="AF11">
    <cfRule type="expression" dxfId="2464" priority="2471" stopIfTrue="1">
      <formula>AF11&lt;5</formula>
    </cfRule>
    <cfRule type="expression" dxfId="2463" priority="2472" stopIfTrue="1">
      <formula>AF11&lt;10</formula>
    </cfRule>
    <cfRule type="expression" dxfId="2462" priority="2473" stopIfTrue="1">
      <formula>AF11&lt;25</formula>
    </cfRule>
    <cfRule type="expression" dxfId="2461" priority="2474" stopIfTrue="1">
      <formula>AF11&lt;5000</formula>
    </cfRule>
    <cfRule type="expression" dxfId="2460" priority="2475" stopIfTrue="1">
      <formula>AF11&gt;5000</formula>
    </cfRule>
  </conditionalFormatting>
  <conditionalFormatting sqref="AF12">
    <cfRule type="expression" dxfId="2459" priority="2466" stopIfTrue="1">
      <formula>AF12&lt;5</formula>
    </cfRule>
    <cfRule type="expression" dxfId="2458" priority="2467" stopIfTrue="1">
      <formula>AF12&lt;10</formula>
    </cfRule>
    <cfRule type="expression" dxfId="2457" priority="2468" stopIfTrue="1">
      <formula>AF12&lt;25</formula>
    </cfRule>
    <cfRule type="expression" dxfId="2456" priority="2469" stopIfTrue="1">
      <formula>AF12&lt;5000</formula>
    </cfRule>
    <cfRule type="expression" dxfId="2455" priority="2470" stopIfTrue="1">
      <formula>AF12&gt;5000</formula>
    </cfRule>
  </conditionalFormatting>
  <conditionalFormatting sqref="AF13">
    <cfRule type="expression" dxfId="2454" priority="2461" stopIfTrue="1">
      <formula>AF13&lt;5</formula>
    </cfRule>
    <cfRule type="expression" dxfId="2453" priority="2462" stopIfTrue="1">
      <formula>AF13&lt;10</formula>
    </cfRule>
    <cfRule type="expression" dxfId="2452" priority="2463" stopIfTrue="1">
      <formula>AF13&lt;25</formula>
    </cfRule>
    <cfRule type="expression" dxfId="2451" priority="2464" stopIfTrue="1">
      <formula>AF13&lt;5000</formula>
    </cfRule>
    <cfRule type="expression" dxfId="2450" priority="2465" stopIfTrue="1">
      <formula>AF13&gt;5000</formula>
    </cfRule>
  </conditionalFormatting>
  <conditionalFormatting sqref="AF14">
    <cfRule type="expression" dxfId="2449" priority="2456" stopIfTrue="1">
      <formula>AF14&lt;5</formula>
    </cfRule>
    <cfRule type="expression" dxfId="2448" priority="2457" stopIfTrue="1">
      <formula>AF14&lt;10</formula>
    </cfRule>
    <cfRule type="expression" dxfId="2447" priority="2458" stopIfTrue="1">
      <formula>AF14&lt;25</formula>
    </cfRule>
    <cfRule type="expression" dxfId="2446" priority="2459" stopIfTrue="1">
      <formula>AF14&lt;5000</formula>
    </cfRule>
    <cfRule type="expression" dxfId="2445" priority="2460" stopIfTrue="1">
      <formula>AF14&gt;5000</formula>
    </cfRule>
  </conditionalFormatting>
  <conditionalFormatting sqref="AF15:AF83">
    <cfRule type="expression" dxfId="2444" priority="2451" stopIfTrue="1">
      <formula>AF15&lt;5</formula>
    </cfRule>
    <cfRule type="expression" dxfId="2443" priority="2452" stopIfTrue="1">
      <formula>AF15&lt;10</formula>
    </cfRule>
    <cfRule type="expression" dxfId="2442" priority="2453" stopIfTrue="1">
      <formula>AF15&lt;25</formula>
    </cfRule>
    <cfRule type="expression" dxfId="2441" priority="2454" stopIfTrue="1">
      <formula>AF15&lt;5000</formula>
    </cfRule>
    <cfRule type="expression" dxfId="2440" priority="2455" stopIfTrue="1">
      <formula>AF15&gt;5000</formula>
    </cfRule>
  </conditionalFormatting>
  <conditionalFormatting sqref="AN4">
    <cfRule type="expression" dxfId="2439" priority="2446" stopIfTrue="1">
      <formula>AN4&lt;5</formula>
    </cfRule>
    <cfRule type="expression" dxfId="2438" priority="2447" stopIfTrue="1">
      <formula>AN4&lt;10</formula>
    </cfRule>
    <cfRule type="expression" dxfId="2437" priority="2448" stopIfTrue="1">
      <formula>AN4&lt;25</formula>
    </cfRule>
    <cfRule type="expression" dxfId="2436" priority="2449" stopIfTrue="1">
      <formula>AN4&lt;5000</formula>
    </cfRule>
    <cfRule type="expression" dxfId="2435" priority="2450" stopIfTrue="1">
      <formula>AN4&gt;5000</formula>
    </cfRule>
  </conditionalFormatting>
  <conditionalFormatting sqref="AN5">
    <cfRule type="expression" dxfId="2434" priority="2441" stopIfTrue="1">
      <formula>AN5&lt;5</formula>
    </cfRule>
    <cfRule type="expression" dxfId="2433" priority="2442" stopIfTrue="1">
      <formula>AN5&lt;10</formula>
    </cfRule>
    <cfRule type="expression" dxfId="2432" priority="2443" stopIfTrue="1">
      <formula>AN5&lt;25</formula>
    </cfRule>
    <cfRule type="expression" dxfId="2431" priority="2444" stopIfTrue="1">
      <formula>AN5&lt;5000</formula>
    </cfRule>
    <cfRule type="expression" dxfId="2430" priority="2445" stopIfTrue="1">
      <formula>AN5&gt;5000</formula>
    </cfRule>
  </conditionalFormatting>
  <conditionalFormatting sqref="AN6">
    <cfRule type="expression" dxfId="2429" priority="2436" stopIfTrue="1">
      <formula>AN6&lt;5</formula>
    </cfRule>
    <cfRule type="expression" dxfId="2428" priority="2437" stopIfTrue="1">
      <formula>AN6&lt;10</formula>
    </cfRule>
    <cfRule type="expression" dxfId="2427" priority="2438" stopIfTrue="1">
      <formula>AN6&lt;25</formula>
    </cfRule>
    <cfRule type="expression" dxfId="2426" priority="2439" stopIfTrue="1">
      <formula>AN6&lt;5000</formula>
    </cfRule>
    <cfRule type="expression" dxfId="2425" priority="2440" stopIfTrue="1">
      <formula>AN6&gt;5000</formula>
    </cfRule>
  </conditionalFormatting>
  <conditionalFormatting sqref="AN7">
    <cfRule type="expression" dxfId="2424" priority="2431" stopIfTrue="1">
      <formula>AN7&lt;5</formula>
    </cfRule>
    <cfRule type="expression" dxfId="2423" priority="2432" stopIfTrue="1">
      <formula>AN7&lt;10</formula>
    </cfRule>
    <cfRule type="expression" dxfId="2422" priority="2433" stopIfTrue="1">
      <formula>AN7&lt;25</formula>
    </cfRule>
    <cfRule type="expression" dxfId="2421" priority="2434" stopIfTrue="1">
      <formula>AN7&lt;5000</formula>
    </cfRule>
    <cfRule type="expression" dxfId="2420" priority="2435" stopIfTrue="1">
      <formula>AN7&gt;5000</formula>
    </cfRule>
  </conditionalFormatting>
  <conditionalFormatting sqref="AN8">
    <cfRule type="expression" dxfId="2419" priority="2426" stopIfTrue="1">
      <formula>AN8&lt;5</formula>
    </cfRule>
    <cfRule type="expression" dxfId="2418" priority="2427" stopIfTrue="1">
      <formula>AN8&lt;10</formula>
    </cfRule>
    <cfRule type="expression" dxfId="2417" priority="2428" stopIfTrue="1">
      <formula>AN8&lt;25</formula>
    </cfRule>
    <cfRule type="expression" dxfId="2416" priority="2429" stopIfTrue="1">
      <formula>AN8&lt;5000</formula>
    </cfRule>
    <cfRule type="expression" dxfId="2415" priority="2430" stopIfTrue="1">
      <formula>AN8&gt;5000</formula>
    </cfRule>
  </conditionalFormatting>
  <conditionalFormatting sqref="AN9">
    <cfRule type="expression" dxfId="2414" priority="2421" stopIfTrue="1">
      <formula>AN9&lt;5</formula>
    </cfRule>
    <cfRule type="expression" dxfId="2413" priority="2422" stopIfTrue="1">
      <formula>AN9&lt;10</formula>
    </cfRule>
    <cfRule type="expression" dxfId="2412" priority="2423" stopIfTrue="1">
      <formula>AN9&lt;25</formula>
    </cfRule>
    <cfRule type="expression" dxfId="2411" priority="2424" stopIfTrue="1">
      <formula>AN9&lt;5000</formula>
    </cfRule>
    <cfRule type="expression" dxfId="2410" priority="2425" stopIfTrue="1">
      <formula>AN9&gt;5000</formula>
    </cfRule>
  </conditionalFormatting>
  <conditionalFormatting sqref="AN10">
    <cfRule type="expression" dxfId="2409" priority="2416" stopIfTrue="1">
      <formula>AN10&lt;5</formula>
    </cfRule>
    <cfRule type="expression" dxfId="2408" priority="2417" stopIfTrue="1">
      <formula>AN10&lt;10</formula>
    </cfRule>
    <cfRule type="expression" dxfId="2407" priority="2418" stopIfTrue="1">
      <formula>AN10&lt;25</formula>
    </cfRule>
    <cfRule type="expression" dxfId="2406" priority="2419" stopIfTrue="1">
      <formula>AN10&lt;5000</formula>
    </cfRule>
    <cfRule type="expression" dxfId="2405" priority="2420" stopIfTrue="1">
      <formula>AN10&gt;5000</formula>
    </cfRule>
  </conditionalFormatting>
  <conditionalFormatting sqref="AN11">
    <cfRule type="expression" dxfId="2404" priority="2411" stopIfTrue="1">
      <formula>AN11&lt;5</formula>
    </cfRule>
    <cfRule type="expression" dxfId="2403" priority="2412" stopIfTrue="1">
      <formula>AN11&lt;10</formula>
    </cfRule>
    <cfRule type="expression" dxfId="2402" priority="2413" stopIfTrue="1">
      <formula>AN11&lt;25</formula>
    </cfRule>
    <cfRule type="expression" dxfId="2401" priority="2414" stopIfTrue="1">
      <formula>AN11&lt;5000</formula>
    </cfRule>
    <cfRule type="expression" dxfId="2400" priority="2415" stopIfTrue="1">
      <formula>AN11&gt;5000</formula>
    </cfRule>
  </conditionalFormatting>
  <conditionalFormatting sqref="AN12">
    <cfRule type="expression" dxfId="2399" priority="2406" stopIfTrue="1">
      <formula>AN12&lt;5</formula>
    </cfRule>
    <cfRule type="expression" dxfId="2398" priority="2407" stopIfTrue="1">
      <formula>AN12&lt;10</formula>
    </cfRule>
    <cfRule type="expression" dxfId="2397" priority="2408" stopIfTrue="1">
      <formula>AN12&lt;25</formula>
    </cfRule>
    <cfRule type="expression" dxfId="2396" priority="2409" stopIfTrue="1">
      <formula>AN12&lt;5000</formula>
    </cfRule>
    <cfRule type="expression" dxfId="2395" priority="2410" stopIfTrue="1">
      <formula>AN12&gt;5000</formula>
    </cfRule>
  </conditionalFormatting>
  <conditionalFormatting sqref="AN13">
    <cfRule type="expression" dxfId="2394" priority="2401" stopIfTrue="1">
      <formula>AN13&lt;5</formula>
    </cfRule>
    <cfRule type="expression" dxfId="2393" priority="2402" stopIfTrue="1">
      <formula>AN13&lt;10</formula>
    </cfRule>
    <cfRule type="expression" dxfId="2392" priority="2403" stopIfTrue="1">
      <formula>AN13&lt;25</formula>
    </cfRule>
    <cfRule type="expression" dxfId="2391" priority="2404" stopIfTrue="1">
      <formula>AN13&lt;5000</formula>
    </cfRule>
    <cfRule type="expression" dxfId="2390" priority="2405" stopIfTrue="1">
      <formula>AN13&gt;5000</formula>
    </cfRule>
  </conditionalFormatting>
  <conditionalFormatting sqref="AN14">
    <cfRule type="expression" dxfId="2389" priority="2396" stopIfTrue="1">
      <formula>AN14&lt;5</formula>
    </cfRule>
    <cfRule type="expression" dxfId="2388" priority="2397" stopIfTrue="1">
      <formula>AN14&lt;10</formula>
    </cfRule>
    <cfRule type="expression" dxfId="2387" priority="2398" stopIfTrue="1">
      <formula>AN14&lt;25</formula>
    </cfRule>
    <cfRule type="expression" dxfId="2386" priority="2399" stopIfTrue="1">
      <formula>AN14&lt;5000</formula>
    </cfRule>
    <cfRule type="expression" dxfId="2385" priority="2400" stopIfTrue="1">
      <formula>AN14&gt;5000</formula>
    </cfRule>
  </conditionalFormatting>
  <conditionalFormatting sqref="AN15:AN83">
    <cfRule type="expression" dxfId="2384" priority="2391" stopIfTrue="1">
      <formula>AN15&lt;5</formula>
    </cfRule>
    <cfRule type="expression" dxfId="2383" priority="2392" stopIfTrue="1">
      <formula>AN15&lt;10</formula>
    </cfRule>
    <cfRule type="expression" dxfId="2382" priority="2393" stopIfTrue="1">
      <formula>AN15&lt;25</formula>
    </cfRule>
    <cfRule type="expression" dxfId="2381" priority="2394" stopIfTrue="1">
      <formula>AN15&lt;5000</formula>
    </cfRule>
    <cfRule type="expression" dxfId="2380" priority="2395" stopIfTrue="1">
      <formula>AN15&gt;5000</formula>
    </cfRule>
  </conditionalFormatting>
  <conditionalFormatting sqref="AV4">
    <cfRule type="expression" dxfId="2379" priority="2386" stopIfTrue="1">
      <formula>AV4&lt;5</formula>
    </cfRule>
    <cfRule type="expression" dxfId="2378" priority="2387" stopIfTrue="1">
      <formula>AV4&lt;10</formula>
    </cfRule>
    <cfRule type="expression" dxfId="2377" priority="2388" stopIfTrue="1">
      <formula>AV4&lt;25</formula>
    </cfRule>
    <cfRule type="expression" dxfId="2376" priority="2389" stopIfTrue="1">
      <formula>AV4&lt;5000</formula>
    </cfRule>
    <cfRule type="expression" dxfId="2375" priority="2390" stopIfTrue="1">
      <formula>AV4&gt;5000</formula>
    </cfRule>
  </conditionalFormatting>
  <conditionalFormatting sqref="AV5">
    <cfRule type="expression" dxfId="2374" priority="2381" stopIfTrue="1">
      <formula>AV5&lt;5</formula>
    </cfRule>
    <cfRule type="expression" dxfId="2373" priority="2382" stopIfTrue="1">
      <formula>AV5&lt;10</formula>
    </cfRule>
    <cfRule type="expression" dxfId="2372" priority="2383" stopIfTrue="1">
      <formula>AV5&lt;25</formula>
    </cfRule>
    <cfRule type="expression" dxfId="2371" priority="2384" stopIfTrue="1">
      <formula>AV5&lt;5000</formula>
    </cfRule>
    <cfRule type="expression" dxfId="2370" priority="2385" stopIfTrue="1">
      <formula>AV5&gt;5000</formula>
    </cfRule>
  </conditionalFormatting>
  <conditionalFormatting sqref="AV6">
    <cfRule type="expression" dxfId="2369" priority="2376" stopIfTrue="1">
      <formula>AV6&lt;5</formula>
    </cfRule>
    <cfRule type="expression" dxfId="2368" priority="2377" stopIfTrue="1">
      <formula>AV6&lt;10</formula>
    </cfRule>
    <cfRule type="expression" dxfId="2367" priority="2378" stopIfTrue="1">
      <formula>AV6&lt;25</formula>
    </cfRule>
    <cfRule type="expression" dxfId="2366" priority="2379" stopIfTrue="1">
      <formula>AV6&lt;5000</formula>
    </cfRule>
    <cfRule type="expression" dxfId="2365" priority="2380" stopIfTrue="1">
      <formula>AV6&gt;5000</formula>
    </cfRule>
  </conditionalFormatting>
  <conditionalFormatting sqref="AV7">
    <cfRule type="expression" dxfId="2364" priority="2371" stopIfTrue="1">
      <formula>AV7&lt;5</formula>
    </cfRule>
    <cfRule type="expression" dxfId="2363" priority="2372" stopIfTrue="1">
      <formula>AV7&lt;10</formula>
    </cfRule>
    <cfRule type="expression" dxfId="2362" priority="2373" stopIfTrue="1">
      <formula>AV7&lt;25</formula>
    </cfRule>
    <cfRule type="expression" dxfId="2361" priority="2374" stopIfTrue="1">
      <formula>AV7&lt;5000</formula>
    </cfRule>
    <cfRule type="expression" dxfId="2360" priority="2375" stopIfTrue="1">
      <formula>AV7&gt;5000</formula>
    </cfRule>
  </conditionalFormatting>
  <conditionalFormatting sqref="AV8">
    <cfRule type="expression" dxfId="2359" priority="2366" stopIfTrue="1">
      <formula>AV8&lt;5</formula>
    </cfRule>
    <cfRule type="expression" dxfId="2358" priority="2367" stopIfTrue="1">
      <formula>AV8&lt;10</formula>
    </cfRule>
    <cfRule type="expression" dxfId="2357" priority="2368" stopIfTrue="1">
      <formula>AV8&lt;25</formula>
    </cfRule>
    <cfRule type="expression" dxfId="2356" priority="2369" stopIfTrue="1">
      <formula>AV8&lt;5000</formula>
    </cfRule>
    <cfRule type="expression" dxfId="2355" priority="2370" stopIfTrue="1">
      <formula>AV8&gt;5000</formula>
    </cfRule>
  </conditionalFormatting>
  <conditionalFormatting sqref="AV9">
    <cfRule type="expression" dxfId="2354" priority="2361" stopIfTrue="1">
      <formula>AV9&lt;5</formula>
    </cfRule>
    <cfRule type="expression" dxfId="2353" priority="2362" stopIfTrue="1">
      <formula>AV9&lt;10</formula>
    </cfRule>
    <cfRule type="expression" dxfId="2352" priority="2363" stopIfTrue="1">
      <formula>AV9&lt;25</formula>
    </cfRule>
    <cfRule type="expression" dxfId="2351" priority="2364" stopIfTrue="1">
      <formula>AV9&lt;5000</formula>
    </cfRule>
    <cfRule type="expression" dxfId="2350" priority="2365" stopIfTrue="1">
      <formula>AV9&gt;5000</formula>
    </cfRule>
  </conditionalFormatting>
  <conditionalFormatting sqref="AV10">
    <cfRule type="expression" dxfId="2349" priority="2356" stopIfTrue="1">
      <formula>AV10&lt;5</formula>
    </cfRule>
    <cfRule type="expression" dxfId="2348" priority="2357" stopIfTrue="1">
      <formula>AV10&lt;10</formula>
    </cfRule>
    <cfRule type="expression" dxfId="2347" priority="2358" stopIfTrue="1">
      <formula>AV10&lt;25</formula>
    </cfRule>
    <cfRule type="expression" dxfId="2346" priority="2359" stopIfTrue="1">
      <formula>AV10&lt;5000</formula>
    </cfRule>
    <cfRule type="expression" dxfId="2345" priority="2360" stopIfTrue="1">
      <formula>AV10&gt;5000</formula>
    </cfRule>
  </conditionalFormatting>
  <conditionalFormatting sqref="AV11">
    <cfRule type="expression" dxfId="2344" priority="2351" stopIfTrue="1">
      <formula>AV11&lt;5</formula>
    </cfRule>
    <cfRule type="expression" dxfId="2343" priority="2352" stopIfTrue="1">
      <formula>AV11&lt;10</formula>
    </cfRule>
    <cfRule type="expression" dxfId="2342" priority="2353" stopIfTrue="1">
      <formula>AV11&lt;25</formula>
    </cfRule>
    <cfRule type="expression" dxfId="2341" priority="2354" stopIfTrue="1">
      <formula>AV11&lt;5000</formula>
    </cfRule>
    <cfRule type="expression" dxfId="2340" priority="2355" stopIfTrue="1">
      <formula>AV11&gt;5000</formula>
    </cfRule>
  </conditionalFormatting>
  <conditionalFormatting sqref="AV12">
    <cfRule type="expression" dxfId="2339" priority="2346" stopIfTrue="1">
      <formula>AV12&lt;5</formula>
    </cfRule>
    <cfRule type="expression" dxfId="2338" priority="2347" stopIfTrue="1">
      <formula>AV12&lt;10</formula>
    </cfRule>
    <cfRule type="expression" dxfId="2337" priority="2348" stopIfTrue="1">
      <formula>AV12&lt;25</formula>
    </cfRule>
    <cfRule type="expression" dxfId="2336" priority="2349" stopIfTrue="1">
      <formula>AV12&lt;5000</formula>
    </cfRule>
    <cfRule type="expression" dxfId="2335" priority="2350" stopIfTrue="1">
      <formula>AV12&gt;5000</formula>
    </cfRule>
  </conditionalFormatting>
  <conditionalFormatting sqref="AV13">
    <cfRule type="expression" dxfId="2334" priority="2341" stopIfTrue="1">
      <formula>AV13&lt;5</formula>
    </cfRule>
    <cfRule type="expression" dxfId="2333" priority="2342" stopIfTrue="1">
      <formula>AV13&lt;10</formula>
    </cfRule>
    <cfRule type="expression" dxfId="2332" priority="2343" stopIfTrue="1">
      <formula>AV13&lt;25</formula>
    </cfRule>
    <cfRule type="expression" dxfId="2331" priority="2344" stopIfTrue="1">
      <formula>AV13&lt;5000</formula>
    </cfRule>
    <cfRule type="expression" dxfId="2330" priority="2345" stopIfTrue="1">
      <formula>AV13&gt;5000</formula>
    </cfRule>
  </conditionalFormatting>
  <conditionalFormatting sqref="AV14">
    <cfRule type="expression" dxfId="2329" priority="2336" stopIfTrue="1">
      <formula>AV14&lt;5</formula>
    </cfRule>
    <cfRule type="expression" dxfId="2328" priority="2337" stopIfTrue="1">
      <formula>AV14&lt;10</formula>
    </cfRule>
    <cfRule type="expression" dxfId="2327" priority="2338" stopIfTrue="1">
      <formula>AV14&lt;25</formula>
    </cfRule>
    <cfRule type="expression" dxfId="2326" priority="2339" stopIfTrue="1">
      <formula>AV14&lt;5000</formula>
    </cfRule>
    <cfRule type="expression" dxfId="2325" priority="2340" stopIfTrue="1">
      <formula>AV14&gt;5000</formula>
    </cfRule>
  </conditionalFormatting>
  <conditionalFormatting sqref="AV15:AV83">
    <cfRule type="expression" dxfId="2324" priority="2331" stopIfTrue="1">
      <formula>AV15&lt;5</formula>
    </cfRule>
    <cfRule type="expression" dxfId="2323" priority="2332" stopIfTrue="1">
      <formula>AV15&lt;10</formula>
    </cfRule>
    <cfRule type="expression" dxfId="2322" priority="2333" stopIfTrue="1">
      <formula>AV15&lt;25</formula>
    </cfRule>
    <cfRule type="expression" dxfId="2321" priority="2334" stopIfTrue="1">
      <formula>AV15&lt;5000</formula>
    </cfRule>
    <cfRule type="expression" dxfId="2320" priority="2335" stopIfTrue="1">
      <formula>AV15&gt;5000</formula>
    </cfRule>
  </conditionalFormatting>
  <conditionalFormatting sqref="BD4">
    <cfRule type="expression" dxfId="2319" priority="2326" stopIfTrue="1">
      <formula>BD4&lt;5</formula>
    </cfRule>
    <cfRule type="expression" dxfId="2318" priority="2327" stopIfTrue="1">
      <formula>BD4&lt;10</formula>
    </cfRule>
    <cfRule type="expression" dxfId="2317" priority="2328" stopIfTrue="1">
      <formula>BD4&lt;25</formula>
    </cfRule>
    <cfRule type="expression" dxfId="2316" priority="2329" stopIfTrue="1">
      <formula>BD4&lt;5000</formula>
    </cfRule>
    <cfRule type="expression" dxfId="2315" priority="2330" stopIfTrue="1">
      <formula>BD4&gt;5000</formula>
    </cfRule>
  </conditionalFormatting>
  <conditionalFormatting sqref="BD5">
    <cfRule type="expression" dxfId="2314" priority="2321" stopIfTrue="1">
      <formula>BD5&lt;5</formula>
    </cfRule>
    <cfRule type="expression" dxfId="2313" priority="2322" stopIfTrue="1">
      <formula>BD5&lt;10</formula>
    </cfRule>
    <cfRule type="expression" dxfId="2312" priority="2323" stopIfTrue="1">
      <formula>BD5&lt;25</formula>
    </cfRule>
    <cfRule type="expression" dxfId="2311" priority="2324" stopIfTrue="1">
      <formula>BD5&lt;5000</formula>
    </cfRule>
    <cfRule type="expression" dxfId="2310" priority="2325" stopIfTrue="1">
      <formula>BD5&gt;5000</formula>
    </cfRule>
  </conditionalFormatting>
  <conditionalFormatting sqref="BD6">
    <cfRule type="expression" dxfId="2309" priority="2316" stopIfTrue="1">
      <formula>BD6&lt;5</formula>
    </cfRule>
    <cfRule type="expression" dxfId="2308" priority="2317" stopIfTrue="1">
      <formula>BD6&lt;10</formula>
    </cfRule>
    <cfRule type="expression" dxfId="2307" priority="2318" stopIfTrue="1">
      <formula>BD6&lt;25</formula>
    </cfRule>
    <cfRule type="expression" dxfId="2306" priority="2319" stopIfTrue="1">
      <formula>BD6&lt;5000</formula>
    </cfRule>
    <cfRule type="expression" dxfId="2305" priority="2320" stopIfTrue="1">
      <formula>BD6&gt;5000</formula>
    </cfRule>
  </conditionalFormatting>
  <conditionalFormatting sqref="BD7">
    <cfRule type="expression" dxfId="2304" priority="2311" stopIfTrue="1">
      <formula>BD7&lt;5</formula>
    </cfRule>
    <cfRule type="expression" dxfId="2303" priority="2312" stopIfTrue="1">
      <formula>BD7&lt;10</formula>
    </cfRule>
    <cfRule type="expression" dxfId="2302" priority="2313" stopIfTrue="1">
      <formula>BD7&lt;25</formula>
    </cfRule>
    <cfRule type="expression" dxfId="2301" priority="2314" stopIfTrue="1">
      <formula>BD7&lt;5000</formula>
    </cfRule>
    <cfRule type="expression" dxfId="2300" priority="2315" stopIfTrue="1">
      <formula>BD7&gt;5000</formula>
    </cfRule>
  </conditionalFormatting>
  <conditionalFormatting sqref="BD8">
    <cfRule type="expression" dxfId="2299" priority="2306" stopIfTrue="1">
      <formula>BD8&lt;5</formula>
    </cfRule>
    <cfRule type="expression" dxfId="2298" priority="2307" stopIfTrue="1">
      <formula>BD8&lt;10</formula>
    </cfRule>
    <cfRule type="expression" dxfId="2297" priority="2308" stopIfTrue="1">
      <formula>BD8&lt;25</formula>
    </cfRule>
    <cfRule type="expression" dxfId="2296" priority="2309" stopIfTrue="1">
      <formula>BD8&lt;5000</formula>
    </cfRule>
    <cfRule type="expression" dxfId="2295" priority="2310" stopIfTrue="1">
      <formula>BD8&gt;5000</formula>
    </cfRule>
  </conditionalFormatting>
  <conditionalFormatting sqref="BD9">
    <cfRule type="expression" dxfId="2294" priority="2301" stopIfTrue="1">
      <formula>BD9&lt;5</formula>
    </cfRule>
    <cfRule type="expression" dxfId="2293" priority="2302" stopIfTrue="1">
      <formula>BD9&lt;10</formula>
    </cfRule>
    <cfRule type="expression" dxfId="2292" priority="2303" stopIfTrue="1">
      <formula>BD9&lt;25</formula>
    </cfRule>
    <cfRule type="expression" dxfId="2291" priority="2304" stopIfTrue="1">
      <formula>BD9&lt;5000</formula>
    </cfRule>
    <cfRule type="expression" dxfId="2290" priority="2305" stopIfTrue="1">
      <formula>BD9&gt;5000</formula>
    </cfRule>
  </conditionalFormatting>
  <conditionalFormatting sqref="BD10">
    <cfRule type="expression" dxfId="2289" priority="2296" stopIfTrue="1">
      <formula>BD10&lt;5</formula>
    </cfRule>
    <cfRule type="expression" dxfId="2288" priority="2297" stopIfTrue="1">
      <formula>BD10&lt;10</formula>
    </cfRule>
    <cfRule type="expression" dxfId="2287" priority="2298" stopIfTrue="1">
      <formula>BD10&lt;25</formula>
    </cfRule>
    <cfRule type="expression" dxfId="2286" priority="2299" stopIfTrue="1">
      <formula>BD10&lt;5000</formula>
    </cfRule>
    <cfRule type="expression" dxfId="2285" priority="2300" stopIfTrue="1">
      <formula>BD10&gt;5000</formula>
    </cfRule>
  </conditionalFormatting>
  <conditionalFormatting sqref="BD11">
    <cfRule type="expression" dxfId="2284" priority="2291" stopIfTrue="1">
      <formula>BD11&lt;5</formula>
    </cfRule>
    <cfRule type="expression" dxfId="2283" priority="2292" stopIfTrue="1">
      <formula>BD11&lt;10</formula>
    </cfRule>
    <cfRule type="expression" dxfId="2282" priority="2293" stopIfTrue="1">
      <formula>BD11&lt;25</formula>
    </cfRule>
    <cfRule type="expression" dxfId="2281" priority="2294" stopIfTrue="1">
      <formula>BD11&lt;5000</formula>
    </cfRule>
    <cfRule type="expression" dxfId="2280" priority="2295" stopIfTrue="1">
      <formula>BD11&gt;5000</formula>
    </cfRule>
  </conditionalFormatting>
  <conditionalFormatting sqref="BD12">
    <cfRule type="expression" dxfId="2279" priority="2286" stopIfTrue="1">
      <formula>BD12&lt;5</formula>
    </cfRule>
    <cfRule type="expression" dxfId="2278" priority="2287" stopIfTrue="1">
      <formula>BD12&lt;10</formula>
    </cfRule>
    <cfRule type="expression" dxfId="2277" priority="2288" stopIfTrue="1">
      <formula>BD12&lt;25</formula>
    </cfRule>
    <cfRule type="expression" dxfId="2276" priority="2289" stopIfTrue="1">
      <formula>BD12&lt;5000</formula>
    </cfRule>
    <cfRule type="expression" dxfId="2275" priority="2290" stopIfTrue="1">
      <formula>BD12&gt;5000</formula>
    </cfRule>
  </conditionalFormatting>
  <conditionalFormatting sqref="BD13">
    <cfRule type="expression" dxfId="2274" priority="2281" stopIfTrue="1">
      <formula>BD13&lt;5</formula>
    </cfRule>
    <cfRule type="expression" dxfId="2273" priority="2282" stopIfTrue="1">
      <formula>BD13&lt;10</formula>
    </cfRule>
    <cfRule type="expression" dxfId="2272" priority="2283" stopIfTrue="1">
      <formula>BD13&lt;25</formula>
    </cfRule>
    <cfRule type="expression" dxfId="2271" priority="2284" stopIfTrue="1">
      <formula>BD13&lt;5000</formula>
    </cfRule>
    <cfRule type="expression" dxfId="2270" priority="2285" stopIfTrue="1">
      <formula>BD13&gt;5000</formula>
    </cfRule>
  </conditionalFormatting>
  <conditionalFormatting sqref="BD14">
    <cfRule type="expression" dxfId="2269" priority="2276" stopIfTrue="1">
      <formula>BD14&lt;5</formula>
    </cfRule>
    <cfRule type="expression" dxfId="2268" priority="2277" stopIfTrue="1">
      <formula>BD14&lt;10</formula>
    </cfRule>
    <cfRule type="expression" dxfId="2267" priority="2278" stopIfTrue="1">
      <formula>BD14&lt;25</formula>
    </cfRule>
    <cfRule type="expression" dxfId="2266" priority="2279" stopIfTrue="1">
      <formula>BD14&lt;5000</formula>
    </cfRule>
    <cfRule type="expression" dxfId="2265" priority="2280" stopIfTrue="1">
      <formula>BD14&gt;5000</formula>
    </cfRule>
  </conditionalFormatting>
  <conditionalFormatting sqref="BD15:BD83">
    <cfRule type="expression" dxfId="2264" priority="2271" stopIfTrue="1">
      <formula>BD15&lt;5</formula>
    </cfRule>
    <cfRule type="expression" dxfId="2263" priority="2272" stopIfTrue="1">
      <formula>BD15&lt;10</formula>
    </cfRule>
    <cfRule type="expression" dxfId="2262" priority="2273" stopIfTrue="1">
      <formula>BD15&lt;25</formula>
    </cfRule>
    <cfRule type="expression" dxfId="2261" priority="2274" stopIfTrue="1">
      <formula>BD15&lt;5000</formula>
    </cfRule>
    <cfRule type="expression" dxfId="2260" priority="2275" stopIfTrue="1">
      <formula>BD15&gt;5000</formula>
    </cfRule>
  </conditionalFormatting>
  <conditionalFormatting sqref="BL4">
    <cfRule type="expression" dxfId="2259" priority="2266" stopIfTrue="1">
      <formula>BL4&lt;5</formula>
    </cfRule>
    <cfRule type="expression" dxfId="2258" priority="2267" stopIfTrue="1">
      <formula>BL4&lt;10</formula>
    </cfRule>
    <cfRule type="expression" dxfId="2257" priority="2268" stopIfTrue="1">
      <formula>BL4&lt;25</formula>
    </cfRule>
    <cfRule type="expression" dxfId="2256" priority="2269" stopIfTrue="1">
      <formula>BL4&lt;5000</formula>
    </cfRule>
    <cfRule type="expression" dxfId="2255" priority="2270" stopIfTrue="1">
      <formula>BL4&gt;5000</formula>
    </cfRule>
  </conditionalFormatting>
  <conditionalFormatting sqref="BL5">
    <cfRule type="expression" dxfId="2254" priority="2261" stopIfTrue="1">
      <formula>BL5&lt;5</formula>
    </cfRule>
    <cfRule type="expression" dxfId="2253" priority="2262" stopIfTrue="1">
      <formula>BL5&lt;10</formula>
    </cfRule>
    <cfRule type="expression" dxfId="2252" priority="2263" stopIfTrue="1">
      <formula>BL5&lt;25</formula>
    </cfRule>
    <cfRule type="expression" dxfId="2251" priority="2264" stopIfTrue="1">
      <formula>BL5&lt;5000</formula>
    </cfRule>
    <cfRule type="expression" dxfId="2250" priority="2265" stopIfTrue="1">
      <formula>BL5&gt;5000</formula>
    </cfRule>
  </conditionalFormatting>
  <conditionalFormatting sqref="BL6">
    <cfRule type="expression" dxfId="2249" priority="2256" stopIfTrue="1">
      <formula>BL6&lt;5</formula>
    </cfRule>
    <cfRule type="expression" dxfId="2248" priority="2257" stopIfTrue="1">
      <formula>BL6&lt;10</formula>
    </cfRule>
    <cfRule type="expression" dxfId="2247" priority="2258" stopIfTrue="1">
      <formula>BL6&lt;25</formula>
    </cfRule>
    <cfRule type="expression" dxfId="2246" priority="2259" stopIfTrue="1">
      <formula>BL6&lt;5000</formula>
    </cfRule>
    <cfRule type="expression" dxfId="2245" priority="2260" stopIfTrue="1">
      <formula>BL6&gt;5000</formula>
    </cfRule>
  </conditionalFormatting>
  <conditionalFormatting sqref="BL7">
    <cfRule type="expression" dxfId="2244" priority="2251" stopIfTrue="1">
      <formula>BL7&lt;5</formula>
    </cfRule>
    <cfRule type="expression" dxfId="2243" priority="2252" stopIfTrue="1">
      <formula>BL7&lt;10</formula>
    </cfRule>
    <cfRule type="expression" dxfId="2242" priority="2253" stopIfTrue="1">
      <formula>BL7&lt;25</formula>
    </cfRule>
    <cfRule type="expression" dxfId="2241" priority="2254" stopIfTrue="1">
      <formula>BL7&lt;5000</formula>
    </cfRule>
    <cfRule type="expression" dxfId="2240" priority="2255" stopIfTrue="1">
      <formula>BL7&gt;5000</formula>
    </cfRule>
  </conditionalFormatting>
  <conditionalFormatting sqref="BL8">
    <cfRule type="expression" dxfId="2239" priority="2246" stopIfTrue="1">
      <formula>BL8&lt;5</formula>
    </cfRule>
    <cfRule type="expression" dxfId="2238" priority="2247" stopIfTrue="1">
      <formula>BL8&lt;10</formula>
    </cfRule>
    <cfRule type="expression" dxfId="2237" priority="2248" stopIfTrue="1">
      <formula>BL8&lt;25</formula>
    </cfRule>
    <cfRule type="expression" dxfId="2236" priority="2249" stopIfTrue="1">
      <formula>BL8&lt;5000</formula>
    </cfRule>
    <cfRule type="expression" dxfId="2235" priority="2250" stopIfTrue="1">
      <formula>BL8&gt;5000</formula>
    </cfRule>
  </conditionalFormatting>
  <conditionalFormatting sqref="BL9">
    <cfRule type="expression" dxfId="2234" priority="2241" stopIfTrue="1">
      <formula>BL9&lt;5</formula>
    </cfRule>
    <cfRule type="expression" dxfId="2233" priority="2242" stopIfTrue="1">
      <formula>BL9&lt;10</formula>
    </cfRule>
    <cfRule type="expression" dxfId="2232" priority="2243" stopIfTrue="1">
      <formula>BL9&lt;25</formula>
    </cfRule>
    <cfRule type="expression" dxfId="2231" priority="2244" stopIfTrue="1">
      <formula>BL9&lt;5000</formula>
    </cfRule>
    <cfRule type="expression" dxfId="2230" priority="2245" stopIfTrue="1">
      <formula>BL9&gt;5000</formula>
    </cfRule>
  </conditionalFormatting>
  <conditionalFormatting sqref="BL10">
    <cfRule type="expression" dxfId="2229" priority="2236" stopIfTrue="1">
      <formula>BL10&lt;5</formula>
    </cfRule>
    <cfRule type="expression" dxfId="2228" priority="2237" stopIfTrue="1">
      <formula>BL10&lt;10</formula>
    </cfRule>
    <cfRule type="expression" dxfId="2227" priority="2238" stopIfTrue="1">
      <formula>BL10&lt;25</formula>
    </cfRule>
    <cfRule type="expression" dxfId="2226" priority="2239" stopIfTrue="1">
      <formula>BL10&lt;5000</formula>
    </cfRule>
    <cfRule type="expression" dxfId="2225" priority="2240" stopIfTrue="1">
      <formula>BL10&gt;5000</formula>
    </cfRule>
  </conditionalFormatting>
  <conditionalFormatting sqref="BL11">
    <cfRule type="expression" dxfId="2224" priority="2231" stopIfTrue="1">
      <formula>BL11&lt;5</formula>
    </cfRule>
    <cfRule type="expression" dxfId="2223" priority="2232" stopIfTrue="1">
      <formula>BL11&lt;10</formula>
    </cfRule>
    <cfRule type="expression" dxfId="2222" priority="2233" stopIfTrue="1">
      <formula>BL11&lt;25</formula>
    </cfRule>
    <cfRule type="expression" dxfId="2221" priority="2234" stopIfTrue="1">
      <formula>BL11&lt;5000</formula>
    </cfRule>
    <cfRule type="expression" dxfId="2220" priority="2235" stopIfTrue="1">
      <formula>BL11&gt;5000</formula>
    </cfRule>
  </conditionalFormatting>
  <conditionalFormatting sqref="BL12">
    <cfRule type="expression" dxfId="2219" priority="2226" stopIfTrue="1">
      <formula>BL12&lt;5</formula>
    </cfRule>
    <cfRule type="expression" dxfId="2218" priority="2227" stopIfTrue="1">
      <formula>BL12&lt;10</formula>
    </cfRule>
    <cfRule type="expression" dxfId="2217" priority="2228" stopIfTrue="1">
      <formula>BL12&lt;25</formula>
    </cfRule>
    <cfRule type="expression" dxfId="2216" priority="2229" stopIfTrue="1">
      <formula>BL12&lt;5000</formula>
    </cfRule>
    <cfRule type="expression" dxfId="2215" priority="2230" stopIfTrue="1">
      <formula>BL12&gt;5000</formula>
    </cfRule>
  </conditionalFormatting>
  <conditionalFormatting sqref="BL13">
    <cfRule type="expression" dxfId="2214" priority="2221" stopIfTrue="1">
      <formula>BL13&lt;5</formula>
    </cfRule>
    <cfRule type="expression" dxfId="2213" priority="2222" stopIfTrue="1">
      <formula>BL13&lt;10</formula>
    </cfRule>
    <cfRule type="expression" dxfId="2212" priority="2223" stopIfTrue="1">
      <formula>BL13&lt;25</formula>
    </cfRule>
    <cfRule type="expression" dxfId="2211" priority="2224" stopIfTrue="1">
      <formula>BL13&lt;5000</formula>
    </cfRule>
    <cfRule type="expression" dxfId="2210" priority="2225" stopIfTrue="1">
      <formula>BL13&gt;5000</formula>
    </cfRule>
  </conditionalFormatting>
  <conditionalFormatting sqref="BL14">
    <cfRule type="expression" dxfId="2209" priority="2216" stopIfTrue="1">
      <formula>BL14&lt;5</formula>
    </cfRule>
    <cfRule type="expression" dxfId="2208" priority="2217" stopIfTrue="1">
      <formula>BL14&lt;10</formula>
    </cfRule>
    <cfRule type="expression" dxfId="2207" priority="2218" stopIfTrue="1">
      <formula>BL14&lt;25</formula>
    </cfRule>
    <cfRule type="expression" dxfId="2206" priority="2219" stopIfTrue="1">
      <formula>BL14&lt;5000</formula>
    </cfRule>
    <cfRule type="expression" dxfId="2205" priority="2220" stopIfTrue="1">
      <formula>BL14&gt;5000</formula>
    </cfRule>
  </conditionalFormatting>
  <conditionalFormatting sqref="BL15:BL83">
    <cfRule type="expression" dxfId="2204" priority="2211" stopIfTrue="1">
      <formula>BL15&lt;5</formula>
    </cfRule>
    <cfRule type="expression" dxfId="2203" priority="2212" stopIfTrue="1">
      <formula>BL15&lt;10</formula>
    </cfRule>
    <cfRule type="expression" dxfId="2202" priority="2213" stopIfTrue="1">
      <formula>BL15&lt;25</formula>
    </cfRule>
    <cfRule type="expression" dxfId="2201" priority="2214" stopIfTrue="1">
      <formula>BL15&lt;5000</formula>
    </cfRule>
    <cfRule type="expression" dxfId="2200" priority="2215" stopIfTrue="1">
      <formula>BL15&gt;5000</formula>
    </cfRule>
  </conditionalFormatting>
  <conditionalFormatting sqref="BT4">
    <cfRule type="expression" dxfId="2199" priority="2206" stopIfTrue="1">
      <formula>BT4&lt;5</formula>
    </cfRule>
    <cfRule type="expression" dxfId="2198" priority="2207" stopIfTrue="1">
      <formula>BT4&lt;10</formula>
    </cfRule>
    <cfRule type="expression" dxfId="2197" priority="2208" stopIfTrue="1">
      <formula>BT4&lt;25</formula>
    </cfRule>
    <cfRule type="expression" dxfId="2196" priority="2209" stopIfTrue="1">
      <formula>BT4&lt;5000</formula>
    </cfRule>
    <cfRule type="expression" dxfId="2195" priority="2210" stopIfTrue="1">
      <formula>BT4&gt;5000</formula>
    </cfRule>
  </conditionalFormatting>
  <conditionalFormatting sqref="BT5">
    <cfRule type="expression" dxfId="2194" priority="2201" stopIfTrue="1">
      <formula>BT5&lt;5</formula>
    </cfRule>
    <cfRule type="expression" dxfId="2193" priority="2202" stopIfTrue="1">
      <formula>BT5&lt;10</formula>
    </cfRule>
    <cfRule type="expression" dxfId="2192" priority="2203" stopIfTrue="1">
      <formula>BT5&lt;25</formula>
    </cfRule>
    <cfRule type="expression" dxfId="2191" priority="2204" stopIfTrue="1">
      <formula>BT5&lt;5000</formula>
    </cfRule>
    <cfRule type="expression" dxfId="2190" priority="2205" stopIfTrue="1">
      <formula>BT5&gt;5000</formula>
    </cfRule>
  </conditionalFormatting>
  <conditionalFormatting sqref="BT6">
    <cfRule type="expression" dxfId="2189" priority="2196" stopIfTrue="1">
      <formula>BT6&lt;5</formula>
    </cfRule>
    <cfRule type="expression" dxfId="2188" priority="2197" stopIfTrue="1">
      <formula>BT6&lt;10</formula>
    </cfRule>
    <cfRule type="expression" dxfId="2187" priority="2198" stopIfTrue="1">
      <formula>BT6&lt;25</formula>
    </cfRule>
    <cfRule type="expression" dxfId="2186" priority="2199" stopIfTrue="1">
      <formula>BT6&lt;5000</formula>
    </cfRule>
    <cfRule type="expression" dxfId="2185" priority="2200" stopIfTrue="1">
      <formula>BT6&gt;5000</formula>
    </cfRule>
  </conditionalFormatting>
  <conditionalFormatting sqref="BT7">
    <cfRule type="expression" dxfId="2184" priority="2191" stopIfTrue="1">
      <formula>BT7&lt;5</formula>
    </cfRule>
    <cfRule type="expression" dxfId="2183" priority="2192" stopIfTrue="1">
      <formula>BT7&lt;10</formula>
    </cfRule>
    <cfRule type="expression" dxfId="2182" priority="2193" stopIfTrue="1">
      <formula>BT7&lt;25</formula>
    </cfRule>
    <cfRule type="expression" dxfId="2181" priority="2194" stopIfTrue="1">
      <formula>BT7&lt;5000</formula>
    </cfRule>
    <cfRule type="expression" dxfId="2180" priority="2195" stopIfTrue="1">
      <formula>BT7&gt;5000</formula>
    </cfRule>
  </conditionalFormatting>
  <conditionalFormatting sqref="BT8">
    <cfRule type="expression" dxfId="2179" priority="2186" stopIfTrue="1">
      <formula>BT8&lt;5</formula>
    </cfRule>
    <cfRule type="expression" dxfId="2178" priority="2187" stopIfTrue="1">
      <formula>BT8&lt;10</formula>
    </cfRule>
    <cfRule type="expression" dxfId="2177" priority="2188" stopIfTrue="1">
      <formula>BT8&lt;25</formula>
    </cfRule>
    <cfRule type="expression" dxfId="2176" priority="2189" stopIfTrue="1">
      <formula>BT8&lt;5000</formula>
    </cfRule>
    <cfRule type="expression" dxfId="2175" priority="2190" stopIfTrue="1">
      <formula>BT8&gt;5000</formula>
    </cfRule>
  </conditionalFormatting>
  <conditionalFormatting sqref="BT9">
    <cfRule type="expression" dxfId="2174" priority="2181" stopIfTrue="1">
      <formula>BT9&lt;5</formula>
    </cfRule>
    <cfRule type="expression" dxfId="2173" priority="2182" stopIfTrue="1">
      <formula>BT9&lt;10</formula>
    </cfRule>
    <cfRule type="expression" dxfId="2172" priority="2183" stopIfTrue="1">
      <formula>BT9&lt;25</formula>
    </cfRule>
    <cfRule type="expression" dxfId="2171" priority="2184" stopIfTrue="1">
      <formula>BT9&lt;5000</formula>
    </cfRule>
    <cfRule type="expression" dxfId="2170" priority="2185" stopIfTrue="1">
      <formula>BT9&gt;5000</formula>
    </cfRule>
  </conditionalFormatting>
  <conditionalFormatting sqref="BT10">
    <cfRule type="expression" dxfId="2169" priority="2176" stopIfTrue="1">
      <formula>BT10&lt;5</formula>
    </cfRule>
    <cfRule type="expression" dxfId="2168" priority="2177" stopIfTrue="1">
      <formula>BT10&lt;10</formula>
    </cfRule>
    <cfRule type="expression" dxfId="2167" priority="2178" stopIfTrue="1">
      <formula>BT10&lt;25</formula>
    </cfRule>
    <cfRule type="expression" dxfId="2166" priority="2179" stopIfTrue="1">
      <formula>BT10&lt;5000</formula>
    </cfRule>
    <cfRule type="expression" dxfId="2165" priority="2180" stopIfTrue="1">
      <formula>BT10&gt;5000</formula>
    </cfRule>
  </conditionalFormatting>
  <conditionalFormatting sqref="BT11">
    <cfRule type="expression" dxfId="2164" priority="2171" stopIfTrue="1">
      <formula>BT11&lt;5</formula>
    </cfRule>
    <cfRule type="expression" dxfId="2163" priority="2172" stopIfTrue="1">
      <formula>BT11&lt;10</formula>
    </cfRule>
    <cfRule type="expression" dxfId="2162" priority="2173" stopIfTrue="1">
      <formula>BT11&lt;25</formula>
    </cfRule>
    <cfRule type="expression" dxfId="2161" priority="2174" stopIfTrue="1">
      <formula>BT11&lt;5000</formula>
    </cfRule>
    <cfRule type="expression" dxfId="2160" priority="2175" stopIfTrue="1">
      <formula>BT11&gt;5000</formula>
    </cfRule>
  </conditionalFormatting>
  <conditionalFormatting sqref="BT12">
    <cfRule type="expression" dxfId="2159" priority="2166" stopIfTrue="1">
      <formula>BT12&lt;5</formula>
    </cfRule>
    <cfRule type="expression" dxfId="2158" priority="2167" stopIfTrue="1">
      <formula>BT12&lt;10</formula>
    </cfRule>
    <cfRule type="expression" dxfId="2157" priority="2168" stopIfTrue="1">
      <formula>BT12&lt;25</formula>
    </cfRule>
    <cfRule type="expression" dxfId="2156" priority="2169" stopIfTrue="1">
      <formula>BT12&lt;5000</formula>
    </cfRule>
    <cfRule type="expression" dxfId="2155" priority="2170" stopIfTrue="1">
      <formula>BT12&gt;5000</formula>
    </cfRule>
  </conditionalFormatting>
  <conditionalFormatting sqref="BT13">
    <cfRule type="expression" dxfId="2154" priority="2161" stopIfTrue="1">
      <formula>BT13&lt;5</formula>
    </cfRule>
    <cfRule type="expression" dxfId="2153" priority="2162" stopIfTrue="1">
      <formula>BT13&lt;10</formula>
    </cfRule>
    <cfRule type="expression" dxfId="2152" priority="2163" stopIfTrue="1">
      <formula>BT13&lt;25</formula>
    </cfRule>
    <cfRule type="expression" dxfId="2151" priority="2164" stopIfTrue="1">
      <formula>BT13&lt;5000</formula>
    </cfRule>
    <cfRule type="expression" dxfId="2150" priority="2165" stopIfTrue="1">
      <formula>BT13&gt;5000</formula>
    </cfRule>
  </conditionalFormatting>
  <conditionalFormatting sqref="BT14">
    <cfRule type="expression" dxfId="2149" priority="2156" stopIfTrue="1">
      <formula>BT14&lt;5</formula>
    </cfRule>
    <cfRule type="expression" dxfId="2148" priority="2157" stopIfTrue="1">
      <formula>BT14&lt;10</formula>
    </cfRule>
    <cfRule type="expression" dxfId="2147" priority="2158" stopIfTrue="1">
      <formula>BT14&lt;25</formula>
    </cfRule>
    <cfRule type="expression" dxfId="2146" priority="2159" stopIfTrue="1">
      <formula>BT14&lt;5000</formula>
    </cfRule>
    <cfRule type="expression" dxfId="2145" priority="2160" stopIfTrue="1">
      <formula>BT14&gt;5000</formula>
    </cfRule>
  </conditionalFormatting>
  <conditionalFormatting sqref="BT15:BT83">
    <cfRule type="expression" dxfId="2144" priority="2151" stopIfTrue="1">
      <formula>BT15&lt;5</formula>
    </cfRule>
    <cfRule type="expression" dxfId="2143" priority="2152" stopIfTrue="1">
      <formula>BT15&lt;10</formula>
    </cfRule>
    <cfRule type="expression" dxfId="2142" priority="2153" stopIfTrue="1">
      <formula>BT15&lt;25</formula>
    </cfRule>
    <cfRule type="expression" dxfId="2141" priority="2154" stopIfTrue="1">
      <formula>BT15&lt;5000</formula>
    </cfRule>
    <cfRule type="expression" dxfId="2140" priority="2155" stopIfTrue="1">
      <formula>BT15&gt;5000</formula>
    </cfRule>
  </conditionalFormatting>
  <conditionalFormatting sqref="CB4">
    <cfRule type="expression" dxfId="2139" priority="2146" stopIfTrue="1">
      <formula>CB4&lt;5</formula>
    </cfRule>
    <cfRule type="expression" dxfId="2138" priority="2147" stopIfTrue="1">
      <formula>CB4&lt;10</formula>
    </cfRule>
    <cfRule type="expression" dxfId="2137" priority="2148" stopIfTrue="1">
      <formula>CB4&lt;25</formula>
    </cfRule>
    <cfRule type="expression" dxfId="2136" priority="2149" stopIfTrue="1">
      <formula>CB4&lt;5000</formula>
    </cfRule>
    <cfRule type="expression" dxfId="2135" priority="2150" stopIfTrue="1">
      <formula>CB4&gt;5000</formula>
    </cfRule>
  </conditionalFormatting>
  <conditionalFormatting sqref="CB5">
    <cfRule type="expression" dxfId="2134" priority="2141" stopIfTrue="1">
      <formula>CB5&lt;5</formula>
    </cfRule>
    <cfRule type="expression" dxfId="2133" priority="2142" stopIfTrue="1">
      <formula>CB5&lt;10</formula>
    </cfRule>
    <cfRule type="expression" dxfId="2132" priority="2143" stopIfTrue="1">
      <formula>CB5&lt;25</formula>
    </cfRule>
    <cfRule type="expression" dxfId="2131" priority="2144" stopIfTrue="1">
      <formula>CB5&lt;5000</formula>
    </cfRule>
    <cfRule type="expression" dxfId="2130" priority="2145" stopIfTrue="1">
      <formula>CB5&gt;5000</formula>
    </cfRule>
  </conditionalFormatting>
  <conditionalFormatting sqref="CB6">
    <cfRule type="expression" dxfId="2129" priority="2136" stopIfTrue="1">
      <formula>CB6&lt;5</formula>
    </cfRule>
    <cfRule type="expression" dxfId="2128" priority="2137" stopIfTrue="1">
      <formula>CB6&lt;10</formula>
    </cfRule>
    <cfRule type="expression" dxfId="2127" priority="2138" stopIfTrue="1">
      <formula>CB6&lt;25</formula>
    </cfRule>
    <cfRule type="expression" dxfId="2126" priority="2139" stopIfTrue="1">
      <formula>CB6&lt;5000</formula>
    </cfRule>
    <cfRule type="expression" dxfId="2125" priority="2140" stopIfTrue="1">
      <formula>CB6&gt;5000</formula>
    </cfRule>
  </conditionalFormatting>
  <conditionalFormatting sqref="CB7">
    <cfRule type="expression" dxfId="2124" priority="2131" stopIfTrue="1">
      <formula>CB7&lt;5</formula>
    </cfRule>
    <cfRule type="expression" dxfId="2123" priority="2132" stopIfTrue="1">
      <formula>CB7&lt;10</formula>
    </cfRule>
    <cfRule type="expression" dxfId="2122" priority="2133" stopIfTrue="1">
      <formula>CB7&lt;25</formula>
    </cfRule>
    <cfRule type="expression" dxfId="2121" priority="2134" stopIfTrue="1">
      <formula>CB7&lt;5000</formula>
    </cfRule>
    <cfRule type="expression" dxfId="2120" priority="2135" stopIfTrue="1">
      <formula>CB7&gt;5000</formula>
    </cfRule>
  </conditionalFormatting>
  <conditionalFormatting sqref="CB8">
    <cfRule type="expression" dxfId="2119" priority="2126" stopIfTrue="1">
      <formula>CB8&lt;5</formula>
    </cfRule>
    <cfRule type="expression" dxfId="2118" priority="2127" stopIfTrue="1">
      <formula>CB8&lt;10</formula>
    </cfRule>
    <cfRule type="expression" dxfId="2117" priority="2128" stopIfTrue="1">
      <formula>CB8&lt;25</formula>
    </cfRule>
    <cfRule type="expression" dxfId="2116" priority="2129" stopIfTrue="1">
      <formula>CB8&lt;5000</formula>
    </cfRule>
    <cfRule type="expression" dxfId="2115" priority="2130" stopIfTrue="1">
      <formula>CB8&gt;5000</formula>
    </cfRule>
  </conditionalFormatting>
  <conditionalFormatting sqref="CB9">
    <cfRule type="expression" dxfId="2114" priority="2121" stopIfTrue="1">
      <formula>CB9&lt;5</formula>
    </cfRule>
    <cfRule type="expression" dxfId="2113" priority="2122" stopIfTrue="1">
      <formula>CB9&lt;10</formula>
    </cfRule>
    <cfRule type="expression" dxfId="2112" priority="2123" stopIfTrue="1">
      <formula>CB9&lt;25</formula>
    </cfRule>
    <cfRule type="expression" dxfId="2111" priority="2124" stopIfTrue="1">
      <formula>CB9&lt;5000</formula>
    </cfRule>
    <cfRule type="expression" dxfId="2110" priority="2125" stopIfTrue="1">
      <formula>CB9&gt;5000</formula>
    </cfRule>
  </conditionalFormatting>
  <conditionalFormatting sqref="CB10">
    <cfRule type="expression" dxfId="2109" priority="2116" stopIfTrue="1">
      <formula>CB10&lt;5</formula>
    </cfRule>
    <cfRule type="expression" dxfId="2108" priority="2117" stopIfTrue="1">
      <formula>CB10&lt;10</formula>
    </cfRule>
    <cfRule type="expression" dxfId="2107" priority="2118" stopIfTrue="1">
      <formula>CB10&lt;25</formula>
    </cfRule>
    <cfRule type="expression" dxfId="2106" priority="2119" stopIfTrue="1">
      <formula>CB10&lt;5000</formula>
    </cfRule>
    <cfRule type="expression" dxfId="2105" priority="2120" stopIfTrue="1">
      <formula>CB10&gt;5000</formula>
    </cfRule>
  </conditionalFormatting>
  <conditionalFormatting sqref="CB11">
    <cfRule type="expression" dxfId="2104" priority="2111" stopIfTrue="1">
      <formula>CB11&lt;5</formula>
    </cfRule>
    <cfRule type="expression" dxfId="2103" priority="2112" stopIfTrue="1">
      <formula>CB11&lt;10</formula>
    </cfRule>
    <cfRule type="expression" dxfId="2102" priority="2113" stopIfTrue="1">
      <formula>CB11&lt;25</formula>
    </cfRule>
    <cfRule type="expression" dxfId="2101" priority="2114" stopIfTrue="1">
      <formula>CB11&lt;5000</formula>
    </cfRule>
    <cfRule type="expression" dxfId="2100" priority="2115" stopIfTrue="1">
      <formula>CB11&gt;5000</formula>
    </cfRule>
  </conditionalFormatting>
  <conditionalFormatting sqref="CB12">
    <cfRule type="expression" dxfId="2099" priority="2106" stopIfTrue="1">
      <formula>CB12&lt;5</formula>
    </cfRule>
    <cfRule type="expression" dxfId="2098" priority="2107" stopIfTrue="1">
      <formula>CB12&lt;10</formula>
    </cfRule>
    <cfRule type="expression" dxfId="2097" priority="2108" stopIfTrue="1">
      <formula>CB12&lt;25</formula>
    </cfRule>
    <cfRule type="expression" dxfId="2096" priority="2109" stopIfTrue="1">
      <formula>CB12&lt;5000</formula>
    </cfRule>
    <cfRule type="expression" dxfId="2095" priority="2110" stopIfTrue="1">
      <formula>CB12&gt;5000</formula>
    </cfRule>
  </conditionalFormatting>
  <conditionalFormatting sqref="CB13">
    <cfRule type="expression" dxfId="2094" priority="2101" stopIfTrue="1">
      <formula>CB13&lt;5</formula>
    </cfRule>
    <cfRule type="expression" dxfId="2093" priority="2102" stopIfTrue="1">
      <formula>CB13&lt;10</formula>
    </cfRule>
    <cfRule type="expression" dxfId="2092" priority="2103" stopIfTrue="1">
      <formula>CB13&lt;25</formula>
    </cfRule>
    <cfRule type="expression" dxfId="2091" priority="2104" stopIfTrue="1">
      <formula>CB13&lt;5000</formula>
    </cfRule>
    <cfRule type="expression" dxfId="2090" priority="2105" stopIfTrue="1">
      <formula>CB13&gt;5000</formula>
    </cfRule>
  </conditionalFormatting>
  <conditionalFormatting sqref="CB14">
    <cfRule type="expression" dxfId="2089" priority="2096" stopIfTrue="1">
      <formula>CB14&lt;5</formula>
    </cfRule>
    <cfRule type="expression" dxfId="2088" priority="2097" stopIfTrue="1">
      <formula>CB14&lt;10</formula>
    </cfRule>
    <cfRule type="expression" dxfId="2087" priority="2098" stopIfTrue="1">
      <formula>CB14&lt;25</formula>
    </cfRule>
    <cfRule type="expression" dxfId="2086" priority="2099" stopIfTrue="1">
      <formula>CB14&lt;5000</formula>
    </cfRule>
    <cfRule type="expression" dxfId="2085" priority="2100" stopIfTrue="1">
      <formula>CB14&gt;5000</formula>
    </cfRule>
  </conditionalFormatting>
  <conditionalFormatting sqref="CB15:CB83">
    <cfRule type="expression" dxfId="2084" priority="2091" stopIfTrue="1">
      <formula>CB15&lt;5</formula>
    </cfRule>
    <cfRule type="expression" dxfId="2083" priority="2092" stopIfTrue="1">
      <formula>CB15&lt;10</formula>
    </cfRule>
    <cfRule type="expression" dxfId="2082" priority="2093" stopIfTrue="1">
      <formula>CB15&lt;25</formula>
    </cfRule>
    <cfRule type="expression" dxfId="2081" priority="2094" stopIfTrue="1">
      <formula>CB15&lt;5000</formula>
    </cfRule>
    <cfRule type="expression" dxfId="2080" priority="2095" stopIfTrue="1">
      <formula>CB15&gt;5000</formula>
    </cfRule>
  </conditionalFormatting>
  <conditionalFormatting sqref="CJ4">
    <cfRule type="expression" dxfId="2079" priority="2086" stopIfTrue="1">
      <formula>CJ4&lt;5</formula>
    </cfRule>
    <cfRule type="expression" dxfId="2078" priority="2087" stopIfTrue="1">
      <formula>CJ4&lt;10</formula>
    </cfRule>
    <cfRule type="expression" dxfId="2077" priority="2088" stopIfTrue="1">
      <formula>CJ4&lt;25</formula>
    </cfRule>
    <cfRule type="expression" dxfId="2076" priority="2089" stopIfTrue="1">
      <formula>CJ4&lt;5000</formula>
    </cfRule>
    <cfRule type="expression" dxfId="2075" priority="2090" stopIfTrue="1">
      <formula>CJ4&gt;5000</formula>
    </cfRule>
  </conditionalFormatting>
  <conditionalFormatting sqref="CJ5">
    <cfRule type="expression" dxfId="2074" priority="2081" stopIfTrue="1">
      <formula>CJ5&lt;5</formula>
    </cfRule>
    <cfRule type="expression" dxfId="2073" priority="2082" stopIfTrue="1">
      <formula>CJ5&lt;10</formula>
    </cfRule>
    <cfRule type="expression" dxfId="2072" priority="2083" stopIfTrue="1">
      <formula>CJ5&lt;25</formula>
    </cfRule>
    <cfRule type="expression" dxfId="2071" priority="2084" stopIfTrue="1">
      <formula>CJ5&lt;5000</formula>
    </cfRule>
    <cfRule type="expression" dxfId="2070" priority="2085" stopIfTrue="1">
      <formula>CJ5&gt;5000</formula>
    </cfRule>
  </conditionalFormatting>
  <conditionalFormatting sqref="CJ6">
    <cfRule type="expression" dxfId="2069" priority="2076" stopIfTrue="1">
      <formula>CJ6&lt;5</formula>
    </cfRule>
    <cfRule type="expression" dxfId="2068" priority="2077" stopIfTrue="1">
      <formula>CJ6&lt;10</formula>
    </cfRule>
    <cfRule type="expression" dxfId="2067" priority="2078" stopIfTrue="1">
      <formula>CJ6&lt;25</formula>
    </cfRule>
    <cfRule type="expression" dxfId="2066" priority="2079" stopIfTrue="1">
      <formula>CJ6&lt;5000</formula>
    </cfRule>
    <cfRule type="expression" dxfId="2065" priority="2080" stopIfTrue="1">
      <formula>CJ6&gt;5000</formula>
    </cfRule>
  </conditionalFormatting>
  <conditionalFormatting sqref="CJ7">
    <cfRule type="expression" dxfId="2064" priority="2071" stopIfTrue="1">
      <formula>CJ7&lt;5</formula>
    </cfRule>
    <cfRule type="expression" dxfId="2063" priority="2072" stopIfTrue="1">
      <formula>CJ7&lt;10</formula>
    </cfRule>
    <cfRule type="expression" dxfId="2062" priority="2073" stopIfTrue="1">
      <formula>CJ7&lt;25</formula>
    </cfRule>
    <cfRule type="expression" dxfId="2061" priority="2074" stopIfTrue="1">
      <formula>CJ7&lt;5000</formula>
    </cfRule>
    <cfRule type="expression" dxfId="2060" priority="2075" stopIfTrue="1">
      <formula>CJ7&gt;5000</formula>
    </cfRule>
  </conditionalFormatting>
  <conditionalFormatting sqref="CJ8">
    <cfRule type="expression" dxfId="2059" priority="2066" stopIfTrue="1">
      <formula>CJ8&lt;5</formula>
    </cfRule>
    <cfRule type="expression" dxfId="2058" priority="2067" stopIfTrue="1">
      <formula>CJ8&lt;10</formula>
    </cfRule>
    <cfRule type="expression" dxfId="2057" priority="2068" stopIfTrue="1">
      <formula>CJ8&lt;25</formula>
    </cfRule>
    <cfRule type="expression" dxfId="2056" priority="2069" stopIfTrue="1">
      <formula>CJ8&lt;5000</formula>
    </cfRule>
    <cfRule type="expression" dxfId="2055" priority="2070" stopIfTrue="1">
      <formula>CJ8&gt;5000</formula>
    </cfRule>
  </conditionalFormatting>
  <conditionalFormatting sqref="CJ9">
    <cfRule type="expression" dxfId="2054" priority="2061" stopIfTrue="1">
      <formula>CJ9&lt;5</formula>
    </cfRule>
    <cfRule type="expression" dxfId="2053" priority="2062" stopIfTrue="1">
      <formula>CJ9&lt;10</formula>
    </cfRule>
    <cfRule type="expression" dxfId="2052" priority="2063" stopIfTrue="1">
      <formula>CJ9&lt;25</formula>
    </cfRule>
    <cfRule type="expression" dxfId="2051" priority="2064" stopIfTrue="1">
      <formula>CJ9&lt;5000</formula>
    </cfRule>
    <cfRule type="expression" dxfId="2050" priority="2065" stopIfTrue="1">
      <formula>CJ9&gt;5000</formula>
    </cfRule>
  </conditionalFormatting>
  <conditionalFormatting sqref="CJ10">
    <cfRule type="expression" dxfId="2049" priority="2056" stopIfTrue="1">
      <formula>CJ10&lt;5</formula>
    </cfRule>
    <cfRule type="expression" dxfId="2048" priority="2057" stopIfTrue="1">
      <formula>CJ10&lt;10</formula>
    </cfRule>
    <cfRule type="expression" dxfId="2047" priority="2058" stopIfTrue="1">
      <formula>CJ10&lt;25</formula>
    </cfRule>
    <cfRule type="expression" dxfId="2046" priority="2059" stopIfTrue="1">
      <formula>CJ10&lt;5000</formula>
    </cfRule>
    <cfRule type="expression" dxfId="2045" priority="2060" stopIfTrue="1">
      <formula>CJ10&gt;5000</formula>
    </cfRule>
  </conditionalFormatting>
  <conditionalFormatting sqref="CJ11">
    <cfRule type="expression" dxfId="2044" priority="2051" stopIfTrue="1">
      <formula>CJ11&lt;5</formula>
    </cfRule>
    <cfRule type="expression" dxfId="2043" priority="2052" stopIfTrue="1">
      <formula>CJ11&lt;10</formula>
    </cfRule>
    <cfRule type="expression" dxfId="2042" priority="2053" stopIfTrue="1">
      <formula>CJ11&lt;25</formula>
    </cfRule>
    <cfRule type="expression" dxfId="2041" priority="2054" stopIfTrue="1">
      <formula>CJ11&lt;5000</formula>
    </cfRule>
    <cfRule type="expression" dxfId="2040" priority="2055" stopIfTrue="1">
      <formula>CJ11&gt;5000</formula>
    </cfRule>
  </conditionalFormatting>
  <conditionalFormatting sqref="CJ12">
    <cfRule type="expression" dxfId="2039" priority="2046" stopIfTrue="1">
      <formula>CJ12&lt;5</formula>
    </cfRule>
    <cfRule type="expression" dxfId="2038" priority="2047" stopIfTrue="1">
      <formula>CJ12&lt;10</formula>
    </cfRule>
    <cfRule type="expression" dxfId="2037" priority="2048" stopIfTrue="1">
      <formula>CJ12&lt;25</formula>
    </cfRule>
    <cfRule type="expression" dxfId="2036" priority="2049" stopIfTrue="1">
      <formula>CJ12&lt;5000</formula>
    </cfRule>
    <cfRule type="expression" dxfId="2035" priority="2050" stopIfTrue="1">
      <formula>CJ12&gt;5000</formula>
    </cfRule>
  </conditionalFormatting>
  <conditionalFormatting sqref="CJ13">
    <cfRule type="expression" dxfId="2034" priority="2041" stopIfTrue="1">
      <formula>CJ13&lt;5</formula>
    </cfRule>
    <cfRule type="expression" dxfId="2033" priority="2042" stopIfTrue="1">
      <formula>CJ13&lt;10</formula>
    </cfRule>
    <cfRule type="expression" dxfId="2032" priority="2043" stopIfTrue="1">
      <formula>CJ13&lt;25</formula>
    </cfRule>
    <cfRule type="expression" dxfId="2031" priority="2044" stopIfTrue="1">
      <formula>CJ13&lt;5000</formula>
    </cfRule>
    <cfRule type="expression" dxfId="2030" priority="2045" stopIfTrue="1">
      <formula>CJ13&gt;5000</formula>
    </cfRule>
  </conditionalFormatting>
  <conditionalFormatting sqref="CJ14">
    <cfRule type="expression" dxfId="2029" priority="2036" stopIfTrue="1">
      <formula>CJ14&lt;5</formula>
    </cfRule>
    <cfRule type="expression" dxfId="2028" priority="2037" stopIfTrue="1">
      <formula>CJ14&lt;10</formula>
    </cfRule>
    <cfRule type="expression" dxfId="2027" priority="2038" stopIfTrue="1">
      <formula>CJ14&lt;25</formula>
    </cfRule>
    <cfRule type="expression" dxfId="2026" priority="2039" stopIfTrue="1">
      <formula>CJ14&lt;5000</formula>
    </cfRule>
    <cfRule type="expression" dxfId="2025" priority="2040" stopIfTrue="1">
      <formula>CJ14&gt;5000</formula>
    </cfRule>
  </conditionalFormatting>
  <conditionalFormatting sqref="CJ15:CJ83">
    <cfRule type="expression" dxfId="2024" priority="2031" stopIfTrue="1">
      <formula>CJ15&lt;5</formula>
    </cfRule>
    <cfRule type="expression" dxfId="2023" priority="2032" stopIfTrue="1">
      <formula>CJ15&lt;10</formula>
    </cfRule>
    <cfRule type="expression" dxfId="2022" priority="2033" stopIfTrue="1">
      <formula>CJ15&lt;25</formula>
    </cfRule>
    <cfRule type="expression" dxfId="2021" priority="2034" stopIfTrue="1">
      <formula>CJ15&lt;5000</formula>
    </cfRule>
    <cfRule type="expression" dxfId="2020" priority="2035" stopIfTrue="1">
      <formula>CJ15&gt;5000</formula>
    </cfRule>
  </conditionalFormatting>
  <conditionalFormatting sqref="CR4">
    <cfRule type="expression" dxfId="2019" priority="2026" stopIfTrue="1">
      <formula>CR4&lt;5</formula>
    </cfRule>
    <cfRule type="expression" dxfId="2018" priority="2027" stopIfTrue="1">
      <formula>CR4&lt;10</formula>
    </cfRule>
    <cfRule type="expression" dxfId="2017" priority="2028" stopIfTrue="1">
      <formula>CR4&lt;25</formula>
    </cfRule>
    <cfRule type="expression" dxfId="2016" priority="2029" stopIfTrue="1">
      <formula>CR4&lt;5000</formula>
    </cfRule>
    <cfRule type="expression" dxfId="2015" priority="2030" stopIfTrue="1">
      <formula>CR4&gt;5000</formula>
    </cfRule>
  </conditionalFormatting>
  <conditionalFormatting sqref="CR5">
    <cfRule type="expression" dxfId="2014" priority="2021" stopIfTrue="1">
      <formula>CR5&lt;5</formula>
    </cfRule>
    <cfRule type="expression" dxfId="2013" priority="2022" stopIfTrue="1">
      <formula>CR5&lt;10</formula>
    </cfRule>
    <cfRule type="expression" dxfId="2012" priority="2023" stopIfTrue="1">
      <formula>CR5&lt;25</formula>
    </cfRule>
    <cfRule type="expression" dxfId="2011" priority="2024" stopIfTrue="1">
      <formula>CR5&lt;5000</formula>
    </cfRule>
    <cfRule type="expression" dxfId="2010" priority="2025" stopIfTrue="1">
      <formula>CR5&gt;5000</formula>
    </cfRule>
  </conditionalFormatting>
  <conditionalFormatting sqref="CR6">
    <cfRule type="expression" dxfId="2009" priority="2016" stopIfTrue="1">
      <formula>CR6&lt;5</formula>
    </cfRule>
    <cfRule type="expression" dxfId="2008" priority="2017" stopIfTrue="1">
      <formula>CR6&lt;10</formula>
    </cfRule>
    <cfRule type="expression" dxfId="2007" priority="2018" stopIfTrue="1">
      <formula>CR6&lt;25</formula>
    </cfRule>
    <cfRule type="expression" dxfId="2006" priority="2019" stopIfTrue="1">
      <formula>CR6&lt;5000</formula>
    </cfRule>
    <cfRule type="expression" dxfId="2005" priority="2020" stopIfTrue="1">
      <formula>CR6&gt;5000</formula>
    </cfRule>
  </conditionalFormatting>
  <conditionalFormatting sqref="CR7">
    <cfRule type="expression" dxfId="2004" priority="2011" stopIfTrue="1">
      <formula>CR7&lt;5</formula>
    </cfRule>
    <cfRule type="expression" dxfId="2003" priority="2012" stopIfTrue="1">
      <formula>CR7&lt;10</formula>
    </cfRule>
    <cfRule type="expression" dxfId="2002" priority="2013" stopIfTrue="1">
      <formula>CR7&lt;25</formula>
    </cfRule>
    <cfRule type="expression" dxfId="2001" priority="2014" stopIfTrue="1">
      <formula>CR7&lt;5000</formula>
    </cfRule>
    <cfRule type="expression" dxfId="2000" priority="2015" stopIfTrue="1">
      <formula>CR7&gt;5000</formula>
    </cfRule>
  </conditionalFormatting>
  <conditionalFormatting sqref="CR8">
    <cfRule type="expression" dxfId="1999" priority="2006" stopIfTrue="1">
      <formula>CR8&lt;5</formula>
    </cfRule>
    <cfRule type="expression" dxfId="1998" priority="2007" stopIfTrue="1">
      <formula>CR8&lt;10</formula>
    </cfRule>
    <cfRule type="expression" dxfId="1997" priority="2008" stopIfTrue="1">
      <formula>CR8&lt;25</formula>
    </cfRule>
    <cfRule type="expression" dxfId="1996" priority="2009" stopIfTrue="1">
      <formula>CR8&lt;5000</formula>
    </cfRule>
    <cfRule type="expression" dxfId="1995" priority="2010" stopIfTrue="1">
      <formula>CR8&gt;5000</formula>
    </cfRule>
  </conditionalFormatting>
  <conditionalFormatting sqref="CR9">
    <cfRule type="expression" dxfId="1994" priority="2001" stopIfTrue="1">
      <formula>CR9&lt;5</formula>
    </cfRule>
    <cfRule type="expression" dxfId="1993" priority="2002" stopIfTrue="1">
      <formula>CR9&lt;10</formula>
    </cfRule>
    <cfRule type="expression" dxfId="1992" priority="2003" stopIfTrue="1">
      <formula>CR9&lt;25</formula>
    </cfRule>
    <cfRule type="expression" dxfId="1991" priority="2004" stopIfTrue="1">
      <formula>CR9&lt;5000</formula>
    </cfRule>
    <cfRule type="expression" dxfId="1990" priority="2005" stopIfTrue="1">
      <formula>CR9&gt;5000</formula>
    </cfRule>
  </conditionalFormatting>
  <conditionalFormatting sqref="CR10">
    <cfRule type="expression" dxfId="1989" priority="1996" stopIfTrue="1">
      <formula>CR10&lt;5</formula>
    </cfRule>
    <cfRule type="expression" dxfId="1988" priority="1997" stopIfTrue="1">
      <formula>CR10&lt;10</formula>
    </cfRule>
    <cfRule type="expression" dxfId="1987" priority="1998" stopIfTrue="1">
      <formula>CR10&lt;25</formula>
    </cfRule>
    <cfRule type="expression" dxfId="1986" priority="1999" stopIfTrue="1">
      <formula>CR10&lt;5000</formula>
    </cfRule>
    <cfRule type="expression" dxfId="1985" priority="2000" stopIfTrue="1">
      <formula>CR10&gt;5000</formula>
    </cfRule>
  </conditionalFormatting>
  <conditionalFormatting sqref="CR11">
    <cfRule type="expression" dxfId="1984" priority="1991" stopIfTrue="1">
      <formula>CR11&lt;5</formula>
    </cfRule>
    <cfRule type="expression" dxfId="1983" priority="1992" stopIfTrue="1">
      <formula>CR11&lt;10</formula>
    </cfRule>
    <cfRule type="expression" dxfId="1982" priority="1993" stopIfTrue="1">
      <formula>CR11&lt;25</formula>
    </cfRule>
    <cfRule type="expression" dxfId="1981" priority="1994" stopIfTrue="1">
      <formula>CR11&lt;5000</formula>
    </cfRule>
    <cfRule type="expression" dxfId="1980" priority="1995" stopIfTrue="1">
      <formula>CR11&gt;5000</formula>
    </cfRule>
  </conditionalFormatting>
  <conditionalFormatting sqref="CR12">
    <cfRule type="expression" dxfId="1979" priority="1986" stopIfTrue="1">
      <formula>CR12&lt;5</formula>
    </cfRule>
    <cfRule type="expression" dxfId="1978" priority="1987" stopIfTrue="1">
      <formula>CR12&lt;10</formula>
    </cfRule>
    <cfRule type="expression" dxfId="1977" priority="1988" stopIfTrue="1">
      <formula>CR12&lt;25</formula>
    </cfRule>
    <cfRule type="expression" dxfId="1976" priority="1989" stopIfTrue="1">
      <formula>CR12&lt;5000</formula>
    </cfRule>
    <cfRule type="expression" dxfId="1975" priority="1990" stopIfTrue="1">
      <formula>CR12&gt;5000</formula>
    </cfRule>
  </conditionalFormatting>
  <conditionalFormatting sqref="CR13">
    <cfRule type="expression" dxfId="1974" priority="1981" stopIfTrue="1">
      <formula>CR13&lt;5</formula>
    </cfRule>
    <cfRule type="expression" dxfId="1973" priority="1982" stopIfTrue="1">
      <formula>CR13&lt;10</formula>
    </cfRule>
    <cfRule type="expression" dxfId="1972" priority="1983" stopIfTrue="1">
      <formula>CR13&lt;25</formula>
    </cfRule>
    <cfRule type="expression" dxfId="1971" priority="1984" stopIfTrue="1">
      <formula>CR13&lt;5000</formula>
    </cfRule>
    <cfRule type="expression" dxfId="1970" priority="1985" stopIfTrue="1">
      <formula>CR13&gt;5000</formula>
    </cfRule>
  </conditionalFormatting>
  <conditionalFormatting sqref="CR14">
    <cfRule type="expression" dxfId="1969" priority="1976" stopIfTrue="1">
      <formula>CR14&lt;5</formula>
    </cfRule>
    <cfRule type="expression" dxfId="1968" priority="1977" stopIfTrue="1">
      <formula>CR14&lt;10</formula>
    </cfRule>
    <cfRule type="expression" dxfId="1967" priority="1978" stopIfTrue="1">
      <formula>CR14&lt;25</formula>
    </cfRule>
    <cfRule type="expression" dxfId="1966" priority="1979" stopIfTrue="1">
      <formula>CR14&lt;5000</formula>
    </cfRule>
    <cfRule type="expression" dxfId="1965" priority="1980" stopIfTrue="1">
      <formula>CR14&gt;5000</formula>
    </cfRule>
  </conditionalFormatting>
  <conditionalFormatting sqref="CR15:CR83">
    <cfRule type="expression" dxfId="1964" priority="1971" stopIfTrue="1">
      <formula>CR15&lt;5</formula>
    </cfRule>
    <cfRule type="expression" dxfId="1963" priority="1972" stopIfTrue="1">
      <formula>CR15&lt;10</formula>
    </cfRule>
    <cfRule type="expression" dxfId="1962" priority="1973" stopIfTrue="1">
      <formula>CR15&lt;25</formula>
    </cfRule>
    <cfRule type="expression" dxfId="1961" priority="1974" stopIfTrue="1">
      <formula>CR15&lt;5000</formula>
    </cfRule>
    <cfRule type="expression" dxfId="1960" priority="1975" stopIfTrue="1">
      <formula>CR15&gt;5000</formula>
    </cfRule>
  </conditionalFormatting>
  <conditionalFormatting sqref="CZ4">
    <cfRule type="expression" dxfId="1959" priority="1966" stopIfTrue="1">
      <formula>CZ4&lt;5</formula>
    </cfRule>
    <cfRule type="expression" dxfId="1958" priority="1967" stopIfTrue="1">
      <formula>CZ4&lt;10</formula>
    </cfRule>
    <cfRule type="expression" dxfId="1957" priority="1968" stopIfTrue="1">
      <formula>CZ4&lt;25</formula>
    </cfRule>
    <cfRule type="expression" dxfId="1956" priority="1969" stopIfTrue="1">
      <formula>CZ4&lt;5000</formula>
    </cfRule>
    <cfRule type="expression" dxfId="1955" priority="1970" stopIfTrue="1">
      <formula>CZ4&gt;5000</formula>
    </cfRule>
  </conditionalFormatting>
  <conditionalFormatting sqref="CZ5">
    <cfRule type="expression" dxfId="1954" priority="1961" stopIfTrue="1">
      <formula>CZ5&lt;5</formula>
    </cfRule>
    <cfRule type="expression" dxfId="1953" priority="1962" stopIfTrue="1">
      <formula>CZ5&lt;10</formula>
    </cfRule>
    <cfRule type="expression" dxfId="1952" priority="1963" stopIfTrue="1">
      <formula>CZ5&lt;25</formula>
    </cfRule>
    <cfRule type="expression" dxfId="1951" priority="1964" stopIfTrue="1">
      <formula>CZ5&lt;5000</formula>
    </cfRule>
    <cfRule type="expression" dxfId="1950" priority="1965" stopIfTrue="1">
      <formula>CZ5&gt;5000</formula>
    </cfRule>
  </conditionalFormatting>
  <conditionalFormatting sqref="CZ6">
    <cfRule type="expression" dxfId="1949" priority="1956" stopIfTrue="1">
      <formula>CZ6&lt;5</formula>
    </cfRule>
    <cfRule type="expression" dxfId="1948" priority="1957" stopIfTrue="1">
      <formula>CZ6&lt;10</formula>
    </cfRule>
    <cfRule type="expression" dxfId="1947" priority="1958" stopIfTrue="1">
      <formula>CZ6&lt;25</formula>
    </cfRule>
    <cfRule type="expression" dxfId="1946" priority="1959" stopIfTrue="1">
      <formula>CZ6&lt;5000</formula>
    </cfRule>
    <cfRule type="expression" dxfId="1945" priority="1960" stopIfTrue="1">
      <formula>CZ6&gt;5000</formula>
    </cfRule>
  </conditionalFormatting>
  <conditionalFormatting sqref="CZ7">
    <cfRule type="expression" dxfId="1944" priority="1951" stopIfTrue="1">
      <formula>CZ7&lt;5</formula>
    </cfRule>
    <cfRule type="expression" dxfId="1943" priority="1952" stopIfTrue="1">
      <formula>CZ7&lt;10</formula>
    </cfRule>
    <cfRule type="expression" dxfId="1942" priority="1953" stopIfTrue="1">
      <formula>CZ7&lt;25</formula>
    </cfRule>
    <cfRule type="expression" dxfId="1941" priority="1954" stopIfTrue="1">
      <formula>CZ7&lt;5000</formula>
    </cfRule>
    <cfRule type="expression" dxfId="1940" priority="1955" stopIfTrue="1">
      <formula>CZ7&gt;5000</formula>
    </cfRule>
  </conditionalFormatting>
  <conditionalFormatting sqref="CZ8">
    <cfRule type="expression" dxfId="1939" priority="1946" stopIfTrue="1">
      <formula>CZ8&lt;5</formula>
    </cfRule>
    <cfRule type="expression" dxfId="1938" priority="1947" stopIfTrue="1">
      <formula>CZ8&lt;10</formula>
    </cfRule>
    <cfRule type="expression" dxfId="1937" priority="1948" stopIfTrue="1">
      <formula>CZ8&lt;25</formula>
    </cfRule>
    <cfRule type="expression" dxfId="1936" priority="1949" stopIfTrue="1">
      <formula>CZ8&lt;5000</formula>
    </cfRule>
    <cfRule type="expression" dxfId="1935" priority="1950" stopIfTrue="1">
      <formula>CZ8&gt;5000</formula>
    </cfRule>
  </conditionalFormatting>
  <conditionalFormatting sqref="CZ9">
    <cfRule type="expression" dxfId="1934" priority="1941" stopIfTrue="1">
      <formula>CZ9&lt;5</formula>
    </cfRule>
    <cfRule type="expression" dxfId="1933" priority="1942" stopIfTrue="1">
      <formula>CZ9&lt;10</formula>
    </cfRule>
    <cfRule type="expression" dxfId="1932" priority="1943" stopIfTrue="1">
      <formula>CZ9&lt;25</formula>
    </cfRule>
    <cfRule type="expression" dxfId="1931" priority="1944" stopIfTrue="1">
      <formula>CZ9&lt;5000</formula>
    </cfRule>
    <cfRule type="expression" dxfId="1930" priority="1945" stopIfTrue="1">
      <formula>CZ9&gt;5000</formula>
    </cfRule>
  </conditionalFormatting>
  <conditionalFormatting sqref="CZ10">
    <cfRule type="expression" dxfId="1929" priority="1936" stopIfTrue="1">
      <formula>CZ10&lt;5</formula>
    </cfRule>
    <cfRule type="expression" dxfId="1928" priority="1937" stopIfTrue="1">
      <formula>CZ10&lt;10</formula>
    </cfRule>
    <cfRule type="expression" dxfId="1927" priority="1938" stopIfTrue="1">
      <formula>CZ10&lt;25</formula>
    </cfRule>
    <cfRule type="expression" dxfId="1926" priority="1939" stopIfTrue="1">
      <formula>CZ10&lt;5000</formula>
    </cfRule>
    <cfRule type="expression" dxfId="1925" priority="1940" stopIfTrue="1">
      <formula>CZ10&gt;5000</formula>
    </cfRule>
  </conditionalFormatting>
  <conditionalFormatting sqref="CZ11">
    <cfRule type="expression" dxfId="1924" priority="1931" stopIfTrue="1">
      <formula>CZ11&lt;5</formula>
    </cfRule>
    <cfRule type="expression" dxfId="1923" priority="1932" stopIfTrue="1">
      <formula>CZ11&lt;10</formula>
    </cfRule>
    <cfRule type="expression" dxfId="1922" priority="1933" stopIfTrue="1">
      <formula>CZ11&lt;25</formula>
    </cfRule>
    <cfRule type="expression" dxfId="1921" priority="1934" stopIfTrue="1">
      <formula>CZ11&lt;5000</formula>
    </cfRule>
    <cfRule type="expression" dxfId="1920" priority="1935" stopIfTrue="1">
      <formula>CZ11&gt;5000</formula>
    </cfRule>
  </conditionalFormatting>
  <conditionalFormatting sqref="CZ12">
    <cfRule type="expression" dxfId="1919" priority="1926" stopIfTrue="1">
      <formula>CZ12&lt;5</formula>
    </cfRule>
    <cfRule type="expression" dxfId="1918" priority="1927" stopIfTrue="1">
      <formula>CZ12&lt;10</formula>
    </cfRule>
    <cfRule type="expression" dxfId="1917" priority="1928" stopIfTrue="1">
      <formula>CZ12&lt;25</formula>
    </cfRule>
    <cfRule type="expression" dxfId="1916" priority="1929" stopIfTrue="1">
      <formula>CZ12&lt;5000</formula>
    </cfRule>
    <cfRule type="expression" dxfId="1915" priority="1930" stopIfTrue="1">
      <formula>CZ12&gt;5000</formula>
    </cfRule>
  </conditionalFormatting>
  <conditionalFormatting sqref="CZ13">
    <cfRule type="expression" dxfId="1914" priority="1921" stopIfTrue="1">
      <formula>CZ13&lt;5</formula>
    </cfRule>
    <cfRule type="expression" dxfId="1913" priority="1922" stopIfTrue="1">
      <formula>CZ13&lt;10</formula>
    </cfRule>
    <cfRule type="expression" dxfId="1912" priority="1923" stopIfTrue="1">
      <formula>CZ13&lt;25</formula>
    </cfRule>
    <cfRule type="expression" dxfId="1911" priority="1924" stopIfTrue="1">
      <formula>CZ13&lt;5000</formula>
    </cfRule>
    <cfRule type="expression" dxfId="1910" priority="1925" stopIfTrue="1">
      <formula>CZ13&gt;5000</formula>
    </cfRule>
  </conditionalFormatting>
  <conditionalFormatting sqref="CZ14">
    <cfRule type="expression" dxfId="1909" priority="1916" stopIfTrue="1">
      <formula>CZ14&lt;5</formula>
    </cfRule>
    <cfRule type="expression" dxfId="1908" priority="1917" stopIfTrue="1">
      <formula>CZ14&lt;10</formula>
    </cfRule>
    <cfRule type="expression" dxfId="1907" priority="1918" stopIfTrue="1">
      <formula>CZ14&lt;25</formula>
    </cfRule>
    <cfRule type="expression" dxfId="1906" priority="1919" stopIfTrue="1">
      <formula>CZ14&lt;5000</formula>
    </cfRule>
    <cfRule type="expression" dxfId="1905" priority="1920" stopIfTrue="1">
      <formula>CZ14&gt;5000</formula>
    </cfRule>
  </conditionalFormatting>
  <conditionalFormatting sqref="CZ15:CZ83">
    <cfRule type="expression" dxfId="1904" priority="1911" stopIfTrue="1">
      <formula>CZ15&lt;5</formula>
    </cfRule>
    <cfRule type="expression" dxfId="1903" priority="1912" stopIfTrue="1">
      <formula>CZ15&lt;10</formula>
    </cfRule>
    <cfRule type="expression" dxfId="1902" priority="1913" stopIfTrue="1">
      <formula>CZ15&lt;25</formula>
    </cfRule>
    <cfRule type="expression" dxfId="1901" priority="1914" stopIfTrue="1">
      <formula>CZ15&lt;5000</formula>
    </cfRule>
    <cfRule type="expression" dxfId="1900" priority="1915" stopIfTrue="1">
      <formula>CZ15&gt;5000</formula>
    </cfRule>
  </conditionalFormatting>
  <conditionalFormatting sqref="DP4">
    <cfRule type="expression" dxfId="1899" priority="1906" stopIfTrue="1">
      <formula>DP4&lt;5</formula>
    </cfRule>
    <cfRule type="expression" dxfId="1898" priority="1907" stopIfTrue="1">
      <formula>DP4&lt;10</formula>
    </cfRule>
    <cfRule type="expression" dxfId="1897" priority="1908" stopIfTrue="1">
      <formula>DP4&lt;25</formula>
    </cfRule>
    <cfRule type="expression" dxfId="1896" priority="1909" stopIfTrue="1">
      <formula>DP4&lt;5000</formula>
    </cfRule>
    <cfRule type="expression" dxfId="1895" priority="1910" stopIfTrue="1">
      <formula>DP4&gt;5000</formula>
    </cfRule>
  </conditionalFormatting>
  <conditionalFormatting sqref="DP5">
    <cfRule type="expression" dxfId="1894" priority="1901" stopIfTrue="1">
      <formula>DP5&lt;5</formula>
    </cfRule>
    <cfRule type="expression" dxfId="1893" priority="1902" stopIfTrue="1">
      <formula>DP5&lt;10</formula>
    </cfRule>
    <cfRule type="expression" dxfId="1892" priority="1903" stopIfTrue="1">
      <formula>DP5&lt;25</formula>
    </cfRule>
    <cfRule type="expression" dxfId="1891" priority="1904" stopIfTrue="1">
      <formula>DP5&lt;5000</formula>
    </cfRule>
    <cfRule type="expression" dxfId="1890" priority="1905" stopIfTrue="1">
      <formula>DP5&gt;5000</formula>
    </cfRule>
  </conditionalFormatting>
  <conditionalFormatting sqref="DP6">
    <cfRule type="expression" dxfId="1889" priority="1896" stopIfTrue="1">
      <formula>DP6&lt;5</formula>
    </cfRule>
    <cfRule type="expression" dxfId="1888" priority="1897" stopIfTrue="1">
      <formula>DP6&lt;10</formula>
    </cfRule>
    <cfRule type="expression" dxfId="1887" priority="1898" stopIfTrue="1">
      <formula>DP6&lt;25</formula>
    </cfRule>
    <cfRule type="expression" dxfId="1886" priority="1899" stopIfTrue="1">
      <formula>DP6&lt;5000</formula>
    </cfRule>
    <cfRule type="expression" dxfId="1885" priority="1900" stopIfTrue="1">
      <formula>DP6&gt;5000</formula>
    </cfRule>
  </conditionalFormatting>
  <conditionalFormatting sqref="DP7">
    <cfRule type="expression" dxfId="1884" priority="1891" stopIfTrue="1">
      <formula>DP7&lt;5</formula>
    </cfRule>
    <cfRule type="expression" dxfId="1883" priority="1892" stopIfTrue="1">
      <formula>DP7&lt;10</formula>
    </cfRule>
    <cfRule type="expression" dxfId="1882" priority="1893" stopIfTrue="1">
      <formula>DP7&lt;25</formula>
    </cfRule>
    <cfRule type="expression" dxfId="1881" priority="1894" stopIfTrue="1">
      <formula>DP7&lt;5000</formula>
    </cfRule>
    <cfRule type="expression" dxfId="1880" priority="1895" stopIfTrue="1">
      <formula>DP7&gt;5000</formula>
    </cfRule>
  </conditionalFormatting>
  <conditionalFormatting sqref="DP8">
    <cfRule type="expression" dxfId="1879" priority="1886" stopIfTrue="1">
      <formula>DP8&lt;5</formula>
    </cfRule>
    <cfRule type="expression" dxfId="1878" priority="1887" stopIfTrue="1">
      <formula>DP8&lt;10</formula>
    </cfRule>
    <cfRule type="expression" dxfId="1877" priority="1888" stopIfTrue="1">
      <formula>DP8&lt;25</formula>
    </cfRule>
    <cfRule type="expression" dxfId="1876" priority="1889" stopIfTrue="1">
      <formula>DP8&lt;5000</formula>
    </cfRule>
    <cfRule type="expression" dxfId="1875" priority="1890" stopIfTrue="1">
      <formula>DP8&gt;5000</formula>
    </cfRule>
  </conditionalFormatting>
  <conditionalFormatting sqref="DP9">
    <cfRule type="expression" dxfId="1874" priority="1881" stopIfTrue="1">
      <formula>DP9&lt;5</formula>
    </cfRule>
    <cfRule type="expression" dxfId="1873" priority="1882" stopIfTrue="1">
      <formula>DP9&lt;10</formula>
    </cfRule>
    <cfRule type="expression" dxfId="1872" priority="1883" stopIfTrue="1">
      <formula>DP9&lt;25</formula>
    </cfRule>
    <cfRule type="expression" dxfId="1871" priority="1884" stopIfTrue="1">
      <formula>DP9&lt;5000</formula>
    </cfRule>
    <cfRule type="expression" dxfId="1870" priority="1885" stopIfTrue="1">
      <formula>DP9&gt;5000</formula>
    </cfRule>
  </conditionalFormatting>
  <conditionalFormatting sqref="DP10">
    <cfRule type="expression" dxfId="1869" priority="1876" stopIfTrue="1">
      <formula>DP10&lt;5</formula>
    </cfRule>
    <cfRule type="expression" dxfId="1868" priority="1877" stopIfTrue="1">
      <formula>DP10&lt;10</formula>
    </cfRule>
    <cfRule type="expression" dxfId="1867" priority="1878" stopIfTrue="1">
      <formula>DP10&lt;25</formula>
    </cfRule>
    <cfRule type="expression" dxfId="1866" priority="1879" stopIfTrue="1">
      <formula>DP10&lt;5000</formula>
    </cfRule>
    <cfRule type="expression" dxfId="1865" priority="1880" stopIfTrue="1">
      <formula>DP10&gt;5000</formula>
    </cfRule>
  </conditionalFormatting>
  <conditionalFormatting sqref="DP11">
    <cfRule type="expression" dxfId="1864" priority="1871" stopIfTrue="1">
      <formula>DP11&lt;5</formula>
    </cfRule>
    <cfRule type="expression" dxfId="1863" priority="1872" stopIfTrue="1">
      <formula>DP11&lt;10</formula>
    </cfRule>
    <cfRule type="expression" dxfId="1862" priority="1873" stopIfTrue="1">
      <formula>DP11&lt;25</formula>
    </cfRule>
    <cfRule type="expression" dxfId="1861" priority="1874" stopIfTrue="1">
      <formula>DP11&lt;5000</formula>
    </cfRule>
    <cfRule type="expression" dxfId="1860" priority="1875" stopIfTrue="1">
      <formula>DP11&gt;5000</formula>
    </cfRule>
  </conditionalFormatting>
  <conditionalFormatting sqref="DP12">
    <cfRule type="expression" dxfId="1859" priority="1866" stopIfTrue="1">
      <formula>DP12&lt;5</formula>
    </cfRule>
    <cfRule type="expression" dxfId="1858" priority="1867" stopIfTrue="1">
      <formula>DP12&lt;10</formula>
    </cfRule>
    <cfRule type="expression" dxfId="1857" priority="1868" stopIfTrue="1">
      <formula>DP12&lt;25</formula>
    </cfRule>
    <cfRule type="expression" dxfId="1856" priority="1869" stopIfTrue="1">
      <formula>DP12&lt;5000</formula>
    </cfRule>
    <cfRule type="expression" dxfId="1855" priority="1870" stopIfTrue="1">
      <formula>DP12&gt;5000</formula>
    </cfRule>
  </conditionalFormatting>
  <conditionalFormatting sqref="DP13">
    <cfRule type="expression" dxfId="1854" priority="1861" stopIfTrue="1">
      <formula>DP13&lt;5</formula>
    </cfRule>
    <cfRule type="expression" dxfId="1853" priority="1862" stopIfTrue="1">
      <formula>DP13&lt;10</formula>
    </cfRule>
    <cfRule type="expression" dxfId="1852" priority="1863" stopIfTrue="1">
      <formula>DP13&lt;25</formula>
    </cfRule>
    <cfRule type="expression" dxfId="1851" priority="1864" stopIfTrue="1">
      <formula>DP13&lt;5000</formula>
    </cfRule>
    <cfRule type="expression" dxfId="1850" priority="1865" stopIfTrue="1">
      <formula>DP13&gt;5000</formula>
    </cfRule>
  </conditionalFormatting>
  <conditionalFormatting sqref="DP14">
    <cfRule type="expression" dxfId="1849" priority="1856" stopIfTrue="1">
      <formula>DP14&lt;5</formula>
    </cfRule>
    <cfRule type="expression" dxfId="1848" priority="1857" stopIfTrue="1">
      <formula>DP14&lt;10</formula>
    </cfRule>
    <cfRule type="expression" dxfId="1847" priority="1858" stopIfTrue="1">
      <formula>DP14&lt;25</formula>
    </cfRule>
    <cfRule type="expression" dxfId="1846" priority="1859" stopIfTrue="1">
      <formula>DP14&lt;5000</formula>
    </cfRule>
    <cfRule type="expression" dxfId="1845" priority="1860" stopIfTrue="1">
      <formula>DP14&gt;5000</formula>
    </cfRule>
  </conditionalFormatting>
  <conditionalFormatting sqref="DP15:DP83">
    <cfRule type="expression" dxfId="1844" priority="1851" stopIfTrue="1">
      <formula>DP15&lt;5</formula>
    </cfRule>
    <cfRule type="expression" dxfId="1843" priority="1852" stopIfTrue="1">
      <formula>DP15&lt;10</formula>
    </cfRule>
    <cfRule type="expression" dxfId="1842" priority="1853" stopIfTrue="1">
      <formula>DP15&lt;25</formula>
    </cfRule>
    <cfRule type="expression" dxfId="1841" priority="1854" stopIfTrue="1">
      <formula>DP15&lt;5000</formula>
    </cfRule>
    <cfRule type="expression" dxfId="1840" priority="1855" stopIfTrue="1">
      <formula>DP15&gt;5000</formula>
    </cfRule>
  </conditionalFormatting>
  <conditionalFormatting sqref="DX4">
    <cfRule type="expression" dxfId="1839" priority="1846" stopIfTrue="1">
      <formula>DX4&lt;5</formula>
    </cfRule>
    <cfRule type="expression" dxfId="1838" priority="1847" stopIfTrue="1">
      <formula>DX4&lt;10</formula>
    </cfRule>
    <cfRule type="expression" dxfId="1837" priority="1848" stopIfTrue="1">
      <formula>DX4&lt;25</formula>
    </cfRule>
    <cfRule type="expression" dxfId="1836" priority="1849" stopIfTrue="1">
      <formula>DX4&lt;5000</formula>
    </cfRule>
    <cfRule type="expression" dxfId="1835" priority="1850" stopIfTrue="1">
      <formula>DX4&gt;5000</formula>
    </cfRule>
  </conditionalFormatting>
  <conditionalFormatting sqref="DX5">
    <cfRule type="expression" dxfId="1834" priority="1841" stopIfTrue="1">
      <formula>DX5&lt;5</formula>
    </cfRule>
    <cfRule type="expression" dxfId="1833" priority="1842" stopIfTrue="1">
      <formula>DX5&lt;10</formula>
    </cfRule>
    <cfRule type="expression" dxfId="1832" priority="1843" stopIfTrue="1">
      <formula>DX5&lt;25</formula>
    </cfRule>
    <cfRule type="expression" dxfId="1831" priority="1844" stopIfTrue="1">
      <formula>DX5&lt;5000</formula>
    </cfRule>
    <cfRule type="expression" dxfId="1830" priority="1845" stopIfTrue="1">
      <formula>DX5&gt;5000</formula>
    </cfRule>
  </conditionalFormatting>
  <conditionalFormatting sqref="DX6">
    <cfRule type="expression" dxfId="1829" priority="1836" stopIfTrue="1">
      <formula>DX6&lt;5</formula>
    </cfRule>
    <cfRule type="expression" dxfId="1828" priority="1837" stopIfTrue="1">
      <formula>DX6&lt;10</formula>
    </cfRule>
    <cfRule type="expression" dxfId="1827" priority="1838" stopIfTrue="1">
      <formula>DX6&lt;25</formula>
    </cfRule>
    <cfRule type="expression" dxfId="1826" priority="1839" stopIfTrue="1">
      <formula>DX6&lt;5000</formula>
    </cfRule>
    <cfRule type="expression" dxfId="1825" priority="1840" stopIfTrue="1">
      <formula>DX6&gt;5000</formula>
    </cfRule>
  </conditionalFormatting>
  <conditionalFormatting sqref="DX7">
    <cfRule type="expression" dxfId="1824" priority="1831" stopIfTrue="1">
      <formula>DX7&lt;5</formula>
    </cfRule>
    <cfRule type="expression" dxfId="1823" priority="1832" stopIfTrue="1">
      <formula>DX7&lt;10</formula>
    </cfRule>
    <cfRule type="expression" dxfId="1822" priority="1833" stopIfTrue="1">
      <formula>DX7&lt;25</formula>
    </cfRule>
    <cfRule type="expression" dxfId="1821" priority="1834" stopIfTrue="1">
      <formula>DX7&lt;5000</formula>
    </cfRule>
    <cfRule type="expression" dxfId="1820" priority="1835" stopIfTrue="1">
      <formula>DX7&gt;5000</formula>
    </cfRule>
  </conditionalFormatting>
  <conditionalFormatting sqref="DX8">
    <cfRule type="expression" dxfId="1819" priority="1826" stopIfTrue="1">
      <formula>DX8&lt;5</formula>
    </cfRule>
    <cfRule type="expression" dxfId="1818" priority="1827" stopIfTrue="1">
      <formula>DX8&lt;10</formula>
    </cfRule>
    <cfRule type="expression" dxfId="1817" priority="1828" stopIfTrue="1">
      <formula>DX8&lt;25</formula>
    </cfRule>
    <cfRule type="expression" dxfId="1816" priority="1829" stopIfTrue="1">
      <formula>DX8&lt;5000</formula>
    </cfRule>
    <cfRule type="expression" dxfId="1815" priority="1830" stopIfTrue="1">
      <formula>DX8&gt;5000</formula>
    </cfRule>
  </conditionalFormatting>
  <conditionalFormatting sqref="DX9">
    <cfRule type="expression" dxfId="1814" priority="1821" stopIfTrue="1">
      <formula>DX9&lt;5</formula>
    </cfRule>
    <cfRule type="expression" dxfId="1813" priority="1822" stopIfTrue="1">
      <formula>DX9&lt;10</formula>
    </cfRule>
    <cfRule type="expression" dxfId="1812" priority="1823" stopIfTrue="1">
      <formula>DX9&lt;25</formula>
    </cfRule>
    <cfRule type="expression" dxfId="1811" priority="1824" stopIfTrue="1">
      <formula>DX9&lt;5000</formula>
    </cfRule>
    <cfRule type="expression" dxfId="1810" priority="1825" stopIfTrue="1">
      <formula>DX9&gt;5000</formula>
    </cfRule>
  </conditionalFormatting>
  <conditionalFormatting sqref="DX10">
    <cfRule type="expression" dxfId="1809" priority="1816" stopIfTrue="1">
      <formula>DX10&lt;5</formula>
    </cfRule>
    <cfRule type="expression" dxfId="1808" priority="1817" stopIfTrue="1">
      <formula>DX10&lt;10</formula>
    </cfRule>
    <cfRule type="expression" dxfId="1807" priority="1818" stopIfTrue="1">
      <formula>DX10&lt;25</formula>
    </cfRule>
    <cfRule type="expression" dxfId="1806" priority="1819" stopIfTrue="1">
      <formula>DX10&lt;5000</formula>
    </cfRule>
    <cfRule type="expression" dxfId="1805" priority="1820" stopIfTrue="1">
      <formula>DX10&gt;5000</formula>
    </cfRule>
  </conditionalFormatting>
  <conditionalFormatting sqref="DX11">
    <cfRule type="expression" dxfId="1804" priority="1811" stopIfTrue="1">
      <formula>DX11&lt;5</formula>
    </cfRule>
    <cfRule type="expression" dxfId="1803" priority="1812" stopIfTrue="1">
      <formula>DX11&lt;10</formula>
    </cfRule>
    <cfRule type="expression" dxfId="1802" priority="1813" stopIfTrue="1">
      <formula>DX11&lt;25</formula>
    </cfRule>
    <cfRule type="expression" dxfId="1801" priority="1814" stopIfTrue="1">
      <formula>DX11&lt;5000</formula>
    </cfRule>
    <cfRule type="expression" dxfId="1800" priority="1815" stopIfTrue="1">
      <formula>DX11&gt;5000</formula>
    </cfRule>
  </conditionalFormatting>
  <conditionalFormatting sqref="DX12">
    <cfRule type="expression" dxfId="1799" priority="1806" stopIfTrue="1">
      <formula>DX12&lt;5</formula>
    </cfRule>
    <cfRule type="expression" dxfId="1798" priority="1807" stopIfTrue="1">
      <formula>DX12&lt;10</formula>
    </cfRule>
    <cfRule type="expression" dxfId="1797" priority="1808" stopIfTrue="1">
      <formula>DX12&lt;25</formula>
    </cfRule>
    <cfRule type="expression" dxfId="1796" priority="1809" stopIfTrue="1">
      <formula>DX12&lt;5000</formula>
    </cfRule>
    <cfRule type="expression" dxfId="1795" priority="1810" stopIfTrue="1">
      <formula>DX12&gt;5000</formula>
    </cfRule>
  </conditionalFormatting>
  <conditionalFormatting sqref="DX13">
    <cfRule type="expression" dxfId="1794" priority="1801" stopIfTrue="1">
      <formula>DX13&lt;5</formula>
    </cfRule>
    <cfRule type="expression" dxfId="1793" priority="1802" stopIfTrue="1">
      <formula>DX13&lt;10</formula>
    </cfRule>
    <cfRule type="expression" dxfId="1792" priority="1803" stopIfTrue="1">
      <formula>DX13&lt;25</formula>
    </cfRule>
    <cfRule type="expression" dxfId="1791" priority="1804" stopIfTrue="1">
      <formula>DX13&lt;5000</formula>
    </cfRule>
    <cfRule type="expression" dxfId="1790" priority="1805" stopIfTrue="1">
      <formula>DX13&gt;5000</formula>
    </cfRule>
  </conditionalFormatting>
  <conditionalFormatting sqref="DX14">
    <cfRule type="expression" dxfId="1789" priority="1796" stopIfTrue="1">
      <formula>DX14&lt;5</formula>
    </cfRule>
    <cfRule type="expression" dxfId="1788" priority="1797" stopIfTrue="1">
      <formula>DX14&lt;10</formula>
    </cfRule>
    <cfRule type="expression" dxfId="1787" priority="1798" stopIfTrue="1">
      <formula>DX14&lt;25</formula>
    </cfRule>
    <cfRule type="expression" dxfId="1786" priority="1799" stopIfTrue="1">
      <formula>DX14&lt;5000</formula>
    </cfRule>
    <cfRule type="expression" dxfId="1785" priority="1800" stopIfTrue="1">
      <formula>DX14&gt;5000</formula>
    </cfRule>
  </conditionalFormatting>
  <conditionalFormatting sqref="DX15:DX83">
    <cfRule type="expression" dxfId="1784" priority="1791" stopIfTrue="1">
      <formula>DX15&lt;5</formula>
    </cfRule>
    <cfRule type="expression" dxfId="1783" priority="1792" stopIfTrue="1">
      <formula>DX15&lt;10</formula>
    </cfRule>
    <cfRule type="expression" dxfId="1782" priority="1793" stopIfTrue="1">
      <formula>DX15&lt;25</formula>
    </cfRule>
    <cfRule type="expression" dxfId="1781" priority="1794" stopIfTrue="1">
      <formula>DX15&lt;5000</formula>
    </cfRule>
    <cfRule type="expression" dxfId="1780" priority="1795" stopIfTrue="1">
      <formula>DX15&gt;5000</formula>
    </cfRule>
  </conditionalFormatting>
  <conditionalFormatting sqref="EF4">
    <cfRule type="expression" dxfId="1779" priority="1786" stopIfTrue="1">
      <formula>EF4&lt;5</formula>
    </cfRule>
    <cfRule type="expression" dxfId="1778" priority="1787" stopIfTrue="1">
      <formula>EF4&lt;10</formula>
    </cfRule>
    <cfRule type="expression" dxfId="1777" priority="1788" stopIfTrue="1">
      <formula>EF4&lt;25</formula>
    </cfRule>
    <cfRule type="expression" dxfId="1776" priority="1789" stopIfTrue="1">
      <formula>EF4&lt;5000</formula>
    </cfRule>
    <cfRule type="expression" dxfId="1775" priority="1790" stopIfTrue="1">
      <formula>EF4&gt;5000</formula>
    </cfRule>
  </conditionalFormatting>
  <conditionalFormatting sqref="EF5">
    <cfRule type="expression" dxfId="1774" priority="1781" stopIfTrue="1">
      <formula>EF5&lt;5</formula>
    </cfRule>
    <cfRule type="expression" dxfId="1773" priority="1782" stopIfTrue="1">
      <formula>EF5&lt;10</formula>
    </cfRule>
    <cfRule type="expression" dxfId="1772" priority="1783" stopIfTrue="1">
      <formula>EF5&lt;25</formula>
    </cfRule>
    <cfRule type="expression" dxfId="1771" priority="1784" stopIfTrue="1">
      <formula>EF5&lt;5000</formula>
    </cfRule>
    <cfRule type="expression" dxfId="1770" priority="1785" stopIfTrue="1">
      <formula>EF5&gt;5000</formula>
    </cfRule>
  </conditionalFormatting>
  <conditionalFormatting sqref="EF6">
    <cfRule type="expression" dxfId="1769" priority="1776" stopIfTrue="1">
      <formula>EF6&lt;5</formula>
    </cfRule>
    <cfRule type="expression" dxfId="1768" priority="1777" stopIfTrue="1">
      <formula>EF6&lt;10</formula>
    </cfRule>
    <cfRule type="expression" dxfId="1767" priority="1778" stopIfTrue="1">
      <formula>EF6&lt;25</formula>
    </cfRule>
    <cfRule type="expression" dxfId="1766" priority="1779" stopIfTrue="1">
      <formula>EF6&lt;5000</formula>
    </cfRule>
    <cfRule type="expression" dxfId="1765" priority="1780" stopIfTrue="1">
      <formula>EF6&gt;5000</formula>
    </cfRule>
  </conditionalFormatting>
  <conditionalFormatting sqref="EF7">
    <cfRule type="expression" dxfId="1764" priority="1771" stopIfTrue="1">
      <formula>EF7&lt;5</formula>
    </cfRule>
    <cfRule type="expression" dxfId="1763" priority="1772" stopIfTrue="1">
      <formula>EF7&lt;10</formula>
    </cfRule>
    <cfRule type="expression" dxfId="1762" priority="1773" stopIfTrue="1">
      <formula>EF7&lt;25</formula>
    </cfRule>
    <cfRule type="expression" dxfId="1761" priority="1774" stopIfTrue="1">
      <formula>EF7&lt;5000</formula>
    </cfRule>
    <cfRule type="expression" dxfId="1760" priority="1775" stopIfTrue="1">
      <formula>EF7&gt;5000</formula>
    </cfRule>
  </conditionalFormatting>
  <conditionalFormatting sqref="EF8">
    <cfRule type="expression" dxfId="1759" priority="1766" stopIfTrue="1">
      <formula>EF8&lt;5</formula>
    </cfRule>
    <cfRule type="expression" dxfId="1758" priority="1767" stopIfTrue="1">
      <formula>EF8&lt;10</formula>
    </cfRule>
    <cfRule type="expression" dxfId="1757" priority="1768" stopIfTrue="1">
      <formula>EF8&lt;25</formula>
    </cfRule>
    <cfRule type="expression" dxfId="1756" priority="1769" stopIfTrue="1">
      <formula>EF8&lt;5000</formula>
    </cfRule>
    <cfRule type="expression" dxfId="1755" priority="1770" stopIfTrue="1">
      <formula>EF8&gt;5000</formula>
    </cfRule>
  </conditionalFormatting>
  <conditionalFormatting sqref="EF9">
    <cfRule type="expression" dxfId="1754" priority="1761" stopIfTrue="1">
      <formula>EF9&lt;5</formula>
    </cfRule>
    <cfRule type="expression" dxfId="1753" priority="1762" stopIfTrue="1">
      <formula>EF9&lt;10</formula>
    </cfRule>
    <cfRule type="expression" dxfId="1752" priority="1763" stopIfTrue="1">
      <formula>EF9&lt;25</formula>
    </cfRule>
    <cfRule type="expression" dxfId="1751" priority="1764" stopIfTrue="1">
      <formula>EF9&lt;5000</formula>
    </cfRule>
    <cfRule type="expression" dxfId="1750" priority="1765" stopIfTrue="1">
      <formula>EF9&gt;5000</formula>
    </cfRule>
  </conditionalFormatting>
  <conditionalFormatting sqref="EF10">
    <cfRule type="expression" dxfId="1749" priority="1756" stopIfTrue="1">
      <formula>EF10&lt;5</formula>
    </cfRule>
    <cfRule type="expression" dxfId="1748" priority="1757" stopIfTrue="1">
      <formula>EF10&lt;10</formula>
    </cfRule>
    <cfRule type="expression" dxfId="1747" priority="1758" stopIfTrue="1">
      <formula>EF10&lt;25</formula>
    </cfRule>
    <cfRule type="expression" dxfId="1746" priority="1759" stopIfTrue="1">
      <formula>EF10&lt;5000</formula>
    </cfRule>
    <cfRule type="expression" dxfId="1745" priority="1760" stopIfTrue="1">
      <formula>EF10&gt;5000</formula>
    </cfRule>
  </conditionalFormatting>
  <conditionalFormatting sqref="EF11">
    <cfRule type="expression" dxfId="1744" priority="1751" stopIfTrue="1">
      <formula>EF11&lt;5</formula>
    </cfRule>
    <cfRule type="expression" dxfId="1743" priority="1752" stopIfTrue="1">
      <formula>EF11&lt;10</formula>
    </cfRule>
    <cfRule type="expression" dxfId="1742" priority="1753" stopIfTrue="1">
      <formula>EF11&lt;25</formula>
    </cfRule>
    <cfRule type="expression" dxfId="1741" priority="1754" stopIfTrue="1">
      <formula>EF11&lt;5000</formula>
    </cfRule>
    <cfRule type="expression" dxfId="1740" priority="1755" stopIfTrue="1">
      <formula>EF11&gt;5000</formula>
    </cfRule>
  </conditionalFormatting>
  <conditionalFormatting sqref="EF12">
    <cfRule type="expression" dxfId="1739" priority="1746" stopIfTrue="1">
      <formula>EF12&lt;5</formula>
    </cfRule>
    <cfRule type="expression" dxfId="1738" priority="1747" stopIfTrue="1">
      <formula>EF12&lt;10</formula>
    </cfRule>
    <cfRule type="expression" dxfId="1737" priority="1748" stopIfTrue="1">
      <formula>EF12&lt;25</formula>
    </cfRule>
    <cfRule type="expression" dxfId="1736" priority="1749" stopIfTrue="1">
      <formula>EF12&lt;5000</formula>
    </cfRule>
    <cfRule type="expression" dxfId="1735" priority="1750" stopIfTrue="1">
      <formula>EF12&gt;5000</formula>
    </cfRule>
  </conditionalFormatting>
  <conditionalFormatting sqref="EF13">
    <cfRule type="expression" dxfId="1734" priority="1741" stopIfTrue="1">
      <formula>EF13&lt;5</formula>
    </cfRule>
    <cfRule type="expression" dxfId="1733" priority="1742" stopIfTrue="1">
      <formula>EF13&lt;10</formula>
    </cfRule>
    <cfRule type="expression" dxfId="1732" priority="1743" stopIfTrue="1">
      <formula>EF13&lt;25</formula>
    </cfRule>
    <cfRule type="expression" dxfId="1731" priority="1744" stopIfTrue="1">
      <formula>EF13&lt;5000</formula>
    </cfRule>
    <cfRule type="expression" dxfId="1730" priority="1745" stopIfTrue="1">
      <formula>EF13&gt;5000</formula>
    </cfRule>
  </conditionalFormatting>
  <conditionalFormatting sqref="EF14">
    <cfRule type="expression" dxfId="1729" priority="1736" stopIfTrue="1">
      <formula>EF14&lt;5</formula>
    </cfRule>
    <cfRule type="expression" dxfId="1728" priority="1737" stopIfTrue="1">
      <formula>EF14&lt;10</formula>
    </cfRule>
    <cfRule type="expression" dxfId="1727" priority="1738" stopIfTrue="1">
      <formula>EF14&lt;25</formula>
    </cfRule>
    <cfRule type="expression" dxfId="1726" priority="1739" stopIfTrue="1">
      <formula>EF14&lt;5000</formula>
    </cfRule>
    <cfRule type="expression" dxfId="1725" priority="1740" stopIfTrue="1">
      <formula>EF14&gt;5000</formula>
    </cfRule>
  </conditionalFormatting>
  <conditionalFormatting sqref="EF15:EF83">
    <cfRule type="expression" dxfId="1724" priority="1731" stopIfTrue="1">
      <formula>EF15&lt;5</formula>
    </cfRule>
    <cfRule type="expression" dxfId="1723" priority="1732" stopIfTrue="1">
      <formula>EF15&lt;10</formula>
    </cfRule>
    <cfRule type="expression" dxfId="1722" priority="1733" stopIfTrue="1">
      <formula>EF15&lt;25</formula>
    </cfRule>
    <cfRule type="expression" dxfId="1721" priority="1734" stopIfTrue="1">
      <formula>EF15&lt;5000</formula>
    </cfRule>
    <cfRule type="expression" dxfId="1720" priority="1735" stopIfTrue="1">
      <formula>EF15&gt;5000</formula>
    </cfRule>
  </conditionalFormatting>
  <conditionalFormatting sqref="FZ4">
    <cfRule type="expression" dxfId="1719" priority="1726" stopIfTrue="1">
      <formula>FZ4&lt;5</formula>
    </cfRule>
    <cfRule type="expression" dxfId="1718" priority="1727" stopIfTrue="1">
      <formula>FZ4&lt;10</formula>
    </cfRule>
    <cfRule type="expression" dxfId="1717" priority="1728" stopIfTrue="1">
      <formula>FZ4&lt;25</formula>
    </cfRule>
    <cfRule type="expression" dxfId="1716" priority="1729" stopIfTrue="1">
      <formula>FZ4&lt;5000</formula>
    </cfRule>
    <cfRule type="expression" dxfId="1715" priority="1730" stopIfTrue="1">
      <formula>FZ4&gt;5000</formula>
    </cfRule>
  </conditionalFormatting>
  <conditionalFormatting sqref="FZ5">
    <cfRule type="expression" dxfId="1714" priority="1721" stopIfTrue="1">
      <formula>FZ5&lt;5</formula>
    </cfRule>
    <cfRule type="expression" dxfId="1713" priority="1722" stopIfTrue="1">
      <formula>FZ5&lt;10</formula>
    </cfRule>
    <cfRule type="expression" dxfId="1712" priority="1723" stopIfTrue="1">
      <formula>FZ5&lt;25</formula>
    </cfRule>
    <cfRule type="expression" dxfId="1711" priority="1724" stopIfTrue="1">
      <formula>FZ5&lt;5000</formula>
    </cfRule>
    <cfRule type="expression" dxfId="1710" priority="1725" stopIfTrue="1">
      <formula>FZ5&gt;5000</formula>
    </cfRule>
  </conditionalFormatting>
  <conditionalFormatting sqref="FZ6">
    <cfRule type="expression" dxfId="1709" priority="1716" stopIfTrue="1">
      <formula>FZ6&lt;5</formula>
    </cfRule>
    <cfRule type="expression" dxfId="1708" priority="1717" stopIfTrue="1">
      <formula>FZ6&lt;10</formula>
    </cfRule>
    <cfRule type="expression" dxfId="1707" priority="1718" stopIfTrue="1">
      <formula>FZ6&lt;25</formula>
    </cfRule>
    <cfRule type="expression" dxfId="1706" priority="1719" stopIfTrue="1">
      <formula>FZ6&lt;5000</formula>
    </cfRule>
    <cfRule type="expression" dxfId="1705" priority="1720" stopIfTrue="1">
      <formula>FZ6&gt;5000</formula>
    </cfRule>
  </conditionalFormatting>
  <conditionalFormatting sqref="FZ7">
    <cfRule type="expression" dxfId="1704" priority="1711" stopIfTrue="1">
      <formula>FZ7&lt;5</formula>
    </cfRule>
    <cfRule type="expression" dxfId="1703" priority="1712" stopIfTrue="1">
      <formula>FZ7&lt;10</formula>
    </cfRule>
    <cfRule type="expression" dxfId="1702" priority="1713" stopIfTrue="1">
      <formula>FZ7&lt;25</formula>
    </cfRule>
    <cfRule type="expression" dxfId="1701" priority="1714" stopIfTrue="1">
      <formula>FZ7&lt;5000</formula>
    </cfRule>
    <cfRule type="expression" dxfId="1700" priority="1715" stopIfTrue="1">
      <formula>FZ7&gt;5000</formula>
    </cfRule>
  </conditionalFormatting>
  <conditionalFormatting sqref="FZ8">
    <cfRule type="expression" dxfId="1699" priority="1706" stopIfTrue="1">
      <formula>FZ8&lt;5</formula>
    </cfRule>
    <cfRule type="expression" dxfId="1698" priority="1707" stopIfTrue="1">
      <formula>FZ8&lt;10</formula>
    </cfRule>
    <cfRule type="expression" dxfId="1697" priority="1708" stopIfTrue="1">
      <formula>FZ8&lt;25</formula>
    </cfRule>
    <cfRule type="expression" dxfId="1696" priority="1709" stopIfTrue="1">
      <formula>FZ8&lt;5000</formula>
    </cfRule>
    <cfRule type="expression" dxfId="1695" priority="1710" stopIfTrue="1">
      <formula>FZ8&gt;5000</formula>
    </cfRule>
  </conditionalFormatting>
  <conditionalFormatting sqref="FZ9">
    <cfRule type="expression" dxfId="1694" priority="1701" stopIfTrue="1">
      <formula>FZ9&lt;5</formula>
    </cfRule>
    <cfRule type="expression" dxfId="1693" priority="1702" stopIfTrue="1">
      <formula>FZ9&lt;10</formula>
    </cfRule>
    <cfRule type="expression" dxfId="1692" priority="1703" stopIfTrue="1">
      <formula>FZ9&lt;25</formula>
    </cfRule>
    <cfRule type="expression" dxfId="1691" priority="1704" stopIfTrue="1">
      <formula>FZ9&lt;5000</formula>
    </cfRule>
    <cfRule type="expression" dxfId="1690" priority="1705" stopIfTrue="1">
      <formula>FZ9&gt;5000</formula>
    </cfRule>
  </conditionalFormatting>
  <conditionalFormatting sqref="FZ10">
    <cfRule type="expression" dxfId="1689" priority="1696" stopIfTrue="1">
      <formula>FZ10&lt;5</formula>
    </cfRule>
    <cfRule type="expression" dxfId="1688" priority="1697" stopIfTrue="1">
      <formula>FZ10&lt;10</formula>
    </cfRule>
    <cfRule type="expression" dxfId="1687" priority="1698" stopIfTrue="1">
      <formula>FZ10&lt;25</formula>
    </cfRule>
    <cfRule type="expression" dxfId="1686" priority="1699" stopIfTrue="1">
      <formula>FZ10&lt;5000</formula>
    </cfRule>
    <cfRule type="expression" dxfId="1685" priority="1700" stopIfTrue="1">
      <formula>FZ10&gt;5000</formula>
    </cfRule>
  </conditionalFormatting>
  <conditionalFormatting sqref="FZ11">
    <cfRule type="expression" dxfId="1684" priority="1691" stopIfTrue="1">
      <formula>FZ11&lt;5</formula>
    </cfRule>
    <cfRule type="expression" dxfId="1683" priority="1692" stopIfTrue="1">
      <formula>FZ11&lt;10</formula>
    </cfRule>
    <cfRule type="expression" dxfId="1682" priority="1693" stopIfTrue="1">
      <formula>FZ11&lt;25</formula>
    </cfRule>
    <cfRule type="expression" dxfId="1681" priority="1694" stopIfTrue="1">
      <formula>FZ11&lt;5000</formula>
    </cfRule>
    <cfRule type="expression" dxfId="1680" priority="1695" stopIfTrue="1">
      <formula>FZ11&gt;5000</formula>
    </cfRule>
  </conditionalFormatting>
  <conditionalFormatting sqref="FZ12">
    <cfRule type="expression" dxfId="1679" priority="1686" stopIfTrue="1">
      <formula>FZ12&lt;5</formula>
    </cfRule>
    <cfRule type="expression" dxfId="1678" priority="1687" stopIfTrue="1">
      <formula>FZ12&lt;10</formula>
    </cfRule>
    <cfRule type="expression" dxfId="1677" priority="1688" stopIfTrue="1">
      <formula>FZ12&lt;25</formula>
    </cfRule>
    <cfRule type="expression" dxfId="1676" priority="1689" stopIfTrue="1">
      <formula>FZ12&lt;5000</formula>
    </cfRule>
    <cfRule type="expression" dxfId="1675" priority="1690" stopIfTrue="1">
      <formula>FZ12&gt;5000</formula>
    </cfRule>
  </conditionalFormatting>
  <conditionalFormatting sqref="FZ13">
    <cfRule type="expression" dxfId="1674" priority="1681" stopIfTrue="1">
      <formula>FZ13&lt;5</formula>
    </cfRule>
    <cfRule type="expression" dxfId="1673" priority="1682" stopIfTrue="1">
      <formula>FZ13&lt;10</formula>
    </cfRule>
    <cfRule type="expression" dxfId="1672" priority="1683" stopIfTrue="1">
      <formula>FZ13&lt;25</formula>
    </cfRule>
    <cfRule type="expression" dxfId="1671" priority="1684" stopIfTrue="1">
      <formula>FZ13&lt;5000</formula>
    </cfRule>
    <cfRule type="expression" dxfId="1670" priority="1685" stopIfTrue="1">
      <formula>FZ13&gt;5000</formula>
    </cfRule>
  </conditionalFormatting>
  <conditionalFormatting sqref="FZ14">
    <cfRule type="expression" dxfId="1669" priority="1676" stopIfTrue="1">
      <formula>FZ14&lt;5</formula>
    </cfRule>
    <cfRule type="expression" dxfId="1668" priority="1677" stopIfTrue="1">
      <formula>FZ14&lt;10</formula>
    </cfRule>
    <cfRule type="expression" dxfId="1667" priority="1678" stopIfTrue="1">
      <formula>FZ14&lt;25</formula>
    </cfRule>
    <cfRule type="expression" dxfId="1666" priority="1679" stopIfTrue="1">
      <formula>FZ14&lt;5000</formula>
    </cfRule>
    <cfRule type="expression" dxfId="1665" priority="1680" stopIfTrue="1">
      <formula>FZ14&gt;5000</formula>
    </cfRule>
  </conditionalFormatting>
  <conditionalFormatting sqref="FZ15:FZ83">
    <cfRule type="expression" dxfId="1664" priority="1671" stopIfTrue="1">
      <formula>FZ15&lt;5</formula>
    </cfRule>
    <cfRule type="expression" dxfId="1663" priority="1672" stopIfTrue="1">
      <formula>FZ15&lt;10</formula>
    </cfRule>
    <cfRule type="expression" dxfId="1662" priority="1673" stopIfTrue="1">
      <formula>FZ15&lt;25</formula>
    </cfRule>
    <cfRule type="expression" dxfId="1661" priority="1674" stopIfTrue="1">
      <formula>FZ15&lt;5000</formula>
    </cfRule>
    <cfRule type="expression" dxfId="1660" priority="1675" stopIfTrue="1">
      <formula>FZ15&gt;5000</formula>
    </cfRule>
  </conditionalFormatting>
  <conditionalFormatting sqref="GF4">
    <cfRule type="expression" dxfId="1659" priority="1666" stopIfTrue="1">
      <formula>GF4&lt;5</formula>
    </cfRule>
    <cfRule type="expression" dxfId="1658" priority="1667" stopIfTrue="1">
      <formula>GF4&lt;10</formula>
    </cfRule>
    <cfRule type="expression" dxfId="1657" priority="1668" stopIfTrue="1">
      <formula>GF4&lt;25</formula>
    </cfRule>
    <cfRule type="expression" dxfId="1656" priority="1669" stopIfTrue="1">
      <formula>GF4&lt;5000</formula>
    </cfRule>
    <cfRule type="expression" dxfId="1655" priority="1670" stopIfTrue="1">
      <formula>GF4&gt;5000</formula>
    </cfRule>
  </conditionalFormatting>
  <conditionalFormatting sqref="GF5">
    <cfRule type="expression" dxfId="1654" priority="1661" stopIfTrue="1">
      <formula>GF5&lt;5</formula>
    </cfRule>
    <cfRule type="expression" dxfId="1653" priority="1662" stopIfTrue="1">
      <formula>GF5&lt;10</formula>
    </cfRule>
    <cfRule type="expression" dxfId="1652" priority="1663" stopIfTrue="1">
      <formula>GF5&lt;25</formula>
    </cfRule>
    <cfRule type="expression" dxfId="1651" priority="1664" stopIfTrue="1">
      <formula>GF5&lt;5000</formula>
    </cfRule>
    <cfRule type="expression" dxfId="1650" priority="1665" stopIfTrue="1">
      <formula>GF5&gt;5000</formula>
    </cfRule>
  </conditionalFormatting>
  <conditionalFormatting sqref="GF6">
    <cfRule type="expression" dxfId="1649" priority="1656" stopIfTrue="1">
      <formula>GF6&lt;5</formula>
    </cfRule>
    <cfRule type="expression" dxfId="1648" priority="1657" stopIfTrue="1">
      <formula>GF6&lt;10</formula>
    </cfRule>
    <cfRule type="expression" dxfId="1647" priority="1658" stopIfTrue="1">
      <formula>GF6&lt;25</formula>
    </cfRule>
    <cfRule type="expression" dxfId="1646" priority="1659" stopIfTrue="1">
      <formula>GF6&lt;5000</formula>
    </cfRule>
    <cfRule type="expression" dxfId="1645" priority="1660" stopIfTrue="1">
      <formula>GF6&gt;5000</formula>
    </cfRule>
  </conditionalFormatting>
  <conditionalFormatting sqref="GF7">
    <cfRule type="expression" dxfId="1644" priority="1651" stopIfTrue="1">
      <formula>GF7&lt;5</formula>
    </cfRule>
    <cfRule type="expression" dxfId="1643" priority="1652" stopIfTrue="1">
      <formula>GF7&lt;10</formula>
    </cfRule>
    <cfRule type="expression" dxfId="1642" priority="1653" stopIfTrue="1">
      <formula>GF7&lt;25</formula>
    </cfRule>
    <cfRule type="expression" dxfId="1641" priority="1654" stopIfTrue="1">
      <formula>GF7&lt;5000</formula>
    </cfRule>
    <cfRule type="expression" dxfId="1640" priority="1655" stopIfTrue="1">
      <formula>GF7&gt;5000</formula>
    </cfRule>
  </conditionalFormatting>
  <conditionalFormatting sqref="GF8">
    <cfRule type="expression" dxfId="1639" priority="1646" stopIfTrue="1">
      <formula>GF8&lt;5</formula>
    </cfRule>
    <cfRule type="expression" dxfId="1638" priority="1647" stopIfTrue="1">
      <formula>GF8&lt;10</formula>
    </cfRule>
    <cfRule type="expression" dxfId="1637" priority="1648" stopIfTrue="1">
      <formula>GF8&lt;25</formula>
    </cfRule>
    <cfRule type="expression" dxfId="1636" priority="1649" stopIfTrue="1">
      <formula>GF8&lt;5000</formula>
    </cfRule>
    <cfRule type="expression" dxfId="1635" priority="1650" stopIfTrue="1">
      <formula>GF8&gt;5000</formula>
    </cfRule>
  </conditionalFormatting>
  <conditionalFormatting sqref="GF9">
    <cfRule type="expression" dxfId="1634" priority="1641" stopIfTrue="1">
      <formula>GF9&lt;5</formula>
    </cfRule>
    <cfRule type="expression" dxfId="1633" priority="1642" stopIfTrue="1">
      <formula>GF9&lt;10</formula>
    </cfRule>
    <cfRule type="expression" dxfId="1632" priority="1643" stopIfTrue="1">
      <formula>GF9&lt;25</formula>
    </cfRule>
    <cfRule type="expression" dxfId="1631" priority="1644" stopIfTrue="1">
      <formula>GF9&lt;5000</formula>
    </cfRule>
    <cfRule type="expression" dxfId="1630" priority="1645" stopIfTrue="1">
      <formula>GF9&gt;5000</formula>
    </cfRule>
  </conditionalFormatting>
  <conditionalFormatting sqref="GF10">
    <cfRule type="expression" dxfId="1629" priority="1636" stopIfTrue="1">
      <formula>GF10&lt;5</formula>
    </cfRule>
    <cfRule type="expression" dxfId="1628" priority="1637" stopIfTrue="1">
      <formula>GF10&lt;10</formula>
    </cfRule>
    <cfRule type="expression" dxfId="1627" priority="1638" stopIfTrue="1">
      <formula>GF10&lt;25</formula>
    </cfRule>
    <cfRule type="expression" dxfId="1626" priority="1639" stopIfTrue="1">
      <formula>GF10&lt;5000</formula>
    </cfRule>
    <cfRule type="expression" dxfId="1625" priority="1640" stopIfTrue="1">
      <formula>GF10&gt;5000</formula>
    </cfRule>
  </conditionalFormatting>
  <conditionalFormatting sqref="GF11">
    <cfRule type="expression" dxfId="1624" priority="1631" stopIfTrue="1">
      <formula>GF11&lt;5</formula>
    </cfRule>
    <cfRule type="expression" dxfId="1623" priority="1632" stopIfTrue="1">
      <formula>GF11&lt;10</formula>
    </cfRule>
    <cfRule type="expression" dxfId="1622" priority="1633" stopIfTrue="1">
      <formula>GF11&lt;25</formula>
    </cfRule>
    <cfRule type="expression" dxfId="1621" priority="1634" stopIfTrue="1">
      <formula>GF11&lt;5000</formula>
    </cfRule>
    <cfRule type="expression" dxfId="1620" priority="1635" stopIfTrue="1">
      <formula>GF11&gt;5000</formula>
    </cfRule>
  </conditionalFormatting>
  <conditionalFormatting sqref="GF12">
    <cfRule type="expression" dxfId="1619" priority="1626" stopIfTrue="1">
      <formula>GF12&lt;5</formula>
    </cfRule>
    <cfRule type="expression" dxfId="1618" priority="1627" stopIfTrue="1">
      <formula>GF12&lt;10</formula>
    </cfRule>
    <cfRule type="expression" dxfId="1617" priority="1628" stopIfTrue="1">
      <formula>GF12&lt;25</formula>
    </cfRule>
    <cfRule type="expression" dxfId="1616" priority="1629" stopIfTrue="1">
      <formula>GF12&lt;5000</formula>
    </cfRule>
    <cfRule type="expression" dxfId="1615" priority="1630" stopIfTrue="1">
      <formula>GF12&gt;5000</formula>
    </cfRule>
  </conditionalFormatting>
  <conditionalFormatting sqref="GF13">
    <cfRule type="expression" dxfId="1614" priority="1621" stopIfTrue="1">
      <formula>GF13&lt;5</formula>
    </cfRule>
    <cfRule type="expression" dxfId="1613" priority="1622" stopIfTrue="1">
      <formula>GF13&lt;10</formula>
    </cfRule>
    <cfRule type="expression" dxfId="1612" priority="1623" stopIfTrue="1">
      <formula>GF13&lt;25</formula>
    </cfRule>
    <cfRule type="expression" dxfId="1611" priority="1624" stopIfTrue="1">
      <formula>GF13&lt;5000</formula>
    </cfRule>
    <cfRule type="expression" dxfId="1610" priority="1625" stopIfTrue="1">
      <formula>GF13&gt;5000</formula>
    </cfRule>
  </conditionalFormatting>
  <conditionalFormatting sqref="GF14">
    <cfRule type="expression" dxfId="1609" priority="1616" stopIfTrue="1">
      <formula>GF14&lt;5</formula>
    </cfRule>
    <cfRule type="expression" dxfId="1608" priority="1617" stopIfTrue="1">
      <formula>GF14&lt;10</formula>
    </cfRule>
    <cfRule type="expression" dxfId="1607" priority="1618" stopIfTrue="1">
      <formula>GF14&lt;25</formula>
    </cfRule>
    <cfRule type="expression" dxfId="1606" priority="1619" stopIfTrue="1">
      <formula>GF14&lt;5000</formula>
    </cfRule>
    <cfRule type="expression" dxfId="1605" priority="1620" stopIfTrue="1">
      <formula>GF14&gt;5000</formula>
    </cfRule>
  </conditionalFormatting>
  <conditionalFormatting sqref="GF15:GF83">
    <cfRule type="expression" dxfId="1604" priority="1611" stopIfTrue="1">
      <formula>GF15&lt;5</formula>
    </cfRule>
    <cfRule type="expression" dxfId="1603" priority="1612" stopIfTrue="1">
      <formula>GF15&lt;10</formula>
    </cfRule>
    <cfRule type="expression" dxfId="1602" priority="1613" stopIfTrue="1">
      <formula>GF15&lt;25</formula>
    </cfRule>
    <cfRule type="expression" dxfId="1601" priority="1614" stopIfTrue="1">
      <formula>GF15&lt;5000</formula>
    </cfRule>
    <cfRule type="expression" dxfId="1600" priority="1615" stopIfTrue="1">
      <formula>GF15&gt;5000</formula>
    </cfRule>
  </conditionalFormatting>
  <conditionalFormatting sqref="GL4">
    <cfRule type="expression" dxfId="1599" priority="1606" stopIfTrue="1">
      <formula>GL4&lt;5</formula>
    </cfRule>
    <cfRule type="expression" dxfId="1598" priority="1607" stopIfTrue="1">
      <formula>GL4&lt;10</formula>
    </cfRule>
    <cfRule type="expression" dxfId="1597" priority="1608" stopIfTrue="1">
      <formula>GL4&lt;25</formula>
    </cfRule>
    <cfRule type="expression" dxfId="1596" priority="1609" stopIfTrue="1">
      <formula>GL4&lt;5000</formula>
    </cfRule>
    <cfRule type="expression" dxfId="1595" priority="1610" stopIfTrue="1">
      <formula>GL4&gt;5000</formula>
    </cfRule>
  </conditionalFormatting>
  <conditionalFormatting sqref="GL5">
    <cfRule type="expression" dxfId="1594" priority="1601" stopIfTrue="1">
      <formula>GL5&lt;5</formula>
    </cfRule>
    <cfRule type="expression" dxfId="1593" priority="1602" stopIfTrue="1">
      <formula>GL5&lt;10</formula>
    </cfRule>
    <cfRule type="expression" dxfId="1592" priority="1603" stopIfTrue="1">
      <formula>GL5&lt;25</formula>
    </cfRule>
    <cfRule type="expression" dxfId="1591" priority="1604" stopIfTrue="1">
      <formula>GL5&lt;5000</formula>
    </cfRule>
    <cfRule type="expression" dxfId="1590" priority="1605" stopIfTrue="1">
      <formula>GL5&gt;5000</formula>
    </cfRule>
  </conditionalFormatting>
  <conditionalFormatting sqref="GL6">
    <cfRule type="expression" dxfId="1589" priority="1596" stopIfTrue="1">
      <formula>GL6&lt;5</formula>
    </cfRule>
    <cfRule type="expression" dxfId="1588" priority="1597" stopIfTrue="1">
      <formula>GL6&lt;10</formula>
    </cfRule>
    <cfRule type="expression" dxfId="1587" priority="1598" stopIfTrue="1">
      <formula>GL6&lt;25</formula>
    </cfRule>
    <cfRule type="expression" dxfId="1586" priority="1599" stopIfTrue="1">
      <formula>GL6&lt;5000</formula>
    </cfRule>
    <cfRule type="expression" dxfId="1585" priority="1600" stopIfTrue="1">
      <formula>GL6&gt;5000</formula>
    </cfRule>
  </conditionalFormatting>
  <conditionalFormatting sqref="GL7">
    <cfRule type="expression" dxfId="1584" priority="1591" stopIfTrue="1">
      <formula>GL7&lt;5</formula>
    </cfRule>
    <cfRule type="expression" dxfId="1583" priority="1592" stopIfTrue="1">
      <formula>GL7&lt;10</formula>
    </cfRule>
    <cfRule type="expression" dxfId="1582" priority="1593" stopIfTrue="1">
      <formula>GL7&lt;25</formula>
    </cfRule>
    <cfRule type="expression" dxfId="1581" priority="1594" stopIfTrue="1">
      <formula>GL7&lt;5000</formula>
    </cfRule>
    <cfRule type="expression" dxfId="1580" priority="1595" stopIfTrue="1">
      <formula>GL7&gt;5000</formula>
    </cfRule>
  </conditionalFormatting>
  <conditionalFormatting sqref="GL8">
    <cfRule type="expression" dxfId="1579" priority="1586" stopIfTrue="1">
      <formula>GL8&lt;5</formula>
    </cfRule>
    <cfRule type="expression" dxfId="1578" priority="1587" stopIfTrue="1">
      <formula>GL8&lt;10</formula>
    </cfRule>
    <cfRule type="expression" dxfId="1577" priority="1588" stopIfTrue="1">
      <formula>GL8&lt;25</formula>
    </cfRule>
    <cfRule type="expression" dxfId="1576" priority="1589" stopIfTrue="1">
      <formula>GL8&lt;5000</formula>
    </cfRule>
    <cfRule type="expression" dxfId="1575" priority="1590" stopIfTrue="1">
      <formula>GL8&gt;5000</formula>
    </cfRule>
  </conditionalFormatting>
  <conditionalFormatting sqref="GL9">
    <cfRule type="expression" dxfId="1574" priority="1581" stopIfTrue="1">
      <formula>GL9&lt;5</formula>
    </cfRule>
    <cfRule type="expression" dxfId="1573" priority="1582" stopIfTrue="1">
      <formula>GL9&lt;10</formula>
    </cfRule>
    <cfRule type="expression" dxfId="1572" priority="1583" stopIfTrue="1">
      <formula>GL9&lt;25</formula>
    </cfRule>
    <cfRule type="expression" dxfId="1571" priority="1584" stopIfTrue="1">
      <formula>GL9&lt;5000</formula>
    </cfRule>
    <cfRule type="expression" dxfId="1570" priority="1585" stopIfTrue="1">
      <formula>GL9&gt;5000</formula>
    </cfRule>
  </conditionalFormatting>
  <conditionalFormatting sqref="GL10">
    <cfRule type="expression" dxfId="1569" priority="1576" stopIfTrue="1">
      <formula>GL10&lt;5</formula>
    </cfRule>
    <cfRule type="expression" dxfId="1568" priority="1577" stopIfTrue="1">
      <formula>GL10&lt;10</formula>
    </cfRule>
    <cfRule type="expression" dxfId="1567" priority="1578" stopIfTrue="1">
      <formula>GL10&lt;25</formula>
    </cfRule>
    <cfRule type="expression" dxfId="1566" priority="1579" stopIfTrue="1">
      <formula>GL10&lt;5000</formula>
    </cfRule>
    <cfRule type="expression" dxfId="1565" priority="1580" stopIfTrue="1">
      <formula>GL10&gt;5000</formula>
    </cfRule>
  </conditionalFormatting>
  <conditionalFormatting sqref="GL11">
    <cfRule type="expression" dxfId="1564" priority="1571" stopIfTrue="1">
      <formula>GL11&lt;5</formula>
    </cfRule>
    <cfRule type="expression" dxfId="1563" priority="1572" stopIfTrue="1">
      <formula>GL11&lt;10</formula>
    </cfRule>
    <cfRule type="expression" dxfId="1562" priority="1573" stopIfTrue="1">
      <formula>GL11&lt;25</formula>
    </cfRule>
    <cfRule type="expression" dxfId="1561" priority="1574" stopIfTrue="1">
      <formula>GL11&lt;5000</formula>
    </cfRule>
    <cfRule type="expression" dxfId="1560" priority="1575" stopIfTrue="1">
      <formula>GL11&gt;5000</formula>
    </cfRule>
  </conditionalFormatting>
  <conditionalFormatting sqref="GL12">
    <cfRule type="expression" dxfId="1559" priority="1566" stopIfTrue="1">
      <formula>GL12&lt;5</formula>
    </cfRule>
    <cfRule type="expression" dxfId="1558" priority="1567" stopIfTrue="1">
      <formula>GL12&lt;10</formula>
    </cfRule>
    <cfRule type="expression" dxfId="1557" priority="1568" stopIfTrue="1">
      <formula>GL12&lt;25</formula>
    </cfRule>
    <cfRule type="expression" dxfId="1556" priority="1569" stopIfTrue="1">
      <formula>GL12&lt;5000</formula>
    </cfRule>
    <cfRule type="expression" dxfId="1555" priority="1570" stopIfTrue="1">
      <formula>GL12&gt;5000</formula>
    </cfRule>
  </conditionalFormatting>
  <conditionalFormatting sqref="GL13">
    <cfRule type="expression" dxfId="1554" priority="1561" stopIfTrue="1">
      <formula>GL13&lt;5</formula>
    </cfRule>
    <cfRule type="expression" dxfId="1553" priority="1562" stopIfTrue="1">
      <formula>GL13&lt;10</formula>
    </cfRule>
    <cfRule type="expression" dxfId="1552" priority="1563" stopIfTrue="1">
      <formula>GL13&lt;25</formula>
    </cfRule>
    <cfRule type="expression" dxfId="1551" priority="1564" stopIfTrue="1">
      <formula>GL13&lt;5000</formula>
    </cfRule>
    <cfRule type="expression" dxfId="1550" priority="1565" stopIfTrue="1">
      <formula>GL13&gt;5000</formula>
    </cfRule>
  </conditionalFormatting>
  <conditionalFormatting sqref="GL14">
    <cfRule type="expression" dxfId="1549" priority="1556" stopIfTrue="1">
      <formula>GL14&lt;5</formula>
    </cfRule>
    <cfRule type="expression" dxfId="1548" priority="1557" stopIfTrue="1">
      <formula>GL14&lt;10</formula>
    </cfRule>
    <cfRule type="expression" dxfId="1547" priority="1558" stopIfTrue="1">
      <formula>GL14&lt;25</formula>
    </cfRule>
    <cfRule type="expression" dxfId="1546" priority="1559" stopIfTrue="1">
      <formula>GL14&lt;5000</formula>
    </cfRule>
    <cfRule type="expression" dxfId="1545" priority="1560" stopIfTrue="1">
      <formula>GL14&gt;5000</formula>
    </cfRule>
  </conditionalFormatting>
  <conditionalFormatting sqref="GL15:GL83">
    <cfRule type="expression" dxfId="1544" priority="1551" stopIfTrue="1">
      <formula>GL15&lt;5</formula>
    </cfRule>
    <cfRule type="expression" dxfId="1543" priority="1552" stopIfTrue="1">
      <formula>GL15&lt;10</formula>
    </cfRule>
    <cfRule type="expression" dxfId="1542" priority="1553" stopIfTrue="1">
      <formula>GL15&lt;25</formula>
    </cfRule>
    <cfRule type="expression" dxfId="1541" priority="1554" stopIfTrue="1">
      <formula>GL15&lt;5000</formula>
    </cfRule>
    <cfRule type="expression" dxfId="1540" priority="1555" stopIfTrue="1">
      <formula>GL15&gt;5000</formula>
    </cfRule>
  </conditionalFormatting>
  <conditionalFormatting sqref="GX4">
    <cfRule type="expression" dxfId="1539" priority="1546" stopIfTrue="1">
      <formula>GX4&lt;5</formula>
    </cfRule>
    <cfRule type="expression" dxfId="1538" priority="1547" stopIfTrue="1">
      <formula>GX4&lt;10</formula>
    </cfRule>
    <cfRule type="expression" dxfId="1537" priority="1548" stopIfTrue="1">
      <formula>GX4&lt;25</formula>
    </cfRule>
    <cfRule type="expression" dxfId="1536" priority="1549" stopIfTrue="1">
      <formula>GX4&lt;5000</formula>
    </cfRule>
    <cfRule type="expression" dxfId="1535" priority="1550" stopIfTrue="1">
      <formula>GX4&gt;5000</formula>
    </cfRule>
  </conditionalFormatting>
  <conditionalFormatting sqref="GX5">
    <cfRule type="expression" dxfId="1534" priority="1541" stopIfTrue="1">
      <formula>GX5&lt;5</formula>
    </cfRule>
    <cfRule type="expression" dxfId="1533" priority="1542" stopIfTrue="1">
      <formula>GX5&lt;10</formula>
    </cfRule>
    <cfRule type="expression" dxfId="1532" priority="1543" stopIfTrue="1">
      <formula>GX5&lt;25</formula>
    </cfRule>
    <cfRule type="expression" dxfId="1531" priority="1544" stopIfTrue="1">
      <formula>GX5&lt;5000</formula>
    </cfRule>
    <cfRule type="expression" dxfId="1530" priority="1545" stopIfTrue="1">
      <formula>GX5&gt;5000</formula>
    </cfRule>
  </conditionalFormatting>
  <conditionalFormatting sqref="GX6">
    <cfRule type="expression" dxfId="1529" priority="1536" stopIfTrue="1">
      <formula>GX6&lt;5</formula>
    </cfRule>
    <cfRule type="expression" dxfId="1528" priority="1537" stopIfTrue="1">
      <formula>GX6&lt;10</formula>
    </cfRule>
    <cfRule type="expression" dxfId="1527" priority="1538" stopIfTrue="1">
      <formula>GX6&lt;25</formula>
    </cfRule>
    <cfRule type="expression" dxfId="1526" priority="1539" stopIfTrue="1">
      <formula>GX6&lt;5000</formula>
    </cfRule>
    <cfRule type="expression" dxfId="1525" priority="1540" stopIfTrue="1">
      <formula>GX6&gt;5000</formula>
    </cfRule>
  </conditionalFormatting>
  <conditionalFormatting sqref="GX7">
    <cfRule type="expression" dxfId="1524" priority="1531" stopIfTrue="1">
      <formula>GX7&lt;5</formula>
    </cfRule>
    <cfRule type="expression" dxfId="1523" priority="1532" stopIfTrue="1">
      <formula>GX7&lt;10</formula>
    </cfRule>
    <cfRule type="expression" dxfId="1522" priority="1533" stopIfTrue="1">
      <formula>GX7&lt;25</formula>
    </cfRule>
    <cfRule type="expression" dxfId="1521" priority="1534" stopIfTrue="1">
      <formula>GX7&lt;5000</formula>
    </cfRule>
    <cfRule type="expression" dxfId="1520" priority="1535" stopIfTrue="1">
      <formula>GX7&gt;5000</formula>
    </cfRule>
  </conditionalFormatting>
  <conditionalFormatting sqref="GX8">
    <cfRule type="expression" dxfId="1519" priority="1526" stopIfTrue="1">
      <formula>GX8&lt;5</formula>
    </cfRule>
    <cfRule type="expression" dxfId="1518" priority="1527" stopIfTrue="1">
      <formula>GX8&lt;10</formula>
    </cfRule>
    <cfRule type="expression" dxfId="1517" priority="1528" stopIfTrue="1">
      <formula>GX8&lt;25</formula>
    </cfRule>
    <cfRule type="expression" dxfId="1516" priority="1529" stopIfTrue="1">
      <formula>GX8&lt;5000</formula>
    </cfRule>
    <cfRule type="expression" dxfId="1515" priority="1530" stopIfTrue="1">
      <formula>GX8&gt;5000</formula>
    </cfRule>
  </conditionalFormatting>
  <conditionalFormatting sqref="GX9">
    <cfRule type="expression" dxfId="1514" priority="1521" stopIfTrue="1">
      <formula>GX9&lt;5</formula>
    </cfRule>
    <cfRule type="expression" dxfId="1513" priority="1522" stopIfTrue="1">
      <formula>GX9&lt;10</formula>
    </cfRule>
    <cfRule type="expression" dxfId="1512" priority="1523" stopIfTrue="1">
      <formula>GX9&lt;25</formula>
    </cfRule>
    <cfRule type="expression" dxfId="1511" priority="1524" stopIfTrue="1">
      <formula>GX9&lt;5000</formula>
    </cfRule>
    <cfRule type="expression" dxfId="1510" priority="1525" stopIfTrue="1">
      <formula>GX9&gt;5000</formula>
    </cfRule>
  </conditionalFormatting>
  <conditionalFormatting sqref="GX10">
    <cfRule type="expression" dxfId="1509" priority="1516" stopIfTrue="1">
      <formula>GX10&lt;5</formula>
    </cfRule>
    <cfRule type="expression" dxfId="1508" priority="1517" stopIfTrue="1">
      <formula>GX10&lt;10</formula>
    </cfRule>
    <cfRule type="expression" dxfId="1507" priority="1518" stopIfTrue="1">
      <formula>GX10&lt;25</formula>
    </cfRule>
    <cfRule type="expression" dxfId="1506" priority="1519" stopIfTrue="1">
      <formula>GX10&lt;5000</formula>
    </cfRule>
    <cfRule type="expression" dxfId="1505" priority="1520" stopIfTrue="1">
      <formula>GX10&gt;5000</formula>
    </cfRule>
  </conditionalFormatting>
  <conditionalFormatting sqref="GX11">
    <cfRule type="expression" dxfId="1504" priority="1511" stopIfTrue="1">
      <formula>GX11&lt;5</formula>
    </cfRule>
    <cfRule type="expression" dxfId="1503" priority="1512" stopIfTrue="1">
      <formula>GX11&lt;10</formula>
    </cfRule>
    <cfRule type="expression" dxfId="1502" priority="1513" stopIfTrue="1">
      <formula>GX11&lt;25</formula>
    </cfRule>
    <cfRule type="expression" dxfId="1501" priority="1514" stopIfTrue="1">
      <formula>GX11&lt;5000</formula>
    </cfRule>
    <cfRule type="expression" dxfId="1500" priority="1515" stopIfTrue="1">
      <formula>GX11&gt;5000</formula>
    </cfRule>
  </conditionalFormatting>
  <conditionalFormatting sqref="GX12">
    <cfRule type="expression" dxfId="1499" priority="1506" stopIfTrue="1">
      <formula>GX12&lt;5</formula>
    </cfRule>
    <cfRule type="expression" dxfId="1498" priority="1507" stopIfTrue="1">
      <formula>GX12&lt;10</formula>
    </cfRule>
    <cfRule type="expression" dxfId="1497" priority="1508" stopIfTrue="1">
      <formula>GX12&lt;25</formula>
    </cfRule>
    <cfRule type="expression" dxfId="1496" priority="1509" stopIfTrue="1">
      <formula>GX12&lt;5000</formula>
    </cfRule>
    <cfRule type="expression" dxfId="1495" priority="1510" stopIfTrue="1">
      <formula>GX12&gt;5000</formula>
    </cfRule>
  </conditionalFormatting>
  <conditionalFormatting sqref="GX13">
    <cfRule type="expression" dxfId="1494" priority="1501" stopIfTrue="1">
      <formula>GX13&lt;5</formula>
    </cfRule>
    <cfRule type="expression" dxfId="1493" priority="1502" stopIfTrue="1">
      <formula>GX13&lt;10</formula>
    </cfRule>
    <cfRule type="expression" dxfId="1492" priority="1503" stopIfTrue="1">
      <formula>GX13&lt;25</formula>
    </cfRule>
    <cfRule type="expression" dxfId="1491" priority="1504" stopIfTrue="1">
      <formula>GX13&lt;5000</formula>
    </cfRule>
    <cfRule type="expression" dxfId="1490" priority="1505" stopIfTrue="1">
      <formula>GX13&gt;5000</formula>
    </cfRule>
  </conditionalFormatting>
  <conditionalFormatting sqref="GX14">
    <cfRule type="expression" dxfId="1489" priority="1496" stopIfTrue="1">
      <formula>GX14&lt;5</formula>
    </cfRule>
    <cfRule type="expression" dxfId="1488" priority="1497" stopIfTrue="1">
      <formula>GX14&lt;10</formula>
    </cfRule>
    <cfRule type="expression" dxfId="1487" priority="1498" stopIfTrue="1">
      <formula>GX14&lt;25</formula>
    </cfRule>
    <cfRule type="expression" dxfId="1486" priority="1499" stopIfTrue="1">
      <formula>GX14&lt;5000</formula>
    </cfRule>
    <cfRule type="expression" dxfId="1485" priority="1500" stopIfTrue="1">
      <formula>GX14&gt;5000</formula>
    </cfRule>
  </conditionalFormatting>
  <conditionalFormatting sqref="GX15:GX83">
    <cfRule type="expression" dxfId="1484" priority="1491" stopIfTrue="1">
      <formula>GX15&lt;5</formula>
    </cfRule>
    <cfRule type="expression" dxfId="1483" priority="1492" stopIfTrue="1">
      <formula>GX15&lt;10</formula>
    </cfRule>
    <cfRule type="expression" dxfId="1482" priority="1493" stopIfTrue="1">
      <formula>GX15&lt;25</formula>
    </cfRule>
    <cfRule type="expression" dxfId="1481" priority="1494" stopIfTrue="1">
      <formula>GX15&lt;5000</formula>
    </cfRule>
    <cfRule type="expression" dxfId="1480" priority="1495" stopIfTrue="1">
      <formula>GX15&gt;5000</formula>
    </cfRule>
  </conditionalFormatting>
  <conditionalFormatting sqref="HD4">
    <cfRule type="expression" dxfId="1479" priority="1486" stopIfTrue="1">
      <formula>HD4&lt;5</formula>
    </cfRule>
    <cfRule type="expression" dxfId="1478" priority="1487" stopIfTrue="1">
      <formula>HD4&lt;10</formula>
    </cfRule>
    <cfRule type="expression" dxfId="1477" priority="1488" stopIfTrue="1">
      <formula>HD4&lt;25</formula>
    </cfRule>
    <cfRule type="expression" dxfId="1476" priority="1489" stopIfTrue="1">
      <formula>HD4&lt;5000</formula>
    </cfRule>
    <cfRule type="expression" dxfId="1475" priority="1490" stopIfTrue="1">
      <formula>HD4&gt;5000</formula>
    </cfRule>
  </conditionalFormatting>
  <conditionalFormatting sqref="HD5">
    <cfRule type="expression" dxfId="1474" priority="1481" stopIfTrue="1">
      <formula>HD5&lt;5</formula>
    </cfRule>
    <cfRule type="expression" dxfId="1473" priority="1482" stopIfTrue="1">
      <formula>HD5&lt;10</formula>
    </cfRule>
    <cfRule type="expression" dxfId="1472" priority="1483" stopIfTrue="1">
      <formula>HD5&lt;25</formula>
    </cfRule>
    <cfRule type="expression" dxfId="1471" priority="1484" stopIfTrue="1">
      <formula>HD5&lt;5000</formula>
    </cfRule>
    <cfRule type="expression" dxfId="1470" priority="1485" stopIfTrue="1">
      <formula>HD5&gt;5000</formula>
    </cfRule>
  </conditionalFormatting>
  <conditionalFormatting sqref="HD6">
    <cfRule type="expression" dxfId="1469" priority="1476" stopIfTrue="1">
      <formula>HD6&lt;5</formula>
    </cfRule>
    <cfRule type="expression" dxfId="1468" priority="1477" stopIfTrue="1">
      <formula>HD6&lt;10</formula>
    </cfRule>
    <cfRule type="expression" dxfId="1467" priority="1478" stopIfTrue="1">
      <formula>HD6&lt;25</formula>
    </cfRule>
    <cfRule type="expression" dxfId="1466" priority="1479" stopIfTrue="1">
      <formula>HD6&lt;5000</formula>
    </cfRule>
    <cfRule type="expression" dxfId="1465" priority="1480" stopIfTrue="1">
      <formula>HD6&gt;5000</formula>
    </cfRule>
  </conditionalFormatting>
  <conditionalFormatting sqref="HD7">
    <cfRule type="expression" dxfId="1464" priority="1471" stopIfTrue="1">
      <formula>HD7&lt;5</formula>
    </cfRule>
    <cfRule type="expression" dxfId="1463" priority="1472" stopIfTrue="1">
      <formula>HD7&lt;10</formula>
    </cfRule>
    <cfRule type="expression" dxfId="1462" priority="1473" stopIfTrue="1">
      <formula>HD7&lt;25</formula>
    </cfRule>
    <cfRule type="expression" dxfId="1461" priority="1474" stopIfTrue="1">
      <formula>HD7&lt;5000</formula>
    </cfRule>
    <cfRule type="expression" dxfId="1460" priority="1475" stopIfTrue="1">
      <formula>HD7&gt;5000</formula>
    </cfRule>
  </conditionalFormatting>
  <conditionalFormatting sqref="HD8">
    <cfRule type="expression" dxfId="1459" priority="1466" stopIfTrue="1">
      <formula>HD8&lt;5</formula>
    </cfRule>
    <cfRule type="expression" dxfId="1458" priority="1467" stopIfTrue="1">
      <formula>HD8&lt;10</formula>
    </cfRule>
    <cfRule type="expression" dxfId="1457" priority="1468" stopIfTrue="1">
      <formula>HD8&lt;25</formula>
    </cfRule>
    <cfRule type="expression" dxfId="1456" priority="1469" stopIfTrue="1">
      <formula>HD8&lt;5000</formula>
    </cfRule>
    <cfRule type="expression" dxfId="1455" priority="1470" stopIfTrue="1">
      <formula>HD8&gt;5000</formula>
    </cfRule>
  </conditionalFormatting>
  <conditionalFormatting sqref="HD9">
    <cfRule type="expression" dxfId="1454" priority="1461" stopIfTrue="1">
      <formula>HD9&lt;5</formula>
    </cfRule>
    <cfRule type="expression" dxfId="1453" priority="1462" stopIfTrue="1">
      <formula>HD9&lt;10</formula>
    </cfRule>
    <cfRule type="expression" dxfId="1452" priority="1463" stopIfTrue="1">
      <formula>HD9&lt;25</formula>
    </cfRule>
    <cfRule type="expression" dxfId="1451" priority="1464" stopIfTrue="1">
      <formula>HD9&lt;5000</formula>
    </cfRule>
    <cfRule type="expression" dxfId="1450" priority="1465" stopIfTrue="1">
      <formula>HD9&gt;5000</formula>
    </cfRule>
  </conditionalFormatting>
  <conditionalFormatting sqref="HD10">
    <cfRule type="expression" dxfId="1449" priority="1456" stopIfTrue="1">
      <formula>HD10&lt;5</formula>
    </cfRule>
    <cfRule type="expression" dxfId="1448" priority="1457" stopIfTrue="1">
      <formula>HD10&lt;10</formula>
    </cfRule>
    <cfRule type="expression" dxfId="1447" priority="1458" stopIfTrue="1">
      <formula>HD10&lt;25</formula>
    </cfRule>
    <cfRule type="expression" dxfId="1446" priority="1459" stopIfTrue="1">
      <formula>HD10&lt;5000</formula>
    </cfRule>
    <cfRule type="expression" dxfId="1445" priority="1460" stopIfTrue="1">
      <formula>HD10&gt;5000</formula>
    </cfRule>
  </conditionalFormatting>
  <conditionalFormatting sqref="HD11">
    <cfRule type="expression" dxfId="1444" priority="1451" stopIfTrue="1">
      <formula>HD11&lt;5</formula>
    </cfRule>
    <cfRule type="expression" dxfId="1443" priority="1452" stopIfTrue="1">
      <formula>HD11&lt;10</formula>
    </cfRule>
    <cfRule type="expression" dxfId="1442" priority="1453" stopIfTrue="1">
      <formula>HD11&lt;25</formula>
    </cfRule>
    <cfRule type="expression" dxfId="1441" priority="1454" stopIfTrue="1">
      <formula>HD11&lt;5000</formula>
    </cfRule>
    <cfRule type="expression" dxfId="1440" priority="1455" stopIfTrue="1">
      <formula>HD11&gt;5000</formula>
    </cfRule>
  </conditionalFormatting>
  <conditionalFormatting sqref="HD12">
    <cfRule type="expression" dxfId="1439" priority="1446" stopIfTrue="1">
      <formula>HD12&lt;5</formula>
    </cfRule>
    <cfRule type="expression" dxfId="1438" priority="1447" stopIfTrue="1">
      <formula>HD12&lt;10</formula>
    </cfRule>
    <cfRule type="expression" dxfId="1437" priority="1448" stopIfTrue="1">
      <formula>HD12&lt;25</formula>
    </cfRule>
    <cfRule type="expression" dxfId="1436" priority="1449" stopIfTrue="1">
      <formula>HD12&lt;5000</formula>
    </cfRule>
    <cfRule type="expression" dxfId="1435" priority="1450" stopIfTrue="1">
      <formula>HD12&gt;5000</formula>
    </cfRule>
  </conditionalFormatting>
  <conditionalFormatting sqref="HD13">
    <cfRule type="expression" dxfId="1434" priority="1441" stopIfTrue="1">
      <formula>HD13&lt;5</formula>
    </cfRule>
    <cfRule type="expression" dxfId="1433" priority="1442" stopIfTrue="1">
      <formula>HD13&lt;10</formula>
    </cfRule>
    <cfRule type="expression" dxfId="1432" priority="1443" stopIfTrue="1">
      <formula>HD13&lt;25</formula>
    </cfRule>
    <cfRule type="expression" dxfId="1431" priority="1444" stopIfTrue="1">
      <formula>HD13&lt;5000</formula>
    </cfRule>
    <cfRule type="expression" dxfId="1430" priority="1445" stopIfTrue="1">
      <formula>HD13&gt;5000</formula>
    </cfRule>
  </conditionalFormatting>
  <conditionalFormatting sqref="HD14">
    <cfRule type="expression" dxfId="1429" priority="1436" stopIfTrue="1">
      <formula>HD14&lt;5</formula>
    </cfRule>
    <cfRule type="expression" dxfId="1428" priority="1437" stopIfTrue="1">
      <formula>HD14&lt;10</formula>
    </cfRule>
    <cfRule type="expression" dxfId="1427" priority="1438" stopIfTrue="1">
      <formula>HD14&lt;25</formula>
    </cfRule>
    <cfRule type="expression" dxfId="1426" priority="1439" stopIfTrue="1">
      <formula>HD14&lt;5000</formula>
    </cfRule>
    <cfRule type="expression" dxfId="1425" priority="1440" stopIfTrue="1">
      <formula>HD14&gt;5000</formula>
    </cfRule>
  </conditionalFormatting>
  <conditionalFormatting sqref="HD15:HD83">
    <cfRule type="expression" dxfId="1424" priority="1431" stopIfTrue="1">
      <formula>HD15&lt;5</formula>
    </cfRule>
    <cfRule type="expression" dxfId="1423" priority="1432" stopIfTrue="1">
      <formula>HD15&lt;10</formula>
    </cfRule>
    <cfRule type="expression" dxfId="1422" priority="1433" stopIfTrue="1">
      <formula>HD15&lt;25</formula>
    </cfRule>
    <cfRule type="expression" dxfId="1421" priority="1434" stopIfTrue="1">
      <formula>HD15&lt;5000</formula>
    </cfRule>
    <cfRule type="expression" dxfId="1420" priority="1435" stopIfTrue="1">
      <formula>HD15&gt;5000</formula>
    </cfRule>
  </conditionalFormatting>
  <conditionalFormatting sqref="HJ4">
    <cfRule type="expression" dxfId="1419" priority="1426" stopIfTrue="1">
      <formula>HJ4&lt;5</formula>
    </cfRule>
    <cfRule type="expression" dxfId="1418" priority="1427" stopIfTrue="1">
      <formula>HJ4&lt;10</formula>
    </cfRule>
    <cfRule type="expression" dxfId="1417" priority="1428" stopIfTrue="1">
      <formula>HJ4&lt;25</formula>
    </cfRule>
    <cfRule type="expression" dxfId="1416" priority="1429" stopIfTrue="1">
      <formula>HJ4&lt;5000</formula>
    </cfRule>
    <cfRule type="expression" dxfId="1415" priority="1430" stopIfTrue="1">
      <formula>HJ4&gt;5000</formula>
    </cfRule>
  </conditionalFormatting>
  <conditionalFormatting sqref="HJ5">
    <cfRule type="expression" dxfId="1414" priority="1421" stopIfTrue="1">
      <formula>HJ5&lt;5</formula>
    </cfRule>
    <cfRule type="expression" dxfId="1413" priority="1422" stopIfTrue="1">
      <formula>HJ5&lt;10</formula>
    </cfRule>
    <cfRule type="expression" dxfId="1412" priority="1423" stopIfTrue="1">
      <formula>HJ5&lt;25</formula>
    </cfRule>
    <cfRule type="expression" dxfId="1411" priority="1424" stopIfTrue="1">
      <formula>HJ5&lt;5000</formula>
    </cfRule>
    <cfRule type="expression" dxfId="1410" priority="1425" stopIfTrue="1">
      <formula>HJ5&gt;5000</formula>
    </cfRule>
  </conditionalFormatting>
  <conditionalFormatting sqref="HJ6">
    <cfRule type="expression" dxfId="1409" priority="1416" stopIfTrue="1">
      <formula>HJ6&lt;5</formula>
    </cfRule>
    <cfRule type="expression" dxfId="1408" priority="1417" stopIfTrue="1">
      <formula>HJ6&lt;10</formula>
    </cfRule>
    <cfRule type="expression" dxfId="1407" priority="1418" stopIfTrue="1">
      <formula>HJ6&lt;25</formula>
    </cfRule>
    <cfRule type="expression" dxfId="1406" priority="1419" stopIfTrue="1">
      <formula>HJ6&lt;5000</formula>
    </cfRule>
    <cfRule type="expression" dxfId="1405" priority="1420" stopIfTrue="1">
      <formula>HJ6&gt;5000</formula>
    </cfRule>
  </conditionalFormatting>
  <conditionalFormatting sqref="HJ7">
    <cfRule type="expression" dxfId="1404" priority="1411" stopIfTrue="1">
      <formula>HJ7&lt;5</formula>
    </cfRule>
    <cfRule type="expression" dxfId="1403" priority="1412" stopIfTrue="1">
      <formula>HJ7&lt;10</formula>
    </cfRule>
    <cfRule type="expression" dxfId="1402" priority="1413" stopIfTrue="1">
      <formula>HJ7&lt;25</formula>
    </cfRule>
    <cfRule type="expression" dxfId="1401" priority="1414" stopIfTrue="1">
      <formula>HJ7&lt;5000</formula>
    </cfRule>
    <cfRule type="expression" dxfId="1400" priority="1415" stopIfTrue="1">
      <formula>HJ7&gt;5000</formula>
    </cfRule>
  </conditionalFormatting>
  <conditionalFormatting sqref="HJ8">
    <cfRule type="expression" dxfId="1399" priority="1406" stopIfTrue="1">
      <formula>HJ8&lt;5</formula>
    </cfRule>
    <cfRule type="expression" dxfId="1398" priority="1407" stopIfTrue="1">
      <formula>HJ8&lt;10</formula>
    </cfRule>
    <cfRule type="expression" dxfId="1397" priority="1408" stopIfTrue="1">
      <formula>HJ8&lt;25</formula>
    </cfRule>
    <cfRule type="expression" dxfId="1396" priority="1409" stopIfTrue="1">
      <formula>HJ8&lt;5000</formula>
    </cfRule>
    <cfRule type="expression" dxfId="1395" priority="1410" stopIfTrue="1">
      <formula>HJ8&gt;5000</formula>
    </cfRule>
  </conditionalFormatting>
  <conditionalFormatting sqref="HJ9">
    <cfRule type="expression" dxfId="1394" priority="1401" stopIfTrue="1">
      <formula>HJ9&lt;5</formula>
    </cfRule>
    <cfRule type="expression" dxfId="1393" priority="1402" stopIfTrue="1">
      <formula>HJ9&lt;10</formula>
    </cfRule>
    <cfRule type="expression" dxfId="1392" priority="1403" stopIfTrue="1">
      <formula>HJ9&lt;25</formula>
    </cfRule>
    <cfRule type="expression" dxfId="1391" priority="1404" stopIfTrue="1">
      <formula>HJ9&lt;5000</formula>
    </cfRule>
    <cfRule type="expression" dxfId="1390" priority="1405" stopIfTrue="1">
      <formula>HJ9&gt;5000</formula>
    </cfRule>
  </conditionalFormatting>
  <conditionalFormatting sqref="HJ10">
    <cfRule type="expression" dxfId="1389" priority="1396" stopIfTrue="1">
      <formula>HJ10&lt;5</formula>
    </cfRule>
    <cfRule type="expression" dxfId="1388" priority="1397" stopIfTrue="1">
      <formula>HJ10&lt;10</formula>
    </cfRule>
    <cfRule type="expression" dxfId="1387" priority="1398" stopIfTrue="1">
      <formula>HJ10&lt;25</formula>
    </cfRule>
    <cfRule type="expression" dxfId="1386" priority="1399" stopIfTrue="1">
      <formula>HJ10&lt;5000</formula>
    </cfRule>
    <cfRule type="expression" dxfId="1385" priority="1400" stopIfTrue="1">
      <formula>HJ10&gt;5000</formula>
    </cfRule>
  </conditionalFormatting>
  <conditionalFormatting sqref="HJ11">
    <cfRule type="expression" dxfId="1384" priority="1391" stopIfTrue="1">
      <formula>HJ11&lt;5</formula>
    </cfRule>
    <cfRule type="expression" dxfId="1383" priority="1392" stopIfTrue="1">
      <formula>HJ11&lt;10</formula>
    </cfRule>
    <cfRule type="expression" dxfId="1382" priority="1393" stopIfTrue="1">
      <formula>HJ11&lt;25</formula>
    </cfRule>
    <cfRule type="expression" dxfId="1381" priority="1394" stopIfTrue="1">
      <formula>HJ11&lt;5000</formula>
    </cfRule>
    <cfRule type="expression" dxfId="1380" priority="1395" stopIfTrue="1">
      <formula>HJ11&gt;5000</formula>
    </cfRule>
  </conditionalFormatting>
  <conditionalFormatting sqref="HJ12">
    <cfRule type="expression" dxfId="1379" priority="1386" stopIfTrue="1">
      <formula>HJ12&lt;5</formula>
    </cfRule>
    <cfRule type="expression" dxfId="1378" priority="1387" stopIfTrue="1">
      <formula>HJ12&lt;10</formula>
    </cfRule>
    <cfRule type="expression" dxfId="1377" priority="1388" stopIfTrue="1">
      <formula>HJ12&lt;25</formula>
    </cfRule>
    <cfRule type="expression" dxfId="1376" priority="1389" stopIfTrue="1">
      <formula>HJ12&lt;5000</formula>
    </cfRule>
    <cfRule type="expression" dxfId="1375" priority="1390" stopIfTrue="1">
      <formula>HJ12&gt;5000</formula>
    </cfRule>
  </conditionalFormatting>
  <conditionalFormatting sqref="HJ13">
    <cfRule type="expression" dxfId="1374" priority="1381" stopIfTrue="1">
      <formula>HJ13&lt;5</formula>
    </cfRule>
    <cfRule type="expression" dxfId="1373" priority="1382" stopIfTrue="1">
      <formula>HJ13&lt;10</formula>
    </cfRule>
    <cfRule type="expression" dxfId="1372" priority="1383" stopIfTrue="1">
      <formula>HJ13&lt;25</formula>
    </cfRule>
    <cfRule type="expression" dxfId="1371" priority="1384" stopIfTrue="1">
      <formula>HJ13&lt;5000</formula>
    </cfRule>
    <cfRule type="expression" dxfId="1370" priority="1385" stopIfTrue="1">
      <formula>HJ13&gt;5000</formula>
    </cfRule>
  </conditionalFormatting>
  <conditionalFormatting sqref="HJ14">
    <cfRule type="expression" dxfId="1369" priority="1376" stopIfTrue="1">
      <formula>HJ14&lt;5</formula>
    </cfRule>
    <cfRule type="expression" dxfId="1368" priority="1377" stopIfTrue="1">
      <formula>HJ14&lt;10</formula>
    </cfRule>
    <cfRule type="expression" dxfId="1367" priority="1378" stopIfTrue="1">
      <formula>HJ14&lt;25</formula>
    </cfRule>
    <cfRule type="expression" dxfId="1366" priority="1379" stopIfTrue="1">
      <formula>HJ14&lt;5000</formula>
    </cfRule>
    <cfRule type="expression" dxfId="1365" priority="1380" stopIfTrue="1">
      <formula>HJ14&gt;5000</formula>
    </cfRule>
  </conditionalFormatting>
  <conditionalFormatting sqref="HJ15:HJ83">
    <cfRule type="expression" dxfId="1364" priority="1371" stopIfTrue="1">
      <formula>HJ15&lt;5</formula>
    </cfRule>
    <cfRule type="expression" dxfId="1363" priority="1372" stopIfTrue="1">
      <formula>HJ15&lt;10</formula>
    </cfRule>
    <cfRule type="expression" dxfId="1362" priority="1373" stopIfTrue="1">
      <formula>HJ15&lt;25</formula>
    </cfRule>
    <cfRule type="expression" dxfId="1361" priority="1374" stopIfTrue="1">
      <formula>HJ15&lt;5000</formula>
    </cfRule>
    <cfRule type="expression" dxfId="1360" priority="1375" stopIfTrue="1">
      <formula>HJ15&gt;5000</formula>
    </cfRule>
  </conditionalFormatting>
  <conditionalFormatting sqref="HP4">
    <cfRule type="expression" dxfId="1359" priority="1366" stopIfTrue="1">
      <formula>HP4&lt;5</formula>
    </cfRule>
    <cfRule type="expression" dxfId="1358" priority="1367" stopIfTrue="1">
      <formula>HP4&lt;10</formula>
    </cfRule>
    <cfRule type="expression" dxfId="1357" priority="1368" stopIfTrue="1">
      <formula>HP4&lt;25</formula>
    </cfRule>
    <cfRule type="expression" dxfId="1356" priority="1369" stopIfTrue="1">
      <formula>HP4&lt;5000</formula>
    </cfRule>
    <cfRule type="expression" dxfId="1355" priority="1370" stopIfTrue="1">
      <formula>HP4&gt;5000</formula>
    </cfRule>
  </conditionalFormatting>
  <conditionalFormatting sqref="HP5">
    <cfRule type="expression" dxfId="1354" priority="1361" stopIfTrue="1">
      <formula>HP5&lt;5</formula>
    </cfRule>
    <cfRule type="expression" dxfId="1353" priority="1362" stopIfTrue="1">
      <formula>HP5&lt;10</formula>
    </cfRule>
    <cfRule type="expression" dxfId="1352" priority="1363" stopIfTrue="1">
      <formula>HP5&lt;25</formula>
    </cfRule>
    <cfRule type="expression" dxfId="1351" priority="1364" stopIfTrue="1">
      <formula>HP5&lt;5000</formula>
    </cfRule>
    <cfRule type="expression" dxfId="1350" priority="1365" stopIfTrue="1">
      <formula>HP5&gt;5000</formula>
    </cfRule>
  </conditionalFormatting>
  <conditionalFormatting sqref="HP6">
    <cfRule type="expression" dxfId="1349" priority="1356" stopIfTrue="1">
      <formula>HP6&lt;5</formula>
    </cfRule>
    <cfRule type="expression" dxfId="1348" priority="1357" stopIfTrue="1">
      <formula>HP6&lt;10</formula>
    </cfRule>
    <cfRule type="expression" dxfId="1347" priority="1358" stopIfTrue="1">
      <formula>HP6&lt;25</formula>
    </cfRule>
    <cfRule type="expression" dxfId="1346" priority="1359" stopIfTrue="1">
      <formula>HP6&lt;5000</formula>
    </cfRule>
    <cfRule type="expression" dxfId="1345" priority="1360" stopIfTrue="1">
      <formula>HP6&gt;5000</formula>
    </cfRule>
  </conditionalFormatting>
  <conditionalFormatting sqref="HP7">
    <cfRule type="expression" dxfId="1344" priority="1351" stopIfTrue="1">
      <formula>HP7&lt;5</formula>
    </cfRule>
    <cfRule type="expression" dxfId="1343" priority="1352" stopIfTrue="1">
      <formula>HP7&lt;10</formula>
    </cfRule>
    <cfRule type="expression" dxfId="1342" priority="1353" stopIfTrue="1">
      <formula>HP7&lt;25</formula>
    </cfRule>
    <cfRule type="expression" dxfId="1341" priority="1354" stopIfTrue="1">
      <formula>HP7&lt;5000</formula>
    </cfRule>
    <cfRule type="expression" dxfId="1340" priority="1355" stopIfTrue="1">
      <formula>HP7&gt;5000</formula>
    </cfRule>
  </conditionalFormatting>
  <conditionalFormatting sqref="HP8">
    <cfRule type="expression" dxfId="1339" priority="1346" stopIfTrue="1">
      <formula>HP8&lt;5</formula>
    </cfRule>
    <cfRule type="expression" dxfId="1338" priority="1347" stopIfTrue="1">
      <formula>HP8&lt;10</formula>
    </cfRule>
    <cfRule type="expression" dxfId="1337" priority="1348" stopIfTrue="1">
      <formula>HP8&lt;25</formula>
    </cfRule>
    <cfRule type="expression" dxfId="1336" priority="1349" stopIfTrue="1">
      <formula>HP8&lt;5000</formula>
    </cfRule>
    <cfRule type="expression" dxfId="1335" priority="1350" stopIfTrue="1">
      <formula>HP8&gt;5000</formula>
    </cfRule>
  </conditionalFormatting>
  <conditionalFormatting sqref="HP9">
    <cfRule type="expression" dxfId="1334" priority="1341" stopIfTrue="1">
      <formula>HP9&lt;5</formula>
    </cfRule>
    <cfRule type="expression" dxfId="1333" priority="1342" stopIfTrue="1">
      <formula>HP9&lt;10</formula>
    </cfRule>
    <cfRule type="expression" dxfId="1332" priority="1343" stopIfTrue="1">
      <formula>HP9&lt;25</formula>
    </cfRule>
    <cfRule type="expression" dxfId="1331" priority="1344" stopIfTrue="1">
      <formula>HP9&lt;5000</formula>
    </cfRule>
    <cfRule type="expression" dxfId="1330" priority="1345" stopIfTrue="1">
      <formula>HP9&gt;5000</formula>
    </cfRule>
  </conditionalFormatting>
  <conditionalFormatting sqref="HP10">
    <cfRule type="expression" dxfId="1329" priority="1336" stopIfTrue="1">
      <formula>HP10&lt;5</formula>
    </cfRule>
    <cfRule type="expression" dxfId="1328" priority="1337" stopIfTrue="1">
      <formula>HP10&lt;10</formula>
    </cfRule>
    <cfRule type="expression" dxfId="1327" priority="1338" stopIfTrue="1">
      <formula>HP10&lt;25</formula>
    </cfRule>
    <cfRule type="expression" dxfId="1326" priority="1339" stopIfTrue="1">
      <formula>HP10&lt;5000</formula>
    </cfRule>
    <cfRule type="expression" dxfId="1325" priority="1340" stopIfTrue="1">
      <formula>HP10&gt;5000</formula>
    </cfRule>
  </conditionalFormatting>
  <conditionalFormatting sqref="HP11">
    <cfRule type="expression" dxfId="1324" priority="1331" stopIfTrue="1">
      <formula>HP11&lt;5</formula>
    </cfRule>
    <cfRule type="expression" dxfId="1323" priority="1332" stopIfTrue="1">
      <formula>HP11&lt;10</formula>
    </cfRule>
    <cfRule type="expression" dxfId="1322" priority="1333" stopIfTrue="1">
      <formula>HP11&lt;25</formula>
    </cfRule>
    <cfRule type="expression" dxfId="1321" priority="1334" stopIfTrue="1">
      <formula>HP11&lt;5000</formula>
    </cfRule>
    <cfRule type="expression" dxfId="1320" priority="1335" stopIfTrue="1">
      <formula>HP11&gt;5000</formula>
    </cfRule>
  </conditionalFormatting>
  <conditionalFormatting sqref="HP12">
    <cfRule type="expression" dxfId="1319" priority="1326" stopIfTrue="1">
      <formula>HP12&lt;5</formula>
    </cfRule>
    <cfRule type="expression" dxfId="1318" priority="1327" stopIfTrue="1">
      <formula>HP12&lt;10</formula>
    </cfRule>
    <cfRule type="expression" dxfId="1317" priority="1328" stopIfTrue="1">
      <formula>HP12&lt;25</formula>
    </cfRule>
    <cfRule type="expression" dxfId="1316" priority="1329" stopIfTrue="1">
      <formula>HP12&lt;5000</formula>
    </cfRule>
    <cfRule type="expression" dxfId="1315" priority="1330" stopIfTrue="1">
      <formula>HP12&gt;5000</formula>
    </cfRule>
  </conditionalFormatting>
  <conditionalFormatting sqref="HP13">
    <cfRule type="expression" dxfId="1314" priority="1321" stopIfTrue="1">
      <formula>HP13&lt;5</formula>
    </cfRule>
    <cfRule type="expression" dxfId="1313" priority="1322" stopIfTrue="1">
      <formula>HP13&lt;10</formula>
    </cfRule>
    <cfRule type="expression" dxfId="1312" priority="1323" stopIfTrue="1">
      <formula>HP13&lt;25</formula>
    </cfRule>
    <cfRule type="expression" dxfId="1311" priority="1324" stopIfTrue="1">
      <formula>HP13&lt;5000</formula>
    </cfRule>
    <cfRule type="expression" dxfId="1310" priority="1325" stopIfTrue="1">
      <formula>HP13&gt;5000</formula>
    </cfRule>
  </conditionalFormatting>
  <conditionalFormatting sqref="HP14">
    <cfRule type="expression" dxfId="1309" priority="1316" stopIfTrue="1">
      <formula>HP14&lt;5</formula>
    </cfRule>
    <cfRule type="expression" dxfId="1308" priority="1317" stopIfTrue="1">
      <formula>HP14&lt;10</formula>
    </cfRule>
    <cfRule type="expression" dxfId="1307" priority="1318" stopIfTrue="1">
      <formula>HP14&lt;25</formula>
    </cfRule>
    <cfRule type="expression" dxfId="1306" priority="1319" stopIfTrue="1">
      <formula>HP14&lt;5000</formula>
    </cfRule>
    <cfRule type="expression" dxfId="1305" priority="1320" stopIfTrue="1">
      <formula>HP14&gt;5000</formula>
    </cfRule>
  </conditionalFormatting>
  <conditionalFormatting sqref="HP15:HP83">
    <cfRule type="expression" dxfId="1304" priority="1311" stopIfTrue="1">
      <formula>HP15&lt;5</formula>
    </cfRule>
    <cfRule type="expression" dxfId="1303" priority="1312" stopIfTrue="1">
      <formula>HP15&lt;10</formula>
    </cfRule>
    <cfRule type="expression" dxfId="1302" priority="1313" stopIfTrue="1">
      <formula>HP15&lt;25</formula>
    </cfRule>
    <cfRule type="expression" dxfId="1301" priority="1314" stopIfTrue="1">
      <formula>HP15&lt;5000</formula>
    </cfRule>
    <cfRule type="expression" dxfId="1300" priority="1315" stopIfTrue="1">
      <formula>HP15&gt;5000</formula>
    </cfRule>
  </conditionalFormatting>
  <conditionalFormatting sqref="HV4">
    <cfRule type="expression" dxfId="1299" priority="1306" stopIfTrue="1">
      <formula>HV4&lt;5</formula>
    </cfRule>
    <cfRule type="expression" dxfId="1298" priority="1307" stopIfTrue="1">
      <formula>HV4&lt;10</formula>
    </cfRule>
    <cfRule type="expression" dxfId="1297" priority="1308" stopIfTrue="1">
      <formula>HV4&lt;25</formula>
    </cfRule>
    <cfRule type="expression" dxfId="1296" priority="1309" stopIfTrue="1">
      <formula>HV4&lt;5000</formula>
    </cfRule>
    <cfRule type="expression" dxfId="1295" priority="1310" stopIfTrue="1">
      <formula>HV4&gt;5000</formula>
    </cfRule>
  </conditionalFormatting>
  <conditionalFormatting sqref="HV5">
    <cfRule type="expression" dxfId="1294" priority="1301" stopIfTrue="1">
      <formula>HV5&lt;5</formula>
    </cfRule>
    <cfRule type="expression" dxfId="1293" priority="1302" stopIfTrue="1">
      <formula>HV5&lt;10</formula>
    </cfRule>
    <cfRule type="expression" dxfId="1292" priority="1303" stopIfTrue="1">
      <formula>HV5&lt;25</formula>
    </cfRule>
    <cfRule type="expression" dxfId="1291" priority="1304" stopIfTrue="1">
      <formula>HV5&lt;5000</formula>
    </cfRule>
    <cfRule type="expression" dxfId="1290" priority="1305" stopIfTrue="1">
      <formula>HV5&gt;5000</formula>
    </cfRule>
  </conditionalFormatting>
  <conditionalFormatting sqref="HV6">
    <cfRule type="expression" dxfId="1289" priority="1296" stopIfTrue="1">
      <formula>HV6&lt;5</formula>
    </cfRule>
    <cfRule type="expression" dxfId="1288" priority="1297" stopIfTrue="1">
      <formula>HV6&lt;10</formula>
    </cfRule>
    <cfRule type="expression" dxfId="1287" priority="1298" stopIfTrue="1">
      <formula>HV6&lt;25</formula>
    </cfRule>
    <cfRule type="expression" dxfId="1286" priority="1299" stopIfTrue="1">
      <formula>HV6&lt;5000</formula>
    </cfRule>
    <cfRule type="expression" dxfId="1285" priority="1300" stopIfTrue="1">
      <formula>HV6&gt;5000</formula>
    </cfRule>
  </conditionalFormatting>
  <conditionalFormatting sqref="HV7">
    <cfRule type="expression" dxfId="1284" priority="1291" stopIfTrue="1">
      <formula>HV7&lt;5</formula>
    </cfRule>
    <cfRule type="expression" dxfId="1283" priority="1292" stopIfTrue="1">
      <formula>HV7&lt;10</formula>
    </cfRule>
    <cfRule type="expression" dxfId="1282" priority="1293" stopIfTrue="1">
      <formula>HV7&lt;25</formula>
    </cfRule>
    <cfRule type="expression" dxfId="1281" priority="1294" stopIfTrue="1">
      <formula>HV7&lt;5000</formula>
    </cfRule>
    <cfRule type="expression" dxfId="1280" priority="1295" stopIfTrue="1">
      <formula>HV7&gt;5000</formula>
    </cfRule>
  </conditionalFormatting>
  <conditionalFormatting sqref="HV8">
    <cfRule type="expression" dxfId="1279" priority="1286" stopIfTrue="1">
      <formula>HV8&lt;5</formula>
    </cfRule>
    <cfRule type="expression" dxfId="1278" priority="1287" stopIfTrue="1">
      <formula>HV8&lt;10</formula>
    </cfRule>
    <cfRule type="expression" dxfId="1277" priority="1288" stopIfTrue="1">
      <formula>HV8&lt;25</formula>
    </cfRule>
    <cfRule type="expression" dxfId="1276" priority="1289" stopIfTrue="1">
      <formula>HV8&lt;5000</formula>
    </cfRule>
    <cfRule type="expression" dxfId="1275" priority="1290" stopIfTrue="1">
      <formula>HV8&gt;5000</formula>
    </cfRule>
  </conditionalFormatting>
  <conditionalFormatting sqref="HV9">
    <cfRule type="expression" dxfId="1274" priority="1281" stopIfTrue="1">
      <formula>HV9&lt;5</formula>
    </cfRule>
    <cfRule type="expression" dxfId="1273" priority="1282" stopIfTrue="1">
      <formula>HV9&lt;10</formula>
    </cfRule>
    <cfRule type="expression" dxfId="1272" priority="1283" stopIfTrue="1">
      <formula>HV9&lt;25</formula>
    </cfRule>
    <cfRule type="expression" dxfId="1271" priority="1284" stopIfTrue="1">
      <formula>HV9&lt;5000</formula>
    </cfRule>
    <cfRule type="expression" dxfId="1270" priority="1285" stopIfTrue="1">
      <formula>HV9&gt;5000</formula>
    </cfRule>
  </conditionalFormatting>
  <conditionalFormatting sqref="HV10">
    <cfRule type="expression" dxfId="1269" priority="1276" stopIfTrue="1">
      <formula>HV10&lt;5</formula>
    </cfRule>
    <cfRule type="expression" dxfId="1268" priority="1277" stopIfTrue="1">
      <formula>HV10&lt;10</formula>
    </cfRule>
    <cfRule type="expression" dxfId="1267" priority="1278" stopIfTrue="1">
      <formula>HV10&lt;25</formula>
    </cfRule>
    <cfRule type="expression" dxfId="1266" priority="1279" stopIfTrue="1">
      <formula>HV10&lt;5000</formula>
    </cfRule>
    <cfRule type="expression" dxfId="1265" priority="1280" stopIfTrue="1">
      <formula>HV10&gt;5000</formula>
    </cfRule>
  </conditionalFormatting>
  <conditionalFormatting sqref="HV11">
    <cfRule type="expression" dxfId="1264" priority="1271" stopIfTrue="1">
      <formula>HV11&lt;5</formula>
    </cfRule>
    <cfRule type="expression" dxfId="1263" priority="1272" stopIfTrue="1">
      <formula>HV11&lt;10</formula>
    </cfRule>
    <cfRule type="expression" dxfId="1262" priority="1273" stopIfTrue="1">
      <formula>HV11&lt;25</formula>
    </cfRule>
    <cfRule type="expression" dxfId="1261" priority="1274" stopIfTrue="1">
      <formula>HV11&lt;5000</formula>
    </cfRule>
    <cfRule type="expression" dxfId="1260" priority="1275" stopIfTrue="1">
      <formula>HV11&gt;5000</formula>
    </cfRule>
  </conditionalFormatting>
  <conditionalFormatting sqref="HV12">
    <cfRule type="expression" dxfId="1259" priority="1266" stopIfTrue="1">
      <formula>HV12&lt;5</formula>
    </cfRule>
    <cfRule type="expression" dxfId="1258" priority="1267" stopIfTrue="1">
      <formula>HV12&lt;10</formula>
    </cfRule>
    <cfRule type="expression" dxfId="1257" priority="1268" stopIfTrue="1">
      <formula>HV12&lt;25</formula>
    </cfRule>
    <cfRule type="expression" dxfId="1256" priority="1269" stopIfTrue="1">
      <formula>HV12&lt;5000</formula>
    </cfRule>
    <cfRule type="expression" dxfId="1255" priority="1270" stopIfTrue="1">
      <formula>HV12&gt;5000</formula>
    </cfRule>
  </conditionalFormatting>
  <conditionalFormatting sqref="HV13">
    <cfRule type="expression" dxfId="1254" priority="1261" stopIfTrue="1">
      <formula>HV13&lt;5</formula>
    </cfRule>
    <cfRule type="expression" dxfId="1253" priority="1262" stopIfTrue="1">
      <formula>HV13&lt;10</formula>
    </cfRule>
    <cfRule type="expression" dxfId="1252" priority="1263" stopIfTrue="1">
      <formula>HV13&lt;25</formula>
    </cfRule>
    <cfRule type="expression" dxfId="1251" priority="1264" stopIfTrue="1">
      <formula>HV13&lt;5000</formula>
    </cfRule>
    <cfRule type="expression" dxfId="1250" priority="1265" stopIfTrue="1">
      <formula>HV13&gt;5000</formula>
    </cfRule>
  </conditionalFormatting>
  <conditionalFormatting sqref="HV14">
    <cfRule type="expression" dxfId="1249" priority="1256" stopIfTrue="1">
      <formula>HV14&lt;5</formula>
    </cfRule>
    <cfRule type="expression" dxfId="1248" priority="1257" stopIfTrue="1">
      <formula>HV14&lt;10</formula>
    </cfRule>
    <cfRule type="expression" dxfId="1247" priority="1258" stopIfTrue="1">
      <formula>HV14&lt;25</formula>
    </cfRule>
    <cfRule type="expression" dxfId="1246" priority="1259" stopIfTrue="1">
      <formula>HV14&lt;5000</formula>
    </cfRule>
    <cfRule type="expression" dxfId="1245" priority="1260" stopIfTrue="1">
      <formula>HV14&gt;5000</formula>
    </cfRule>
  </conditionalFormatting>
  <conditionalFormatting sqref="HV15:HV83">
    <cfRule type="expression" dxfId="1244" priority="1251" stopIfTrue="1">
      <formula>HV15&lt;5</formula>
    </cfRule>
    <cfRule type="expression" dxfId="1243" priority="1252" stopIfTrue="1">
      <formula>HV15&lt;10</formula>
    </cfRule>
    <cfRule type="expression" dxfId="1242" priority="1253" stopIfTrue="1">
      <formula>HV15&lt;25</formula>
    </cfRule>
    <cfRule type="expression" dxfId="1241" priority="1254" stopIfTrue="1">
      <formula>HV15&lt;5000</formula>
    </cfRule>
    <cfRule type="expression" dxfId="1240" priority="1255" stopIfTrue="1">
      <formula>HV15&gt;5000</formula>
    </cfRule>
  </conditionalFormatting>
  <conditionalFormatting sqref="IB4">
    <cfRule type="expression" dxfId="1239" priority="1246" stopIfTrue="1">
      <formula>IB4&lt;5</formula>
    </cfRule>
    <cfRule type="expression" dxfId="1238" priority="1247" stopIfTrue="1">
      <formula>IB4&lt;10</formula>
    </cfRule>
    <cfRule type="expression" dxfId="1237" priority="1248" stopIfTrue="1">
      <formula>IB4&lt;25</formula>
    </cfRule>
    <cfRule type="expression" dxfId="1236" priority="1249" stopIfTrue="1">
      <formula>IB4&lt;5000</formula>
    </cfRule>
    <cfRule type="expression" dxfId="1235" priority="1250" stopIfTrue="1">
      <formula>IB4&gt;5000</formula>
    </cfRule>
  </conditionalFormatting>
  <conditionalFormatting sqref="IB5">
    <cfRule type="expression" dxfId="1234" priority="1241" stopIfTrue="1">
      <formula>IB5&lt;5</formula>
    </cfRule>
    <cfRule type="expression" dxfId="1233" priority="1242" stopIfTrue="1">
      <formula>IB5&lt;10</formula>
    </cfRule>
    <cfRule type="expression" dxfId="1232" priority="1243" stopIfTrue="1">
      <formula>IB5&lt;25</formula>
    </cfRule>
    <cfRule type="expression" dxfId="1231" priority="1244" stopIfTrue="1">
      <formula>IB5&lt;5000</formula>
    </cfRule>
    <cfRule type="expression" dxfId="1230" priority="1245" stopIfTrue="1">
      <formula>IB5&gt;5000</formula>
    </cfRule>
  </conditionalFormatting>
  <conditionalFormatting sqref="IB6">
    <cfRule type="expression" dxfId="1229" priority="1236" stopIfTrue="1">
      <formula>IB6&lt;5</formula>
    </cfRule>
    <cfRule type="expression" dxfId="1228" priority="1237" stopIfTrue="1">
      <formula>IB6&lt;10</formula>
    </cfRule>
    <cfRule type="expression" dxfId="1227" priority="1238" stopIfTrue="1">
      <formula>IB6&lt;25</formula>
    </cfRule>
    <cfRule type="expression" dxfId="1226" priority="1239" stopIfTrue="1">
      <formula>IB6&lt;5000</formula>
    </cfRule>
    <cfRule type="expression" dxfId="1225" priority="1240" stopIfTrue="1">
      <formula>IB6&gt;5000</formula>
    </cfRule>
  </conditionalFormatting>
  <conditionalFormatting sqref="IB7">
    <cfRule type="expression" dxfId="1224" priority="1231" stopIfTrue="1">
      <formula>IB7&lt;5</formula>
    </cfRule>
    <cfRule type="expression" dxfId="1223" priority="1232" stopIfTrue="1">
      <formula>IB7&lt;10</formula>
    </cfRule>
    <cfRule type="expression" dxfId="1222" priority="1233" stopIfTrue="1">
      <formula>IB7&lt;25</formula>
    </cfRule>
    <cfRule type="expression" dxfId="1221" priority="1234" stopIfTrue="1">
      <formula>IB7&lt;5000</formula>
    </cfRule>
    <cfRule type="expression" dxfId="1220" priority="1235" stopIfTrue="1">
      <formula>IB7&gt;5000</formula>
    </cfRule>
  </conditionalFormatting>
  <conditionalFormatting sqref="IB8">
    <cfRule type="expression" dxfId="1219" priority="1226" stopIfTrue="1">
      <formula>IB8&lt;5</formula>
    </cfRule>
    <cfRule type="expression" dxfId="1218" priority="1227" stopIfTrue="1">
      <formula>IB8&lt;10</formula>
    </cfRule>
    <cfRule type="expression" dxfId="1217" priority="1228" stopIfTrue="1">
      <formula>IB8&lt;25</formula>
    </cfRule>
    <cfRule type="expression" dxfId="1216" priority="1229" stopIfTrue="1">
      <formula>IB8&lt;5000</formula>
    </cfRule>
    <cfRule type="expression" dxfId="1215" priority="1230" stopIfTrue="1">
      <formula>IB8&gt;5000</formula>
    </cfRule>
  </conditionalFormatting>
  <conditionalFormatting sqref="IB9">
    <cfRule type="expression" dxfId="1214" priority="1221" stopIfTrue="1">
      <formula>IB9&lt;5</formula>
    </cfRule>
    <cfRule type="expression" dxfId="1213" priority="1222" stopIfTrue="1">
      <formula>IB9&lt;10</formula>
    </cfRule>
    <cfRule type="expression" dxfId="1212" priority="1223" stopIfTrue="1">
      <formula>IB9&lt;25</formula>
    </cfRule>
    <cfRule type="expression" dxfId="1211" priority="1224" stopIfTrue="1">
      <formula>IB9&lt;5000</formula>
    </cfRule>
    <cfRule type="expression" dxfId="1210" priority="1225" stopIfTrue="1">
      <formula>IB9&gt;5000</formula>
    </cfRule>
  </conditionalFormatting>
  <conditionalFormatting sqref="IB10">
    <cfRule type="expression" dxfId="1209" priority="1216" stopIfTrue="1">
      <formula>IB10&lt;5</formula>
    </cfRule>
    <cfRule type="expression" dxfId="1208" priority="1217" stopIfTrue="1">
      <formula>IB10&lt;10</formula>
    </cfRule>
    <cfRule type="expression" dxfId="1207" priority="1218" stopIfTrue="1">
      <formula>IB10&lt;25</formula>
    </cfRule>
    <cfRule type="expression" dxfId="1206" priority="1219" stopIfTrue="1">
      <formula>IB10&lt;5000</formula>
    </cfRule>
    <cfRule type="expression" dxfId="1205" priority="1220" stopIfTrue="1">
      <formula>IB10&gt;5000</formula>
    </cfRule>
  </conditionalFormatting>
  <conditionalFormatting sqref="IB11">
    <cfRule type="expression" dxfId="1204" priority="1211" stopIfTrue="1">
      <formula>IB11&lt;5</formula>
    </cfRule>
    <cfRule type="expression" dxfId="1203" priority="1212" stopIfTrue="1">
      <formula>IB11&lt;10</formula>
    </cfRule>
    <cfRule type="expression" dxfId="1202" priority="1213" stopIfTrue="1">
      <formula>IB11&lt;25</formula>
    </cfRule>
    <cfRule type="expression" dxfId="1201" priority="1214" stopIfTrue="1">
      <formula>IB11&lt;5000</formula>
    </cfRule>
    <cfRule type="expression" dxfId="1200" priority="1215" stopIfTrue="1">
      <formula>IB11&gt;5000</formula>
    </cfRule>
  </conditionalFormatting>
  <conditionalFormatting sqref="IB12">
    <cfRule type="expression" dxfId="1199" priority="1206" stopIfTrue="1">
      <formula>IB12&lt;5</formula>
    </cfRule>
    <cfRule type="expression" dxfId="1198" priority="1207" stopIfTrue="1">
      <formula>IB12&lt;10</formula>
    </cfRule>
    <cfRule type="expression" dxfId="1197" priority="1208" stopIfTrue="1">
      <formula>IB12&lt;25</formula>
    </cfRule>
    <cfRule type="expression" dxfId="1196" priority="1209" stopIfTrue="1">
      <formula>IB12&lt;5000</formula>
    </cfRule>
    <cfRule type="expression" dxfId="1195" priority="1210" stopIfTrue="1">
      <formula>IB12&gt;5000</formula>
    </cfRule>
  </conditionalFormatting>
  <conditionalFormatting sqref="IB13">
    <cfRule type="expression" dxfId="1194" priority="1201" stopIfTrue="1">
      <formula>IB13&lt;5</formula>
    </cfRule>
    <cfRule type="expression" dxfId="1193" priority="1202" stopIfTrue="1">
      <formula>IB13&lt;10</formula>
    </cfRule>
    <cfRule type="expression" dxfId="1192" priority="1203" stopIfTrue="1">
      <formula>IB13&lt;25</formula>
    </cfRule>
    <cfRule type="expression" dxfId="1191" priority="1204" stopIfTrue="1">
      <formula>IB13&lt;5000</formula>
    </cfRule>
    <cfRule type="expression" dxfId="1190" priority="1205" stopIfTrue="1">
      <formula>IB13&gt;5000</formula>
    </cfRule>
  </conditionalFormatting>
  <conditionalFormatting sqref="IB14">
    <cfRule type="expression" dxfId="1189" priority="1196" stopIfTrue="1">
      <formula>IB14&lt;5</formula>
    </cfRule>
    <cfRule type="expression" dxfId="1188" priority="1197" stopIfTrue="1">
      <formula>IB14&lt;10</formula>
    </cfRule>
    <cfRule type="expression" dxfId="1187" priority="1198" stopIfTrue="1">
      <formula>IB14&lt;25</formula>
    </cfRule>
    <cfRule type="expression" dxfId="1186" priority="1199" stopIfTrue="1">
      <formula>IB14&lt;5000</formula>
    </cfRule>
    <cfRule type="expression" dxfId="1185" priority="1200" stopIfTrue="1">
      <formula>IB14&gt;5000</formula>
    </cfRule>
  </conditionalFormatting>
  <conditionalFormatting sqref="IB15:IB83">
    <cfRule type="expression" dxfId="1184" priority="1191" stopIfTrue="1">
      <formula>IB15&lt;5</formula>
    </cfRule>
    <cfRule type="expression" dxfId="1183" priority="1192" stopIfTrue="1">
      <formula>IB15&lt;10</formula>
    </cfRule>
    <cfRule type="expression" dxfId="1182" priority="1193" stopIfTrue="1">
      <formula>IB15&lt;25</formula>
    </cfRule>
    <cfRule type="expression" dxfId="1181" priority="1194" stopIfTrue="1">
      <formula>IB15&lt;5000</formula>
    </cfRule>
    <cfRule type="expression" dxfId="1180" priority="1195" stopIfTrue="1">
      <formula>IB15&gt;5000</formula>
    </cfRule>
  </conditionalFormatting>
  <conditionalFormatting sqref="IH4">
    <cfRule type="expression" dxfId="1179" priority="1186" stopIfTrue="1">
      <formula>IH4&lt;5</formula>
    </cfRule>
    <cfRule type="expression" dxfId="1178" priority="1187" stopIfTrue="1">
      <formula>IH4&lt;10</formula>
    </cfRule>
    <cfRule type="expression" dxfId="1177" priority="1188" stopIfTrue="1">
      <formula>IH4&lt;25</formula>
    </cfRule>
    <cfRule type="expression" dxfId="1176" priority="1189" stopIfTrue="1">
      <formula>IH4&lt;5000</formula>
    </cfRule>
    <cfRule type="expression" dxfId="1175" priority="1190" stopIfTrue="1">
      <formula>IH4&gt;5000</formula>
    </cfRule>
  </conditionalFormatting>
  <conditionalFormatting sqref="IH5">
    <cfRule type="expression" dxfId="1174" priority="1181" stopIfTrue="1">
      <formula>IH5&lt;5</formula>
    </cfRule>
    <cfRule type="expression" dxfId="1173" priority="1182" stopIfTrue="1">
      <formula>IH5&lt;10</formula>
    </cfRule>
    <cfRule type="expression" dxfId="1172" priority="1183" stopIfTrue="1">
      <formula>IH5&lt;25</formula>
    </cfRule>
    <cfRule type="expression" dxfId="1171" priority="1184" stopIfTrue="1">
      <formula>IH5&lt;5000</formula>
    </cfRule>
    <cfRule type="expression" dxfId="1170" priority="1185" stopIfTrue="1">
      <formula>IH5&gt;5000</formula>
    </cfRule>
  </conditionalFormatting>
  <conditionalFormatting sqref="IH6">
    <cfRule type="expression" dxfId="1169" priority="1176" stopIfTrue="1">
      <formula>IH6&lt;5</formula>
    </cfRule>
    <cfRule type="expression" dxfId="1168" priority="1177" stopIfTrue="1">
      <formula>IH6&lt;10</formula>
    </cfRule>
    <cfRule type="expression" dxfId="1167" priority="1178" stopIfTrue="1">
      <formula>IH6&lt;25</formula>
    </cfRule>
    <cfRule type="expression" dxfId="1166" priority="1179" stopIfTrue="1">
      <formula>IH6&lt;5000</formula>
    </cfRule>
    <cfRule type="expression" dxfId="1165" priority="1180" stopIfTrue="1">
      <formula>IH6&gt;5000</formula>
    </cfRule>
  </conditionalFormatting>
  <conditionalFormatting sqref="IH7">
    <cfRule type="expression" dxfId="1164" priority="1171" stopIfTrue="1">
      <formula>IH7&lt;5</formula>
    </cfRule>
    <cfRule type="expression" dxfId="1163" priority="1172" stopIfTrue="1">
      <formula>IH7&lt;10</formula>
    </cfRule>
    <cfRule type="expression" dxfId="1162" priority="1173" stopIfTrue="1">
      <formula>IH7&lt;25</formula>
    </cfRule>
    <cfRule type="expression" dxfId="1161" priority="1174" stopIfTrue="1">
      <formula>IH7&lt;5000</formula>
    </cfRule>
    <cfRule type="expression" dxfId="1160" priority="1175" stopIfTrue="1">
      <formula>IH7&gt;5000</formula>
    </cfRule>
  </conditionalFormatting>
  <conditionalFormatting sqref="IH8">
    <cfRule type="expression" dxfId="1159" priority="1166" stopIfTrue="1">
      <formula>IH8&lt;5</formula>
    </cfRule>
    <cfRule type="expression" dxfId="1158" priority="1167" stopIfTrue="1">
      <formula>IH8&lt;10</formula>
    </cfRule>
    <cfRule type="expression" dxfId="1157" priority="1168" stopIfTrue="1">
      <formula>IH8&lt;25</formula>
    </cfRule>
    <cfRule type="expression" dxfId="1156" priority="1169" stopIfTrue="1">
      <formula>IH8&lt;5000</formula>
    </cfRule>
    <cfRule type="expression" dxfId="1155" priority="1170" stopIfTrue="1">
      <formula>IH8&gt;5000</formula>
    </cfRule>
  </conditionalFormatting>
  <conditionalFormatting sqref="IH9">
    <cfRule type="expression" dxfId="1154" priority="1161" stopIfTrue="1">
      <formula>IH9&lt;5</formula>
    </cfRule>
    <cfRule type="expression" dxfId="1153" priority="1162" stopIfTrue="1">
      <formula>IH9&lt;10</formula>
    </cfRule>
    <cfRule type="expression" dxfId="1152" priority="1163" stopIfTrue="1">
      <formula>IH9&lt;25</formula>
    </cfRule>
    <cfRule type="expression" dxfId="1151" priority="1164" stopIfTrue="1">
      <formula>IH9&lt;5000</formula>
    </cfRule>
    <cfRule type="expression" dxfId="1150" priority="1165" stopIfTrue="1">
      <formula>IH9&gt;5000</formula>
    </cfRule>
  </conditionalFormatting>
  <conditionalFormatting sqref="IH10">
    <cfRule type="expression" dxfId="1149" priority="1156" stopIfTrue="1">
      <formula>IH10&lt;5</formula>
    </cfRule>
    <cfRule type="expression" dxfId="1148" priority="1157" stopIfTrue="1">
      <formula>IH10&lt;10</formula>
    </cfRule>
    <cfRule type="expression" dxfId="1147" priority="1158" stopIfTrue="1">
      <formula>IH10&lt;25</formula>
    </cfRule>
    <cfRule type="expression" dxfId="1146" priority="1159" stopIfTrue="1">
      <formula>IH10&lt;5000</formula>
    </cfRule>
    <cfRule type="expression" dxfId="1145" priority="1160" stopIfTrue="1">
      <formula>IH10&gt;5000</formula>
    </cfRule>
  </conditionalFormatting>
  <conditionalFormatting sqref="IH11">
    <cfRule type="expression" dxfId="1144" priority="1151" stopIfTrue="1">
      <formula>IH11&lt;5</formula>
    </cfRule>
    <cfRule type="expression" dxfId="1143" priority="1152" stopIfTrue="1">
      <formula>IH11&lt;10</formula>
    </cfRule>
    <cfRule type="expression" dxfId="1142" priority="1153" stopIfTrue="1">
      <formula>IH11&lt;25</formula>
    </cfRule>
    <cfRule type="expression" dxfId="1141" priority="1154" stopIfTrue="1">
      <formula>IH11&lt;5000</formula>
    </cfRule>
    <cfRule type="expression" dxfId="1140" priority="1155" stopIfTrue="1">
      <formula>IH11&gt;5000</formula>
    </cfRule>
  </conditionalFormatting>
  <conditionalFormatting sqref="IH12">
    <cfRule type="expression" dxfId="1139" priority="1146" stopIfTrue="1">
      <formula>IH12&lt;5</formula>
    </cfRule>
    <cfRule type="expression" dxfId="1138" priority="1147" stopIfTrue="1">
      <formula>IH12&lt;10</formula>
    </cfRule>
    <cfRule type="expression" dxfId="1137" priority="1148" stopIfTrue="1">
      <formula>IH12&lt;25</formula>
    </cfRule>
    <cfRule type="expression" dxfId="1136" priority="1149" stopIfTrue="1">
      <formula>IH12&lt;5000</formula>
    </cfRule>
    <cfRule type="expression" dxfId="1135" priority="1150" stopIfTrue="1">
      <formula>IH12&gt;5000</formula>
    </cfRule>
  </conditionalFormatting>
  <conditionalFormatting sqref="IH13">
    <cfRule type="expression" dxfId="1134" priority="1141" stopIfTrue="1">
      <formula>IH13&lt;5</formula>
    </cfRule>
    <cfRule type="expression" dxfId="1133" priority="1142" stopIfTrue="1">
      <formula>IH13&lt;10</formula>
    </cfRule>
    <cfRule type="expression" dxfId="1132" priority="1143" stopIfTrue="1">
      <formula>IH13&lt;25</formula>
    </cfRule>
    <cfRule type="expression" dxfId="1131" priority="1144" stopIfTrue="1">
      <formula>IH13&lt;5000</formula>
    </cfRule>
    <cfRule type="expression" dxfId="1130" priority="1145" stopIfTrue="1">
      <formula>IH13&gt;5000</formula>
    </cfRule>
  </conditionalFormatting>
  <conditionalFormatting sqref="IH14">
    <cfRule type="expression" dxfId="1129" priority="1136" stopIfTrue="1">
      <formula>IH14&lt;5</formula>
    </cfRule>
    <cfRule type="expression" dxfId="1128" priority="1137" stopIfTrue="1">
      <formula>IH14&lt;10</formula>
    </cfRule>
    <cfRule type="expression" dxfId="1127" priority="1138" stopIfTrue="1">
      <formula>IH14&lt;25</formula>
    </cfRule>
    <cfRule type="expression" dxfId="1126" priority="1139" stopIfTrue="1">
      <formula>IH14&lt;5000</formula>
    </cfRule>
    <cfRule type="expression" dxfId="1125" priority="1140" stopIfTrue="1">
      <formula>IH14&gt;5000</formula>
    </cfRule>
  </conditionalFormatting>
  <conditionalFormatting sqref="IH15:IH83">
    <cfRule type="expression" dxfId="1124" priority="1131" stopIfTrue="1">
      <formula>IH15&lt;5</formula>
    </cfRule>
    <cfRule type="expression" dxfId="1123" priority="1132" stopIfTrue="1">
      <formula>IH15&lt;10</formula>
    </cfRule>
    <cfRule type="expression" dxfId="1122" priority="1133" stopIfTrue="1">
      <formula>IH15&lt;25</formula>
    </cfRule>
    <cfRule type="expression" dxfId="1121" priority="1134" stopIfTrue="1">
      <formula>IH15&lt;5000</formula>
    </cfRule>
    <cfRule type="expression" dxfId="1120" priority="1135" stopIfTrue="1">
      <formula>IH15&gt;5000</formula>
    </cfRule>
  </conditionalFormatting>
  <conditionalFormatting sqref="IN4">
    <cfRule type="expression" dxfId="1119" priority="1126" stopIfTrue="1">
      <formula>IN4&lt;5</formula>
    </cfRule>
    <cfRule type="expression" dxfId="1118" priority="1127" stopIfTrue="1">
      <formula>IN4&lt;10</formula>
    </cfRule>
    <cfRule type="expression" dxfId="1117" priority="1128" stopIfTrue="1">
      <formula>IN4&lt;25</formula>
    </cfRule>
    <cfRule type="expression" dxfId="1116" priority="1129" stopIfTrue="1">
      <formula>IN4&lt;5000</formula>
    </cfRule>
    <cfRule type="expression" dxfId="1115" priority="1130" stopIfTrue="1">
      <formula>IN4&gt;5000</formula>
    </cfRule>
  </conditionalFormatting>
  <conditionalFormatting sqref="IN5">
    <cfRule type="expression" dxfId="1114" priority="1121" stopIfTrue="1">
      <formula>IN5&lt;5</formula>
    </cfRule>
    <cfRule type="expression" dxfId="1113" priority="1122" stopIfTrue="1">
      <formula>IN5&lt;10</formula>
    </cfRule>
    <cfRule type="expression" dxfId="1112" priority="1123" stopIfTrue="1">
      <formula>IN5&lt;25</formula>
    </cfRule>
    <cfRule type="expression" dxfId="1111" priority="1124" stopIfTrue="1">
      <formula>IN5&lt;5000</formula>
    </cfRule>
    <cfRule type="expression" dxfId="1110" priority="1125" stopIfTrue="1">
      <formula>IN5&gt;5000</formula>
    </cfRule>
  </conditionalFormatting>
  <conditionalFormatting sqref="IN6">
    <cfRule type="expression" dxfId="1109" priority="1116" stopIfTrue="1">
      <formula>IN6&lt;5</formula>
    </cfRule>
    <cfRule type="expression" dxfId="1108" priority="1117" stopIfTrue="1">
      <formula>IN6&lt;10</formula>
    </cfRule>
    <cfRule type="expression" dxfId="1107" priority="1118" stopIfTrue="1">
      <formula>IN6&lt;25</formula>
    </cfRule>
    <cfRule type="expression" dxfId="1106" priority="1119" stopIfTrue="1">
      <formula>IN6&lt;5000</formula>
    </cfRule>
    <cfRule type="expression" dxfId="1105" priority="1120" stopIfTrue="1">
      <formula>IN6&gt;5000</formula>
    </cfRule>
  </conditionalFormatting>
  <conditionalFormatting sqref="IN7">
    <cfRule type="expression" dxfId="1104" priority="1111" stopIfTrue="1">
      <formula>IN7&lt;5</formula>
    </cfRule>
    <cfRule type="expression" dxfId="1103" priority="1112" stopIfTrue="1">
      <formula>IN7&lt;10</formula>
    </cfRule>
    <cfRule type="expression" dxfId="1102" priority="1113" stopIfTrue="1">
      <formula>IN7&lt;25</formula>
    </cfRule>
    <cfRule type="expression" dxfId="1101" priority="1114" stopIfTrue="1">
      <formula>IN7&lt;5000</formula>
    </cfRule>
    <cfRule type="expression" dxfId="1100" priority="1115" stopIfTrue="1">
      <formula>IN7&gt;5000</formula>
    </cfRule>
  </conditionalFormatting>
  <conditionalFormatting sqref="IN8">
    <cfRule type="expression" dxfId="1099" priority="1106" stopIfTrue="1">
      <formula>IN8&lt;5</formula>
    </cfRule>
    <cfRule type="expression" dxfId="1098" priority="1107" stopIfTrue="1">
      <formula>IN8&lt;10</formula>
    </cfRule>
    <cfRule type="expression" dxfId="1097" priority="1108" stopIfTrue="1">
      <formula>IN8&lt;25</formula>
    </cfRule>
    <cfRule type="expression" dxfId="1096" priority="1109" stopIfTrue="1">
      <formula>IN8&lt;5000</formula>
    </cfRule>
    <cfRule type="expression" dxfId="1095" priority="1110" stopIfTrue="1">
      <formula>IN8&gt;5000</formula>
    </cfRule>
  </conditionalFormatting>
  <conditionalFormatting sqref="IN9">
    <cfRule type="expression" dxfId="1094" priority="1101" stopIfTrue="1">
      <formula>IN9&lt;5</formula>
    </cfRule>
    <cfRule type="expression" dxfId="1093" priority="1102" stopIfTrue="1">
      <formula>IN9&lt;10</formula>
    </cfRule>
    <cfRule type="expression" dxfId="1092" priority="1103" stopIfTrue="1">
      <formula>IN9&lt;25</formula>
    </cfRule>
    <cfRule type="expression" dxfId="1091" priority="1104" stopIfTrue="1">
      <formula>IN9&lt;5000</formula>
    </cfRule>
    <cfRule type="expression" dxfId="1090" priority="1105" stopIfTrue="1">
      <formula>IN9&gt;5000</formula>
    </cfRule>
  </conditionalFormatting>
  <conditionalFormatting sqref="IN10">
    <cfRule type="expression" dxfId="1089" priority="1096" stopIfTrue="1">
      <formula>IN10&lt;5</formula>
    </cfRule>
    <cfRule type="expression" dxfId="1088" priority="1097" stopIfTrue="1">
      <formula>IN10&lt;10</formula>
    </cfRule>
    <cfRule type="expression" dxfId="1087" priority="1098" stopIfTrue="1">
      <formula>IN10&lt;25</formula>
    </cfRule>
    <cfRule type="expression" dxfId="1086" priority="1099" stopIfTrue="1">
      <formula>IN10&lt;5000</formula>
    </cfRule>
    <cfRule type="expression" dxfId="1085" priority="1100" stopIfTrue="1">
      <formula>IN10&gt;5000</formula>
    </cfRule>
  </conditionalFormatting>
  <conditionalFormatting sqref="IN11">
    <cfRule type="expression" dxfId="1084" priority="1091" stopIfTrue="1">
      <formula>IN11&lt;5</formula>
    </cfRule>
    <cfRule type="expression" dxfId="1083" priority="1092" stopIfTrue="1">
      <formula>IN11&lt;10</formula>
    </cfRule>
    <cfRule type="expression" dxfId="1082" priority="1093" stopIfTrue="1">
      <formula>IN11&lt;25</formula>
    </cfRule>
    <cfRule type="expression" dxfId="1081" priority="1094" stopIfTrue="1">
      <formula>IN11&lt;5000</formula>
    </cfRule>
    <cfRule type="expression" dxfId="1080" priority="1095" stopIfTrue="1">
      <formula>IN11&gt;5000</formula>
    </cfRule>
  </conditionalFormatting>
  <conditionalFormatting sqref="IN12">
    <cfRule type="expression" dxfId="1079" priority="1086" stopIfTrue="1">
      <formula>IN12&lt;5</formula>
    </cfRule>
    <cfRule type="expression" dxfId="1078" priority="1087" stopIfTrue="1">
      <formula>IN12&lt;10</formula>
    </cfRule>
    <cfRule type="expression" dxfId="1077" priority="1088" stopIfTrue="1">
      <formula>IN12&lt;25</formula>
    </cfRule>
    <cfRule type="expression" dxfId="1076" priority="1089" stopIfTrue="1">
      <formula>IN12&lt;5000</formula>
    </cfRule>
    <cfRule type="expression" dxfId="1075" priority="1090" stopIfTrue="1">
      <formula>IN12&gt;5000</formula>
    </cfRule>
  </conditionalFormatting>
  <conditionalFormatting sqref="IN13">
    <cfRule type="expression" dxfId="1074" priority="1081" stopIfTrue="1">
      <formula>IN13&lt;5</formula>
    </cfRule>
    <cfRule type="expression" dxfId="1073" priority="1082" stopIfTrue="1">
      <formula>IN13&lt;10</formula>
    </cfRule>
    <cfRule type="expression" dxfId="1072" priority="1083" stopIfTrue="1">
      <formula>IN13&lt;25</formula>
    </cfRule>
    <cfRule type="expression" dxfId="1071" priority="1084" stopIfTrue="1">
      <formula>IN13&lt;5000</formula>
    </cfRule>
    <cfRule type="expression" dxfId="1070" priority="1085" stopIfTrue="1">
      <formula>IN13&gt;5000</formula>
    </cfRule>
  </conditionalFormatting>
  <conditionalFormatting sqref="IN14">
    <cfRule type="expression" dxfId="1069" priority="1076" stopIfTrue="1">
      <formula>IN14&lt;5</formula>
    </cfRule>
    <cfRule type="expression" dxfId="1068" priority="1077" stopIfTrue="1">
      <formula>IN14&lt;10</formula>
    </cfRule>
    <cfRule type="expression" dxfId="1067" priority="1078" stopIfTrue="1">
      <formula>IN14&lt;25</formula>
    </cfRule>
    <cfRule type="expression" dxfId="1066" priority="1079" stopIfTrue="1">
      <formula>IN14&lt;5000</formula>
    </cfRule>
    <cfRule type="expression" dxfId="1065" priority="1080" stopIfTrue="1">
      <formula>IN14&gt;5000</formula>
    </cfRule>
  </conditionalFormatting>
  <conditionalFormatting sqref="IN15:IN83">
    <cfRule type="expression" dxfId="1064" priority="1071" stopIfTrue="1">
      <formula>IN15&lt;5</formula>
    </cfRule>
    <cfRule type="expression" dxfId="1063" priority="1072" stopIfTrue="1">
      <formula>IN15&lt;10</formula>
    </cfRule>
    <cfRule type="expression" dxfId="1062" priority="1073" stopIfTrue="1">
      <formula>IN15&lt;25</formula>
    </cfRule>
    <cfRule type="expression" dxfId="1061" priority="1074" stopIfTrue="1">
      <formula>IN15&lt;5000</formula>
    </cfRule>
    <cfRule type="expression" dxfId="1060" priority="1075" stopIfTrue="1">
      <formula>IN15&gt;5000</formula>
    </cfRule>
  </conditionalFormatting>
  <conditionalFormatting sqref="IT4">
    <cfRule type="expression" dxfId="1059" priority="1066" stopIfTrue="1">
      <formula>IT4&lt;5</formula>
    </cfRule>
    <cfRule type="expression" dxfId="1058" priority="1067" stopIfTrue="1">
      <formula>IT4&lt;10</formula>
    </cfRule>
    <cfRule type="expression" dxfId="1057" priority="1068" stopIfTrue="1">
      <formula>IT4&lt;25</formula>
    </cfRule>
    <cfRule type="expression" dxfId="1056" priority="1069" stopIfTrue="1">
      <formula>IT4&lt;5000</formula>
    </cfRule>
    <cfRule type="expression" dxfId="1055" priority="1070" stopIfTrue="1">
      <formula>IT4&gt;5000</formula>
    </cfRule>
  </conditionalFormatting>
  <conditionalFormatting sqref="IT5">
    <cfRule type="expression" dxfId="1054" priority="1061" stopIfTrue="1">
      <formula>IT5&lt;5</formula>
    </cfRule>
    <cfRule type="expression" dxfId="1053" priority="1062" stopIfTrue="1">
      <formula>IT5&lt;10</formula>
    </cfRule>
    <cfRule type="expression" dxfId="1052" priority="1063" stopIfTrue="1">
      <formula>IT5&lt;25</formula>
    </cfRule>
    <cfRule type="expression" dxfId="1051" priority="1064" stopIfTrue="1">
      <formula>IT5&lt;5000</formula>
    </cfRule>
    <cfRule type="expression" dxfId="1050" priority="1065" stopIfTrue="1">
      <formula>IT5&gt;5000</formula>
    </cfRule>
  </conditionalFormatting>
  <conditionalFormatting sqref="IT6">
    <cfRule type="expression" dxfId="1049" priority="1056" stopIfTrue="1">
      <formula>IT6&lt;5</formula>
    </cfRule>
    <cfRule type="expression" dxfId="1048" priority="1057" stopIfTrue="1">
      <formula>IT6&lt;10</formula>
    </cfRule>
    <cfRule type="expression" dxfId="1047" priority="1058" stopIfTrue="1">
      <formula>IT6&lt;25</formula>
    </cfRule>
    <cfRule type="expression" dxfId="1046" priority="1059" stopIfTrue="1">
      <formula>IT6&lt;5000</formula>
    </cfRule>
    <cfRule type="expression" dxfId="1045" priority="1060" stopIfTrue="1">
      <formula>IT6&gt;5000</formula>
    </cfRule>
  </conditionalFormatting>
  <conditionalFormatting sqref="IT7">
    <cfRule type="expression" dxfId="1044" priority="1051" stopIfTrue="1">
      <formula>IT7&lt;5</formula>
    </cfRule>
    <cfRule type="expression" dxfId="1043" priority="1052" stopIfTrue="1">
      <formula>IT7&lt;10</formula>
    </cfRule>
    <cfRule type="expression" dxfId="1042" priority="1053" stopIfTrue="1">
      <formula>IT7&lt;25</formula>
    </cfRule>
    <cfRule type="expression" dxfId="1041" priority="1054" stopIfTrue="1">
      <formula>IT7&lt;5000</formula>
    </cfRule>
    <cfRule type="expression" dxfId="1040" priority="1055" stopIfTrue="1">
      <formula>IT7&gt;5000</formula>
    </cfRule>
  </conditionalFormatting>
  <conditionalFormatting sqref="IT8">
    <cfRule type="expression" dxfId="1039" priority="1046" stopIfTrue="1">
      <formula>IT8&lt;5</formula>
    </cfRule>
    <cfRule type="expression" dxfId="1038" priority="1047" stopIfTrue="1">
      <formula>IT8&lt;10</formula>
    </cfRule>
    <cfRule type="expression" dxfId="1037" priority="1048" stopIfTrue="1">
      <formula>IT8&lt;25</formula>
    </cfRule>
    <cfRule type="expression" dxfId="1036" priority="1049" stopIfTrue="1">
      <formula>IT8&lt;5000</formula>
    </cfRule>
    <cfRule type="expression" dxfId="1035" priority="1050" stopIfTrue="1">
      <formula>IT8&gt;5000</formula>
    </cfRule>
  </conditionalFormatting>
  <conditionalFormatting sqref="IT9">
    <cfRule type="expression" dxfId="1034" priority="1041" stopIfTrue="1">
      <formula>IT9&lt;5</formula>
    </cfRule>
    <cfRule type="expression" dxfId="1033" priority="1042" stopIfTrue="1">
      <formula>IT9&lt;10</formula>
    </cfRule>
    <cfRule type="expression" dxfId="1032" priority="1043" stopIfTrue="1">
      <formula>IT9&lt;25</formula>
    </cfRule>
    <cfRule type="expression" dxfId="1031" priority="1044" stopIfTrue="1">
      <formula>IT9&lt;5000</formula>
    </cfRule>
    <cfRule type="expression" dxfId="1030" priority="1045" stopIfTrue="1">
      <formula>IT9&gt;5000</formula>
    </cfRule>
  </conditionalFormatting>
  <conditionalFormatting sqref="IT10">
    <cfRule type="expression" dxfId="1029" priority="1036" stopIfTrue="1">
      <formula>IT10&lt;5</formula>
    </cfRule>
    <cfRule type="expression" dxfId="1028" priority="1037" stopIfTrue="1">
      <formula>IT10&lt;10</formula>
    </cfRule>
    <cfRule type="expression" dxfId="1027" priority="1038" stopIfTrue="1">
      <formula>IT10&lt;25</formula>
    </cfRule>
    <cfRule type="expression" dxfId="1026" priority="1039" stopIfTrue="1">
      <formula>IT10&lt;5000</formula>
    </cfRule>
    <cfRule type="expression" dxfId="1025" priority="1040" stopIfTrue="1">
      <formula>IT10&gt;5000</formula>
    </cfRule>
  </conditionalFormatting>
  <conditionalFormatting sqref="IT11">
    <cfRule type="expression" dxfId="1024" priority="1031" stopIfTrue="1">
      <formula>IT11&lt;5</formula>
    </cfRule>
    <cfRule type="expression" dxfId="1023" priority="1032" stopIfTrue="1">
      <formula>IT11&lt;10</formula>
    </cfRule>
    <cfRule type="expression" dxfId="1022" priority="1033" stopIfTrue="1">
      <formula>IT11&lt;25</formula>
    </cfRule>
    <cfRule type="expression" dxfId="1021" priority="1034" stopIfTrue="1">
      <formula>IT11&lt;5000</formula>
    </cfRule>
    <cfRule type="expression" dxfId="1020" priority="1035" stopIfTrue="1">
      <formula>IT11&gt;5000</formula>
    </cfRule>
  </conditionalFormatting>
  <conditionalFormatting sqref="IT12">
    <cfRule type="expression" dxfId="1019" priority="1026" stopIfTrue="1">
      <formula>IT12&lt;5</formula>
    </cfRule>
    <cfRule type="expression" dxfId="1018" priority="1027" stopIfTrue="1">
      <formula>IT12&lt;10</formula>
    </cfRule>
    <cfRule type="expression" dxfId="1017" priority="1028" stopIfTrue="1">
      <formula>IT12&lt;25</formula>
    </cfRule>
    <cfRule type="expression" dxfId="1016" priority="1029" stopIfTrue="1">
      <formula>IT12&lt;5000</formula>
    </cfRule>
    <cfRule type="expression" dxfId="1015" priority="1030" stopIfTrue="1">
      <formula>IT12&gt;5000</formula>
    </cfRule>
  </conditionalFormatting>
  <conditionalFormatting sqref="IT13">
    <cfRule type="expression" dxfId="1014" priority="1021" stopIfTrue="1">
      <formula>IT13&lt;5</formula>
    </cfRule>
    <cfRule type="expression" dxfId="1013" priority="1022" stopIfTrue="1">
      <formula>IT13&lt;10</formula>
    </cfRule>
    <cfRule type="expression" dxfId="1012" priority="1023" stopIfTrue="1">
      <formula>IT13&lt;25</formula>
    </cfRule>
    <cfRule type="expression" dxfId="1011" priority="1024" stopIfTrue="1">
      <formula>IT13&lt;5000</formula>
    </cfRule>
    <cfRule type="expression" dxfId="1010" priority="1025" stopIfTrue="1">
      <formula>IT13&gt;5000</formula>
    </cfRule>
  </conditionalFormatting>
  <conditionalFormatting sqref="IT14">
    <cfRule type="expression" dxfId="1009" priority="1016" stopIfTrue="1">
      <formula>IT14&lt;5</formula>
    </cfRule>
    <cfRule type="expression" dxfId="1008" priority="1017" stopIfTrue="1">
      <formula>IT14&lt;10</formula>
    </cfRule>
    <cfRule type="expression" dxfId="1007" priority="1018" stopIfTrue="1">
      <formula>IT14&lt;25</formula>
    </cfRule>
    <cfRule type="expression" dxfId="1006" priority="1019" stopIfTrue="1">
      <formula>IT14&lt;5000</formula>
    </cfRule>
    <cfRule type="expression" dxfId="1005" priority="1020" stopIfTrue="1">
      <formula>IT14&gt;5000</formula>
    </cfRule>
  </conditionalFormatting>
  <conditionalFormatting sqref="IT15:IT83">
    <cfRule type="expression" dxfId="1004" priority="1011" stopIfTrue="1">
      <formula>IT15&lt;5</formula>
    </cfRule>
    <cfRule type="expression" dxfId="1003" priority="1012" stopIfTrue="1">
      <formula>IT15&lt;10</formula>
    </cfRule>
    <cfRule type="expression" dxfId="1002" priority="1013" stopIfTrue="1">
      <formula>IT15&lt;25</formula>
    </cfRule>
    <cfRule type="expression" dxfId="1001" priority="1014" stopIfTrue="1">
      <formula>IT15&lt;5000</formula>
    </cfRule>
    <cfRule type="expression" dxfId="1000" priority="1015" stopIfTrue="1">
      <formula>IT15&gt;5000</formula>
    </cfRule>
  </conditionalFormatting>
  <conditionalFormatting sqref="FL4">
    <cfRule type="expression" dxfId="999" priority="1006" stopIfTrue="1">
      <formula>FL4&lt;5</formula>
    </cfRule>
    <cfRule type="expression" dxfId="998" priority="1007" stopIfTrue="1">
      <formula>FL4&lt;10</formula>
    </cfRule>
    <cfRule type="expression" dxfId="997" priority="1008" stopIfTrue="1">
      <formula>FL4&lt;25</formula>
    </cfRule>
    <cfRule type="expression" dxfId="996" priority="1009" stopIfTrue="1">
      <formula>FL4&lt;5000</formula>
    </cfRule>
    <cfRule type="expression" dxfId="995" priority="1010" stopIfTrue="1">
      <formula>FL4&gt;5000</formula>
    </cfRule>
  </conditionalFormatting>
  <conditionalFormatting sqref="FL5">
    <cfRule type="expression" dxfId="994" priority="1001" stopIfTrue="1">
      <formula>FL5&lt;5</formula>
    </cfRule>
    <cfRule type="expression" dxfId="993" priority="1002" stopIfTrue="1">
      <formula>FL5&lt;10</formula>
    </cfRule>
    <cfRule type="expression" dxfId="992" priority="1003" stopIfTrue="1">
      <formula>FL5&lt;25</formula>
    </cfRule>
    <cfRule type="expression" dxfId="991" priority="1004" stopIfTrue="1">
      <formula>FL5&lt;5000</formula>
    </cfRule>
    <cfRule type="expression" dxfId="990" priority="1005" stopIfTrue="1">
      <formula>FL5&gt;5000</formula>
    </cfRule>
  </conditionalFormatting>
  <conditionalFormatting sqref="FL6">
    <cfRule type="expression" dxfId="989" priority="996" stopIfTrue="1">
      <formula>FL6&lt;5</formula>
    </cfRule>
    <cfRule type="expression" dxfId="988" priority="997" stopIfTrue="1">
      <formula>FL6&lt;10</formula>
    </cfRule>
    <cfRule type="expression" dxfId="987" priority="998" stopIfTrue="1">
      <formula>FL6&lt;25</formula>
    </cfRule>
    <cfRule type="expression" dxfId="986" priority="999" stopIfTrue="1">
      <formula>FL6&lt;5000</formula>
    </cfRule>
    <cfRule type="expression" dxfId="985" priority="1000" stopIfTrue="1">
      <formula>FL6&gt;5000</formula>
    </cfRule>
  </conditionalFormatting>
  <conditionalFormatting sqref="FL7">
    <cfRule type="expression" dxfId="984" priority="991" stopIfTrue="1">
      <formula>FL7&lt;5</formula>
    </cfRule>
    <cfRule type="expression" dxfId="983" priority="992" stopIfTrue="1">
      <formula>FL7&lt;10</formula>
    </cfRule>
    <cfRule type="expression" dxfId="982" priority="993" stopIfTrue="1">
      <formula>FL7&lt;25</formula>
    </cfRule>
    <cfRule type="expression" dxfId="981" priority="994" stopIfTrue="1">
      <formula>FL7&lt;5000</formula>
    </cfRule>
    <cfRule type="expression" dxfId="980" priority="995" stopIfTrue="1">
      <formula>FL7&gt;5000</formula>
    </cfRule>
  </conditionalFormatting>
  <conditionalFormatting sqref="FL8">
    <cfRule type="expression" dxfId="979" priority="986" stopIfTrue="1">
      <formula>FL8&lt;5</formula>
    </cfRule>
    <cfRule type="expression" dxfId="978" priority="987" stopIfTrue="1">
      <formula>FL8&lt;10</formula>
    </cfRule>
    <cfRule type="expression" dxfId="977" priority="988" stopIfTrue="1">
      <formula>FL8&lt;25</formula>
    </cfRule>
    <cfRule type="expression" dxfId="976" priority="989" stopIfTrue="1">
      <formula>FL8&lt;5000</formula>
    </cfRule>
    <cfRule type="expression" dxfId="975" priority="990" stopIfTrue="1">
      <formula>FL8&gt;5000</formula>
    </cfRule>
  </conditionalFormatting>
  <conditionalFormatting sqref="FL9">
    <cfRule type="expression" dxfId="974" priority="981" stopIfTrue="1">
      <formula>FL9&lt;5</formula>
    </cfRule>
    <cfRule type="expression" dxfId="973" priority="982" stopIfTrue="1">
      <formula>FL9&lt;10</formula>
    </cfRule>
    <cfRule type="expression" dxfId="972" priority="983" stopIfTrue="1">
      <formula>FL9&lt;25</formula>
    </cfRule>
    <cfRule type="expression" dxfId="971" priority="984" stopIfTrue="1">
      <formula>FL9&lt;5000</formula>
    </cfRule>
    <cfRule type="expression" dxfId="970" priority="985" stopIfTrue="1">
      <formula>FL9&gt;5000</formula>
    </cfRule>
  </conditionalFormatting>
  <conditionalFormatting sqref="FL10">
    <cfRule type="expression" dxfId="969" priority="976" stopIfTrue="1">
      <formula>FL10&lt;5</formula>
    </cfRule>
    <cfRule type="expression" dxfId="968" priority="977" stopIfTrue="1">
      <formula>FL10&lt;10</formula>
    </cfRule>
    <cfRule type="expression" dxfId="967" priority="978" stopIfTrue="1">
      <formula>FL10&lt;25</formula>
    </cfRule>
    <cfRule type="expression" dxfId="966" priority="979" stopIfTrue="1">
      <formula>FL10&lt;5000</formula>
    </cfRule>
    <cfRule type="expression" dxfId="965" priority="980" stopIfTrue="1">
      <formula>FL10&gt;5000</formula>
    </cfRule>
  </conditionalFormatting>
  <conditionalFormatting sqref="FL11">
    <cfRule type="expression" dxfId="964" priority="971" stopIfTrue="1">
      <formula>FL11&lt;5</formula>
    </cfRule>
    <cfRule type="expression" dxfId="963" priority="972" stopIfTrue="1">
      <formula>FL11&lt;10</formula>
    </cfRule>
    <cfRule type="expression" dxfId="962" priority="973" stopIfTrue="1">
      <formula>FL11&lt;25</formula>
    </cfRule>
    <cfRule type="expression" dxfId="961" priority="974" stopIfTrue="1">
      <formula>FL11&lt;5000</formula>
    </cfRule>
    <cfRule type="expression" dxfId="960" priority="975" stopIfTrue="1">
      <formula>FL11&gt;5000</formula>
    </cfRule>
  </conditionalFormatting>
  <conditionalFormatting sqref="FL12">
    <cfRule type="expression" dxfId="959" priority="966" stopIfTrue="1">
      <formula>FL12&lt;5</formula>
    </cfRule>
    <cfRule type="expression" dxfId="958" priority="967" stopIfTrue="1">
      <formula>FL12&lt;10</formula>
    </cfRule>
    <cfRule type="expression" dxfId="957" priority="968" stopIfTrue="1">
      <formula>FL12&lt;25</formula>
    </cfRule>
    <cfRule type="expression" dxfId="956" priority="969" stopIfTrue="1">
      <formula>FL12&lt;5000</formula>
    </cfRule>
    <cfRule type="expression" dxfId="955" priority="970" stopIfTrue="1">
      <formula>FL12&gt;5000</formula>
    </cfRule>
  </conditionalFormatting>
  <conditionalFormatting sqref="FL13">
    <cfRule type="expression" dxfId="954" priority="961" stopIfTrue="1">
      <formula>FL13&lt;5</formula>
    </cfRule>
    <cfRule type="expression" dxfId="953" priority="962" stopIfTrue="1">
      <formula>FL13&lt;10</formula>
    </cfRule>
    <cfRule type="expression" dxfId="952" priority="963" stopIfTrue="1">
      <formula>FL13&lt;25</formula>
    </cfRule>
    <cfRule type="expression" dxfId="951" priority="964" stopIfTrue="1">
      <formula>FL13&lt;5000</formula>
    </cfRule>
    <cfRule type="expression" dxfId="950" priority="965" stopIfTrue="1">
      <formula>FL13&gt;5000</formula>
    </cfRule>
  </conditionalFormatting>
  <conditionalFormatting sqref="FL14">
    <cfRule type="expression" dxfId="949" priority="956" stopIfTrue="1">
      <formula>FL14&lt;5</formula>
    </cfRule>
    <cfRule type="expression" dxfId="948" priority="957" stopIfTrue="1">
      <formula>FL14&lt;10</formula>
    </cfRule>
    <cfRule type="expression" dxfId="947" priority="958" stopIfTrue="1">
      <formula>FL14&lt;25</formula>
    </cfRule>
    <cfRule type="expression" dxfId="946" priority="959" stopIfTrue="1">
      <formula>FL14&lt;5000</formula>
    </cfRule>
    <cfRule type="expression" dxfId="945" priority="960" stopIfTrue="1">
      <formula>FL14&gt;5000</formula>
    </cfRule>
  </conditionalFormatting>
  <conditionalFormatting sqref="FL15:FL83">
    <cfRule type="expression" dxfId="944" priority="951" stopIfTrue="1">
      <formula>FL15&lt;5</formula>
    </cfRule>
    <cfRule type="expression" dxfId="943" priority="952" stopIfTrue="1">
      <formula>FL15&lt;10</formula>
    </cfRule>
    <cfRule type="expression" dxfId="942" priority="953" stopIfTrue="1">
      <formula>FL15&lt;25</formula>
    </cfRule>
    <cfRule type="expression" dxfId="941" priority="954" stopIfTrue="1">
      <formula>FL15&lt;5000</formula>
    </cfRule>
    <cfRule type="expression" dxfId="940" priority="955" stopIfTrue="1">
      <formula>FL15&gt;5000</formula>
    </cfRule>
  </conditionalFormatting>
  <conditionalFormatting sqref="FT4">
    <cfRule type="expression" dxfId="939" priority="946" stopIfTrue="1">
      <formula>FT4&lt;5</formula>
    </cfRule>
    <cfRule type="expression" dxfId="938" priority="947" stopIfTrue="1">
      <formula>FT4&lt;10</formula>
    </cfRule>
    <cfRule type="expression" dxfId="937" priority="948" stopIfTrue="1">
      <formula>FT4&lt;25</formula>
    </cfRule>
    <cfRule type="expression" dxfId="936" priority="949" stopIfTrue="1">
      <formula>FT4&lt;5000</formula>
    </cfRule>
    <cfRule type="expression" dxfId="935" priority="950" stopIfTrue="1">
      <formula>FT4&gt;5000</formula>
    </cfRule>
  </conditionalFormatting>
  <conditionalFormatting sqref="FT5">
    <cfRule type="expression" dxfId="934" priority="941" stopIfTrue="1">
      <formula>FT5&lt;5</formula>
    </cfRule>
    <cfRule type="expression" dxfId="933" priority="942" stopIfTrue="1">
      <formula>FT5&lt;10</formula>
    </cfRule>
    <cfRule type="expression" dxfId="932" priority="943" stopIfTrue="1">
      <formula>FT5&lt;25</formula>
    </cfRule>
    <cfRule type="expression" dxfId="931" priority="944" stopIfTrue="1">
      <formula>FT5&lt;5000</formula>
    </cfRule>
    <cfRule type="expression" dxfId="930" priority="945" stopIfTrue="1">
      <formula>FT5&gt;5000</formula>
    </cfRule>
  </conditionalFormatting>
  <conditionalFormatting sqref="FT6">
    <cfRule type="expression" dxfId="929" priority="936" stopIfTrue="1">
      <formula>FT6&lt;5</formula>
    </cfRule>
    <cfRule type="expression" dxfId="928" priority="937" stopIfTrue="1">
      <formula>FT6&lt;10</formula>
    </cfRule>
    <cfRule type="expression" dxfId="927" priority="938" stopIfTrue="1">
      <formula>FT6&lt;25</formula>
    </cfRule>
    <cfRule type="expression" dxfId="926" priority="939" stopIfTrue="1">
      <formula>FT6&lt;5000</formula>
    </cfRule>
    <cfRule type="expression" dxfId="925" priority="940" stopIfTrue="1">
      <formula>FT6&gt;5000</formula>
    </cfRule>
  </conditionalFormatting>
  <conditionalFormatting sqref="FT7">
    <cfRule type="expression" dxfId="924" priority="931" stopIfTrue="1">
      <formula>FT7&lt;5</formula>
    </cfRule>
    <cfRule type="expression" dxfId="923" priority="932" stopIfTrue="1">
      <formula>FT7&lt;10</formula>
    </cfRule>
    <cfRule type="expression" dxfId="922" priority="933" stopIfTrue="1">
      <formula>FT7&lt;25</formula>
    </cfRule>
    <cfRule type="expression" dxfId="921" priority="934" stopIfTrue="1">
      <formula>FT7&lt;5000</formula>
    </cfRule>
    <cfRule type="expression" dxfId="920" priority="935" stopIfTrue="1">
      <formula>FT7&gt;5000</formula>
    </cfRule>
  </conditionalFormatting>
  <conditionalFormatting sqref="FT8">
    <cfRule type="expression" dxfId="919" priority="926" stopIfTrue="1">
      <formula>FT8&lt;5</formula>
    </cfRule>
    <cfRule type="expression" dxfId="918" priority="927" stopIfTrue="1">
      <formula>FT8&lt;10</formula>
    </cfRule>
    <cfRule type="expression" dxfId="917" priority="928" stopIfTrue="1">
      <formula>FT8&lt;25</formula>
    </cfRule>
    <cfRule type="expression" dxfId="916" priority="929" stopIfTrue="1">
      <formula>FT8&lt;5000</formula>
    </cfRule>
    <cfRule type="expression" dxfId="915" priority="930" stopIfTrue="1">
      <formula>FT8&gt;5000</formula>
    </cfRule>
  </conditionalFormatting>
  <conditionalFormatting sqref="FT9">
    <cfRule type="expression" dxfId="914" priority="921" stopIfTrue="1">
      <formula>FT9&lt;5</formula>
    </cfRule>
    <cfRule type="expression" dxfId="913" priority="922" stopIfTrue="1">
      <formula>FT9&lt;10</formula>
    </cfRule>
    <cfRule type="expression" dxfId="912" priority="923" stopIfTrue="1">
      <formula>FT9&lt;25</formula>
    </cfRule>
    <cfRule type="expression" dxfId="911" priority="924" stopIfTrue="1">
      <formula>FT9&lt;5000</formula>
    </cfRule>
    <cfRule type="expression" dxfId="910" priority="925" stopIfTrue="1">
      <formula>FT9&gt;5000</formula>
    </cfRule>
  </conditionalFormatting>
  <conditionalFormatting sqref="FT10">
    <cfRule type="expression" dxfId="909" priority="916" stopIfTrue="1">
      <formula>FT10&lt;5</formula>
    </cfRule>
    <cfRule type="expression" dxfId="908" priority="917" stopIfTrue="1">
      <formula>FT10&lt;10</formula>
    </cfRule>
    <cfRule type="expression" dxfId="907" priority="918" stopIfTrue="1">
      <formula>FT10&lt;25</formula>
    </cfRule>
    <cfRule type="expression" dxfId="906" priority="919" stopIfTrue="1">
      <formula>FT10&lt;5000</formula>
    </cfRule>
    <cfRule type="expression" dxfId="905" priority="920" stopIfTrue="1">
      <formula>FT10&gt;5000</formula>
    </cfRule>
  </conditionalFormatting>
  <conditionalFormatting sqref="FT11">
    <cfRule type="expression" dxfId="904" priority="911" stopIfTrue="1">
      <formula>FT11&lt;5</formula>
    </cfRule>
    <cfRule type="expression" dxfId="903" priority="912" stopIfTrue="1">
      <formula>FT11&lt;10</formula>
    </cfRule>
    <cfRule type="expression" dxfId="902" priority="913" stopIfTrue="1">
      <formula>FT11&lt;25</formula>
    </cfRule>
    <cfRule type="expression" dxfId="901" priority="914" stopIfTrue="1">
      <formula>FT11&lt;5000</formula>
    </cfRule>
    <cfRule type="expression" dxfId="900" priority="915" stopIfTrue="1">
      <formula>FT11&gt;5000</formula>
    </cfRule>
  </conditionalFormatting>
  <conditionalFormatting sqref="FT12">
    <cfRule type="expression" dxfId="899" priority="906" stopIfTrue="1">
      <formula>FT12&lt;5</formula>
    </cfRule>
    <cfRule type="expression" dxfId="898" priority="907" stopIfTrue="1">
      <formula>FT12&lt;10</formula>
    </cfRule>
    <cfRule type="expression" dxfId="897" priority="908" stopIfTrue="1">
      <formula>FT12&lt;25</formula>
    </cfRule>
    <cfRule type="expression" dxfId="896" priority="909" stopIfTrue="1">
      <formula>FT12&lt;5000</formula>
    </cfRule>
    <cfRule type="expression" dxfId="895" priority="910" stopIfTrue="1">
      <formula>FT12&gt;5000</formula>
    </cfRule>
  </conditionalFormatting>
  <conditionalFormatting sqref="FT13">
    <cfRule type="expression" dxfId="894" priority="901" stopIfTrue="1">
      <formula>FT13&lt;5</formula>
    </cfRule>
    <cfRule type="expression" dxfId="893" priority="902" stopIfTrue="1">
      <formula>FT13&lt;10</formula>
    </cfRule>
    <cfRule type="expression" dxfId="892" priority="903" stopIfTrue="1">
      <formula>FT13&lt;25</formula>
    </cfRule>
    <cfRule type="expression" dxfId="891" priority="904" stopIfTrue="1">
      <formula>FT13&lt;5000</formula>
    </cfRule>
    <cfRule type="expression" dxfId="890" priority="905" stopIfTrue="1">
      <formula>FT13&gt;5000</formula>
    </cfRule>
  </conditionalFormatting>
  <conditionalFormatting sqref="GR15:GR83">
    <cfRule type="expression" dxfId="889" priority="831" stopIfTrue="1">
      <formula>GR15&lt;5</formula>
    </cfRule>
    <cfRule type="expression" dxfId="888" priority="832" stopIfTrue="1">
      <formula>GR15&lt;10</formula>
    </cfRule>
    <cfRule type="expression" dxfId="887" priority="833" stopIfTrue="1">
      <formula>GR15&lt;25</formula>
    </cfRule>
    <cfRule type="expression" dxfId="886" priority="834" stopIfTrue="1">
      <formula>GR15&lt;5000</formula>
    </cfRule>
    <cfRule type="expression" dxfId="885" priority="835" stopIfTrue="1">
      <formula>GR15&gt;5000</formula>
    </cfRule>
  </conditionalFormatting>
  <conditionalFormatting sqref="GR4">
    <cfRule type="expression" dxfId="884" priority="886" stopIfTrue="1">
      <formula>GR4&lt;5</formula>
    </cfRule>
    <cfRule type="expression" dxfId="883" priority="887" stopIfTrue="1">
      <formula>GR4&lt;10</formula>
    </cfRule>
    <cfRule type="expression" dxfId="882" priority="888" stopIfTrue="1">
      <formula>GR4&lt;25</formula>
    </cfRule>
    <cfRule type="expression" dxfId="881" priority="889" stopIfTrue="1">
      <formula>GR4&lt;5000</formula>
    </cfRule>
    <cfRule type="expression" dxfId="880" priority="890" stopIfTrue="1">
      <formula>GR4&gt;5000</formula>
    </cfRule>
  </conditionalFormatting>
  <conditionalFormatting sqref="GR5">
    <cfRule type="expression" dxfId="879" priority="881" stopIfTrue="1">
      <formula>GR5&lt;5</formula>
    </cfRule>
    <cfRule type="expression" dxfId="878" priority="882" stopIfTrue="1">
      <formula>GR5&lt;10</formula>
    </cfRule>
    <cfRule type="expression" dxfId="877" priority="883" stopIfTrue="1">
      <formula>GR5&lt;25</formula>
    </cfRule>
    <cfRule type="expression" dxfId="876" priority="884" stopIfTrue="1">
      <formula>GR5&lt;5000</formula>
    </cfRule>
    <cfRule type="expression" dxfId="875" priority="885" stopIfTrue="1">
      <formula>GR5&gt;5000</formula>
    </cfRule>
  </conditionalFormatting>
  <conditionalFormatting sqref="GR6">
    <cfRule type="expression" dxfId="874" priority="876" stopIfTrue="1">
      <formula>GR6&lt;5</formula>
    </cfRule>
    <cfRule type="expression" dxfId="873" priority="877" stopIfTrue="1">
      <formula>GR6&lt;10</formula>
    </cfRule>
    <cfRule type="expression" dxfId="872" priority="878" stopIfTrue="1">
      <formula>GR6&lt;25</formula>
    </cfRule>
    <cfRule type="expression" dxfId="871" priority="879" stopIfTrue="1">
      <formula>GR6&lt;5000</formula>
    </cfRule>
    <cfRule type="expression" dxfId="870" priority="880" stopIfTrue="1">
      <formula>GR6&gt;5000</formula>
    </cfRule>
  </conditionalFormatting>
  <conditionalFormatting sqref="GR7">
    <cfRule type="expression" dxfId="869" priority="871" stopIfTrue="1">
      <formula>GR7&lt;5</formula>
    </cfRule>
    <cfRule type="expression" dxfId="868" priority="872" stopIfTrue="1">
      <formula>GR7&lt;10</formula>
    </cfRule>
    <cfRule type="expression" dxfId="867" priority="873" stopIfTrue="1">
      <formula>GR7&lt;25</formula>
    </cfRule>
    <cfRule type="expression" dxfId="866" priority="874" stopIfTrue="1">
      <formula>GR7&lt;5000</formula>
    </cfRule>
    <cfRule type="expression" dxfId="865" priority="875" stopIfTrue="1">
      <formula>GR7&gt;5000</formula>
    </cfRule>
  </conditionalFormatting>
  <conditionalFormatting sqref="GR8">
    <cfRule type="expression" dxfId="864" priority="866" stopIfTrue="1">
      <formula>GR8&lt;5</formula>
    </cfRule>
    <cfRule type="expression" dxfId="863" priority="867" stopIfTrue="1">
      <formula>GR8&lt;10</formula>
    </cfRule>
    <cfRule type="expression" dxfId="862" priority="868" stopIfTrue="1">
      <formula>GR8&lt;25</formula>
    </cfRule>
    <cfRule type="expression" dxfId="861" priority="869" stopIfTrue="1">
      <formula>GR8&lt;5000</formula>
    </cfRule>
    <cfRule type="expression" dxfId="860" priority="870" stopIfTrue="1">
      <formula>GR8&gt;5000</formula>
    </cfRule>
  </conditionalFormatting>
  <conditionalFormatting sqref="GR9">
    <cfRule type="expression" dxfId="859" priority="861" stopIfTrue="1">
      <formula>GR9&lt;5</formula>
    </cfRule>
    <cfRule type="expression" dxfId="858" priority="862" stopIfTrue="1">
      <formula>GR9&lt;10</formula>
    </cfRule>
    <cfRule type="expression" dxfId="857" priority="863" stopIfTrue="1">
      <formula>GR9&lt;25</formula>
    </cfRule>
    <cfRule type="expression" dxfId="856" priority="864" stopIfTrue="1">
      <formula>GR9&lt;5000</formula>
    </cfRule>
    <cfRule type="expression" dxfId="855" priority="865" stopIfTrue="1">
      <formula>GR9&gt;5000</formula>
    </cfRule>
  </conditionalFormatting>
  <conditionalFormatting sqref="GR10">
    <cfRule type="expression" dxfId="854" priority="856" stopIfTrue="1">
      <formula>GR10&lt;5</formula>
    </cfRule>
    <cfRule type="expression" dxfId="853" priority="857" stopIfTrue="1">
      <formula>GR10&lt;10</formula>
    </cfRule>
    <cfRule type="expression" dxfId="852" priority="858" stopIfTrue="1">
      <formula>GR10&lt;25</formula>
    </cfRule>
    <cfRule type="expression" dxfId="851" priority="859" stopIfTrue="1">
      <formula>GR10&lt;5000</formula>
    </cfRule>
    <cfRule type="expression" dxfId="850" priority="860" stopIfTrue="1">
      <formula>GR10&gt;5000</formula>
    </cfRule>
  </conditionalFormatting>
  <conditionalFormatting sqref="GR11">
    <cfRule type="expression" dxfId="849" priority="851" stopIfTrue="1">
      <formula>GR11&lt;5</formula>
    </cfRule>
    <cfRule type="expression" dxfId="848" priority="852" stopIfTrue="1">
      <formula>GR11&lt;10</formula>
    </cfRule>
    <cfRule type="expression" dxfId="847" priority="853" stopIfTrue="1">
      <formula>GR11&lt;25</formula>
    </cfRule>
    <cfRule type="expression" dxfId="846" priority="854" stopIfTrue="1">
      <formula>GR11&lt;5000</formula>
    </cfRule>
    <cfRule type="expression" dxfId="845" priority="855" stopIfTrue="1">
      <formula>GR11&gt;5000</formula>
    </cfRule>
  </conditionalFormatting>
  <conditionalFormatting sqref="GR12">
    <cfRule type="expression" dxfId="844" priority="846" stopIfTrue="1">
      <formula>GR12&lt;5</formula>
    </cfRule>
    <cfRule type="expression" dxfId="843" priority="847" stopIfTrue="1">
      <formula>GR12&lt;10</formula>
    </cfRule>
    <cfRule type="expression" dxfId="842" priority="848" stopIfTrue="1">
      <formula>GR12&lt;25</formula>
    </cfRule>
    <cfRule type="expression" dxfId="841" priority="849" stopIfTrue="1">
      <formula>GR12&lt;5000</formula>
    </cfRule>
    <cfRule type="expression" dxfId="840" priority="850" stopIfTrue="1">
      <formula>GR12&gt;5000</formula>
    </cfRule>
  </conditionalFormatting>
  <conditionalFormatting sqref="GR13">
    <cfRule type="expression" dxfId="839" priority="841" stopIfTrue="1">
      <formula>GR13&lt;5</formula>
    </cfRule>
    <cfRule type="expression" dxfId="838" priority="842" stopIfTrue="1">
      <formula>GR13&lt;10</formula>
    </cfRule>
    <cfRule type="expression" dxfId="837" priority="843" stopIfTrue="1">
      <formula>GR13&lt;25</formula>
    </cfRule>
    <cfRule type="expression" dxfId="836" priority="844" stopIfTrue="1">
      <formula>GR13&lt;5000</formula>
    </cfRule>
    <cfRule type="expression" dxfId="835" priority="845" stopIfTrue="1">
      <formula>GR13&gt;5000</formula>
    </cfRule>
  </conditionalFormatting>
  <conditionalFormatting sqref="GR14">
    <cfRule type="expression" dxfId="834" priority="836" stopIfTrue="1">
      <formula>GR14&lt;5</formula>
    </cfRule>
    <cfRule type="expression" dxfId="833" priority="837" stopIfTrue="1">
      <formula>GR14&lt;10</formula>
    </cfRule>
    <cfRule type="expression" dxfId="832" priority="838" stopIfTrue="1">
      <formula>GR14&lt;25</formula>
    </cfRule>
    <cfRule type="expression" dxfId="831" priority="839" stopIfTrue="1">
      <formula>GR14&lt;5000</formula>
    </cfRule>
    <cfRule type="expression" dxfId="830" priority="840" stopIfTrue="1">
      <formula>GR14&gt;5000</formula>
    </cfRule>
  </conditionalFormatting>
  <conditionalFormatting sqref="IZ4">
    <cfRule type="expression" dxfId="829" priority="826" stopIfTrue="1">
      <formula>IZ4&lt;5</formula>
    </cfRule>
    <cfRule type="expression" dxfId="828" priority="827" stopIfTrue="1">
      <formula>IZ4&lt;10</formula>
    </cfRule>
    <cfRule type="expression" dxfId="827" priority="828" stopIfTrue="1">
      <formula>IZ4&lt;25</formula>
    </cfRule>
    <cfRule type="expression" dxfId="826" priority="829" stopIfTrue="1">
      <formula>IZ4&lt;5000</formula>
    </cfRule>
    <cfRule type="expression" dxfId="825" priority="830" stopIfTrue="1">
      <formula>IZ4&gt;5000</formula>
    </cfRule>
  </conditionalFormatting>
  <conditionalFormatting sqref="IZ5">
    <cfRule type="expression" dxfId="824" priority="821" stopIfTrue="1">
      <formula>IZ5&lt;5</formula>
    </cfRule>
    <cfRule type="expression" dxfId="823" priority="822" stopIfTrue="1">
      <formula>IZ5&lt;10</formula>
    </cfRule>
    <cfRule type="expression" dxfId="822" priority="823" stopIfTrue="1">
      <formula>IZ5&lt;25</formula>
    </cfRule>
    <cfRule type="expression" dxfId="821" priority="824" stopIfTrue="1">
      <formula>IZ5&lt;5000</formula>
    </cfRule>
    <cfRule type="expression" dxfId="820" priority="825" stopIfTrue="1">
      <formula>IZ5&gt;5000</formula>
    </cfRule>
  </conditionalFormatting>
  <conditionalFormatting sqref="IZ6">
    <cfRule type="expression" dxfId="819" priority="816" stopIfTrue="1">
      <formula>IZ6&lt;5</formula>
    </cfRule>
    <cfRule type="expression" dxfId="818" priority="817" stopIfTrue="1">
      <formula>IZ6&lt;10</formula>
    </cfRule>
    <cfRule type="expression" dxfId="817" priority="818" stopIfTrue="1">
      <formula>IZ6&lt;25</formula>
    </cfRule>
    <cfRule type="expression" dxfId="816" priority="819" stopIfTrue="1">
      <formula>IZ6&lt;5000</formula>
    </cfRule>
    <cfRule type="expression" dxfId="815" priority="820" stopIfTrue="1">
      <formula>IZ6&gt;5000</formula>
    </cfRule>
  </conditionalFormatting>
  <conditionalFormatting sqref="IZ7">
    <cfRule type="expression" dxfId="814" priority="811" stopIfTrue="1">
      <formula>IZ7&lt;5</formula>
    </cfRule>
    <cfRule type="expression" dxfId="813" priority="812" stopIfTrue="1">
      <formula>IZ7&lt;10</formula>
    </cfRule>
    <cfRule type="expression" dxfId="812" priority="813" stopIfTrue="1">
      <formula>IZ7&lt;25</formula>
    </cfRule>
    <cfRule type="expression" dxfId="811" priority="814" stopIfTrue="1">
      <formula>IZ7&lt;5000</formula>
    </cfRule>
    <cfRule type="expression" dxfId="810" priority="815" stopIfTrue="1">
      <formula>IZ7&gt;5000</formula>
    </cfRule>
  </conditionalFormatting>
  <conditionalFormatting sqref="IZ8">
    <cfRule type="expression" dxfId="809" priority="806" stopIfTrue="1">
      <formula>IZ8&lt;5</formula>
    </cfRule>
    <cfRule type="expression" dxfId="808" priority="807" stopIfTrue="1">
      <formula>IZ8&lt;10</formula>
    </cfRule>
    <cfRule type="expression" dxfId="807" priority="808" stopIfTrue="1">
      <formula>IZ8&lt;25</formula>
    </cfRule>
    <cfRule type="expression" dxfId="806" priority="809" stopIfTrue="1">
      <formula>IZ8&lt;5000</formula>
    </cfRule>
    <cfRule type="expression" dxfId="805" priority="810" stopIfTrue="1">
      <formula>IZ8&gt;5000</formula>
    </cfRule>
  </conditionalFormatting>
  <conditionalFormatting sqref="IZ9">
    <cfRule type="expression" dxfId="804" priority="801" stopIfTrue="1">
      <formula>IZ9&lt;5</formula>
    </cfRule>
    <cfRule type="expression" dxfId="803" priority="802" stopIfTrue="1">
      <formula>IZ9&lt;10</formula>
    </cfRule>
    <cfRule type="expression" dxfId="802" priority="803" stopIfTrue="1">
      <formula>IZ9&lt;25</formula>
    </cfRule>
    <cfRule type="expression" dxfId="801" priority="804" stopIfTrue="1">
      <formula>IZ9&lt;5000</formula>
    </cfRule>
    <cfRule type="expression" dxfId="800" priority="805" stopIfTrue="1">
      <formula>IZ9&gt;5000</formula>
    </cfRule>
  </conditionalFormatting>
  <conditionalFormatting sqref="IZ10">
    <cfRule type="expression" dxfId="799" priority="796" stopIfTrue="1">
      <formula>IZ10&lt;5</formula>
    </cfRule>
    <cfRule type="expression" dxfId="798" priority="797" stopIfTrue="1">
      <formula>IZ10&lt;10</formula>
    </cfRule>
    <cfRule type="expression" dxfId="797" priority="798" stopIfTrue="1">
      <formula>IZ10&lt;25</formula>
    </cfRule>
    <cfRule type="expression" dxfId="796" priority="799" stopIfTrue="1">
      <formula>IZ10&lt;5000</formula>
    </cfRule>
    <cfRule type="expression" dxfId="795" priority="800" stopIfTrue="1">
      <formula>IZ10&gt;5000</formula>
    </cfRule>
  </conditionalFormatting>
  <conditionalFormatting sqref="IZ11">
    <cfRule type="expression" dxfId="794" priority="791" stopIfTrue="1">
      <formula>IZ11&lt;5</formula>
    </cfRule>
    <cfRule type="expression" dxfId="793" priority="792" stopIfTrue="1">
      <formula>IZ11&lt;10</formula>
    </cfRule>
    <cfRule type="expression" dxfId="792" priority="793" stopIfTrue="1">
      <formula>IZ11&lt;25</formula>
    </cfRule>
    <cfRule type="expression" dxfId="791" priority="794" stopIfTrue="1">
      <formula>IZ11&lt;5000</formula>
    </cfRule>
    <cfRule type="expression" dxfId="790" priority="795" stopIfTrue="1">
      <formula>IZ11&gt;5000</formula>
    </cfRule>
  </conditionalFormatting>
  <conditionalFormatting sqref="IZ12">
    <cfRule type="expression" dxfId="789" priority="786" stopIfTrue="1">
      <formula>IZ12&lt;5</formula>
    </cfRule>
    <cfRule type="expression" dxfId="788" priority="787" stopIfTrue="1">
      <formula>IZ12&lt;10</formula>
    </cfRule>
    <cfRule type="expression" dxfId="787" priority="788" stopIfTrue="1">
      <formula>IZ12&lt;25</formula>
    </cfRule>
    <cfRule type="expression" dxfId="786" priority="789" stopIfTrue="1">
      <formula>IZ12&lt;5000</formula>
    </cfRule>
    <cfRule type="expression" dxfId="785" priority="790" stopIfTrue="1">
      <formula>IZ12&gt;5000</formula>
    </cfRule>
  </conditionalFormatting>
  <conditionalFormatting sqref="IZ13">
    <cfRule type="expression" dxfId="784" priority="781" stopIfTrue="1">
      <formula>IZ13&lt;5</formula>
    </cfRule>
    <cfRule type="expression" dxfId="783" priority="782" stopIfTrue="1">
      <formula>IZ13&lt;10</formula>
    </cfRule>
    <cfRule type="expression" dxfId="782" priority="783" stopIfTrue="1">
      <formula>IZ13&lt;25</formula>
    </cfRule>
    <cfRule type="expression" dxfId="781" priority="784" stopIfTrue="1">
      <formula>IZ13&lt;5000</formula>
    </cfRule>
    <cfRule type="expression" dxfId="780" priority="785" stopIfTrue="1">
      <formula>IZ13&gt;5000</formula>
    </cfRule>
  </conditionalFormatting>
  <conditionalFormatting sqref="IZ14">
    <cfRule type="expression" dxfId="779" priority="776" stopIfTrue="1">
      <formula>IZ14&lt;5</formula>
    </cfRule>
    <cfRule type="expression" dxfId="778" priority="777" stopIfTrue="1">
      <formula>IZ14&lt;10</formula>
    </cfRule>
    <cfRule type="expression" dxfId="777" priority="778" stopIfTrue="1">
      <formula>IZ14&lt;25</formula>
    </cfRule>
    <cfRule type="expression" dxfId="776" priority="779" stopIfTrue="1">
      <formula>IZ14&lt;5000</formula>
    </cfRule>
    <cfRule type="expression" dxfId="775" priority="780" stopIfTrue="1">
      <formula>IZ14&gt;5000</formula>
    </cfRule>
  </conditionalFormatting>
  <conditionalFormatting sqref="IZ15:IZ83">
    <cfRule type="expression" dxfId="774" priority="771" stopIfTrue="1">
      <formula>IZ15&lt;5</formula>
    </cfRule>
    <cfRule type="expression" dxfId="773" priority="772" stopIfTrue="1">
      <formula>IZ15&lt;10</formula>
    </cfRule>
    <cfRule type="expression" dxfId="772" priority="773" stopIfTrue="1">
      <formula>IZ15&lt;25</formula>
    </cfRule>
    <cfRule type="expression" dxfId="771" priority="774" stopIfTrue="1">
      <formula>IZ15&lt;5000</formula>
    </cfRule>
    <cfRule type="expression" dxfId="770" priority="775" stopIfTrue="1">
      <formula>IZ15&gt;5000</formula>
    </cfRule>
  </conditionalFormatting>
  <conditionalFormatting sqref="JF4">
    <cfRule type="expression" dxfId="769" priority="766" stopIfTrue="1">
      <formula>JF4&lt;5</formula>
    </cfRule>
    <cfRule type="expression" dxfId="768" priority="767" stopIfTrue="1">
      <formula>JF4&lt;10</formula>
    </cfRule>
    <cfRule type="expression" dxfId="767" priority="768" stopIfTrue="1">
      <formula>JF4&lt;25</formula>
    </cfRule>
    <cfRule type="expression" dxfId="766" priority="769" stopIfTrue="1">
      <formula>JF4&lt;5000</formula>
    </cfRule>
    <cfRule type="expression" dxfId="765" priority="770" stopIfTrue="1">
      <formula>JF4&gt;5000</formula>
    </cfRule>
  </conditionalFormatting>
  <conditionalFormatting sqref="JF5">
    <cfRule type="expression" dxfId="764" priority="761" stopIfTrue="1">
      <formula>JF5&lt;5</formula>
    </cfRule>
    <cfRule type="expression" dxfId="763" priority="762" stopIfTrue="1">
      <formula>JF5&lt;10</formula>
    </cfRule>
    <cfRule type="expression" dxfId="762" priority="763" stopIfTrue="1">
      <formula>JF5&lt;25</formula>
    </cfRule>
    <cfRule type="expression" dxfId="761" priority="764" stopIfTrue="1">
      <formula>JF5&lt;5000</formula>
    </cfRule>
    <cfRule type="expression" dxfId="760" priority="765" stopIfTrue="1">
      <formula>JF5&gt;5000</formula>
    </cfRule>
  </conditionalFormatting>
  <conditionalFormatting sqref="JF6">
    <cfRule type="expression" dxfId="759" priority="756" stopIfTrue="1">
      <formula>JF6&lt;5</formula>
    </cfRule>
    <cfRule type="expression" dxfId="758" priority="757" stopIfTrue="1">
      <formula>JF6&lt;10</formula>
    </cfRule>
    <cfRule type="expression" dxfId="757" priority="758" stopIfTrue="1">
      <formula>JF6&lt;25</formula>
    </cfRule>
    <cfRule type="expression" dxfId="756" priority="759" stopIfTrue="1">
      <formula>JF6&lt;5000</formula>
    </cfRule>
    <cfRule type="expression" dxfId="755" priority="760" stopIfTrue="1">
      <formula>JF6&gt;5000</formula>
    </cfRule>
  </conditionalFormatting>
  <conditionalFormatting sqref="JF7">
    <cfRule type="expression" dxfId="754" priority="751" stopIfTrue="1">
      <formula>JF7&lt;5</formula>
    </cfRule>
    <cfRule type="expression" dxfId="753" priority="752" stopIfTrue="1">
      <formula>JF7&lt;10</formula>
    </cfRule>
    <cfRule type="expression" dxfId="752" priority="753" stopIfTrue="1">
      <formula>JF7&lt;25</formula>
    </cfRule>
    <cfRule type="expression" dxfId="751" priority="754" stopIfTrue="1">
      <formula>JF7&lt;5000</formula>
    </cfRule>
    <cfRule type="expression" dxfId="750" priority="755" stopIfTrue="1">
      <formula>JF7&gt;5000</formula>
    </cfRule>
  </conditionalFormatting>
  <conditionalFormatting sqref="JF8">
    <cfRule type="expression" dxfId="749" priority="746" stopIfTrue="1">
      <formula>JF8&lt;5</formula>
    </cfRule>
    <cfRule type="expression" dxfId="748" priority="747" stopIfTrue="1">
      <formula>JF8&lt;10</formula>
    </cfRule>
    <cfRule type="expression" dxfId="747" priority="748" stopIfTrue="1">
      <formula>JF8&lt;25</formula>
    </cfRule>
    <cfRule type="expression" dxfId="746" priority="749" stopIfTrue="1">
      <formula>JF8&lt;5000</formula>
    </cfRule>
    <cfRule type="expression" dxfId="745" priority="750" stopIfTrue="1">
      <formula>JF8&gt;5000</formula>
    </cfRule>
  </conditionalFormatting>
  <conditionalFormatting sqref="JF9">
    <cfRule type="expression" dxfId="744" priority="741" stopIfTrue="1">
      <formula>JF9&lt;5</formula>
    </cfRule>
    <cfRule type="expression" dxfId="743" priority="742" stopIfTrue="1">
      <formula>JF9&lt;10</formula>
    </cfRule>
    <cfRule type="expression" dxfId="742" priority="743" stopIfTrue="1">
      <formula>JF9&lt;25</formula>
    </cfRule>
    <cfRule type="expression" dxfId="741" priority="744" stopIfTrue="1">
      <formula>JF9&lt;5000</formula>
    </cfRule>
    <cfRule type="expression" dxfId="740" priority="745" stopIfTrue="1">
      <formula>JF9&gt;5000</formula>
    </cfRule>
  </conditionalFormatting>
  <conditionalFormatting sqref="JF10">
    <cfRule type="expression" dxfId="739" priority="736" stopIfTrue="1">
      <formula>JF10&lt;5</formula>
    </cfRule>
    <cfRule type="expression" dxfId="738" priority="737" stopIfTrue="1">
      <formula>JF10&lt;10</formula>
    </cfRule>
    <cfRule type="expression" dxfId="737" priority="738" stopIfTrue="1">
      <formula>JF10&lt;25</formula>
    </cfRule>
    <cfRule type="expression" dxfId="736" priority="739" stopIfTrue="1">
      <formula>JF10&lt;5000</formula>
    </cfRule>
    <cfRule type="expression" dxfId="735" priority="740" stopIfTrue="1">
      <formula>JF10&gt;5000</formula>
    </cfRule>
  </conditionalFormatting>
  <conditionalFormatting sqref="JF11">
    <cfRule type="expression" dxfId="734" priority="731" stopIfTrue="1">
      <formula>JF11&lt;5</formula>
    </cfRule>
    <cfRule type="expression" dxfId="733" priority="732" stopIfTrue="1">
      <formula>JF11&lt;10</formula>
    </cfRule>
    <cfRule type="expression" dxfId="732" priority="733" stopIfTrue="1">
      <formula>JF11&lt;25</formula>
    </cfRule>
    <cfRule type="expression" dxfId="731" priority="734" stopIfTrue="1">
      <formula>JF11&lt;5000</formula>
    </cfRule>
    <cfRule type="expression" dxfId="730" priority="735" stopIfTrue="1">
      <formula>JF11&gt;5000</formula>
    </cfRule>
  </conditionalFormatting>
  <conditionalFormatting sqref="JF12">
    <cfRule type="expression" dxfId="729" priority="726" stopIfTrue="1">
      <formula>JF12&lt;5</formula>
    </cfRule>
    <cfRule type="expression" dxfId="728" priority="727" stopIfTrue="1">
      <formula>JF12&lt;10</formula>
    </cfRule>
    <cfRule type="expression" dxfId="727" priority="728" stopIfTrue="1">
      <formula>JF12&lt;25</formula>
    </cfRule>
    <cfRule type="expression" dxfId="726" priority="729" stopIfTrue="1">
      <formula>JF12&lt;5000</formula>
    </cfRule>
    <cfRule type="expression" dxfId="725" priority="730" stopIfTrue="1">
      <formula>JF12&gt;5000</formula>
    </cfRule>
  </conditionalFormatting>
  <conditionalFormatting sqref="JF13">
    <cfRule type="expression" dxfId="724" priority="721" stopIfTrue="1">
      <formula>JF13&lt;5</formula>
    </cfRule>
    <cfRule type="expression" dxfId="723" priority="722" stopIfTrue="1">
      <formula>JF13&lt;10</formula>
    </cfRule>
    <cfRule type="expression" dxfId="722" priority="723" stopIfTrue="1">
      <formula>JF13&lt;25</formula>
    </cfRule>
    <cfRule type="expression" dxfId="721" priority="724" stopIfTrue="1">
      <formula>JF13&lt;5000</formula>
    </cfRule>
    <cfRule type="expression" dxfId="720" priority="725" stopIfTrue="1">
      <formula>JF13&gt;5000</formula>
    </cfRule>
  </conditionalFormatting>
  <conditionalFormatting sqref="JF14">
    <cfRule type="expression" dxfId="719" priority="716" stopIfTrue="1">
      <formula>JF14&lt;5</formula>
    </cfRule>
    <cfRule type="expression" dxfId="718" priority="717" stopIfTrue="1">
      <formula>JF14&lt;10</formula>
    </cfRule>
    <cfRule type="expression" dxfId="717" priority="718" stopIfTrue="1">
      <formula>JF14&lt;25</formula>
    </cfRule>
    <cfRule type="expression" dxfId="716" priority="719" stopIfTrue="1">
      <formula>JF14&lt;5000</formula>
    </cfRule>
    <cfRule type="expression" dxfId="715" priority="720" stopIfTrue="1">
      <formula>JF14&gt;5000</formula>
    </cfRule>
  </conditionalFormatting>
  <conditionalFormatting sqref="JF15:JF83">
    <cfRule type="expression" dxfId="714" priority="711" stopIfTrue="1">
      <formula>JF15&lt;5</formula>
    </cfRule>
    <cfRule type="expression" dxfId="713" priority="712" stopIfTrue="1">
      <formula>JF15&lt;10</formula>
    </cfRule>
    <cfRule type="expression" dxfId="712" priority="713" stopIfTrue="1">
      <formula>JF15&lt;25</formula>
    </cfRule>
    <cfRule type="expression" dxfId="711" priority="714" stopIfTrue="1">
      <formula>JF15&lt;5000</formula>
    </cfRule>
    <cfRule type="expression" dxfId="710" priority="715" stopIfTrue="1">
      <formula>JF15&gt;5000</formula>
    </cfRule>
  </conditionalFormatting>
  <conditionalFormatting sqref="EV4">
    <cfRule type="expression" dxfId="709" priority="706" stopIfTrue="1">
      <formula>EV4&lt;5</formula>
    </cfRule>
    <cfRule type="expression" dxfId="708" priority="707" stopIfTrue="1">
      <formula>EV4&lt;10</formula>
    </cfRule>
    <cfRule type="expression" dxfId="707" priority="708" stopIfTrue="1">
      <formula>EV4&lt;25</formula>
    </cfRule>
    <cfRule type="expression" dxfId="706" priority="709" stopIfTrue="1">
      <formula>EV4&lt;5000</formula>
    </cfRule>
    <cfRule type="expression" dxfId="705" priority="710" stopIfTrue="1">
      <formula>EV4&gt;5000</formula>
    </cfRule>
  </conditionalFormatting>
  <conditionalFormatting sqref="EV5">
    <cfRule type="expression" dxfId="704" priority="701" stopIfTrue="1">
      <formula>EV5&lt;5</formula>
    </cfRule>
    <cfRule type="expression" dxfId="703" priority="702" stopIfTrue="1">
      <formula>EV5&lt;10</formula>
    </cfRule>
    <cfRule type="expression" dxfId="702" priority="703" stopIfTrue="1">
      <formula>EV5&lt;25</formula>
    </cfRule>
    <cfRule type="expression" dxfId="701" priority="704" stopIfTrue="1">
      <formula>EV5&lt;5000</formula>
    </cfRule>
    <cfRule type="expression" dxfId="700" priority="705" stopIfTrue="1">
      <formula>EV5&gt;5000</formula>
    </cfRule>
  </conditionalFormatting>
  <conditionalFormatting sqref="EV6">
    <cfRule type="expression" dxfId="699" priority="696" stopIfTrue="1">
      <formula>EV6&lt;5</formula>
    </cfRule>
    <cfRule type="expression" dxfId="698" priority="697" stopIfTrue="1">
      <formula>EV6&lt;10</formula>
    </cfRule>
    <cfRule type="expression" dxfId="697" priority="698" stopIfTrue="1">
      <formula>EV6&lt;25</formula>
    </cfRule>
    <cfRule type="expression" dxfId="696" priority="699" stopIfTrue="1">
      <formula>EV6&lt;5000</formula>
    </cfRule>
    <cfRule type="expression" dxfId="695" priority="700" stopIfTrue="1">
      <formula>EV6&gt;5000</formula>
    </cfRule>
  </conditionalFormatting>
  <conditionalFormatting sqref="EV7">
    <cfRule type="expression" dxfId="694" priority="691" stopIfTrue="1">
      <formula>EV7&lt;5</formula>
    </cfRule>
    <cfRule type="expression" dxfId="693" priority="692" stopIfTrue="1">
      <formula>EV7&lt;10</formula>
    </cfRule>
    <cfRule type="expression" dxfId="692" priority="693" stopIfTrue="1">
      <formula>EV7&lt;25</formula>
    </cfRule>
    <cfRule type="expression" dxfId="691" priority="694" stopIfTrue="1">
      <formula>EV7&lt;5000</formula>
    </cfRule>
    <cfRule type="expression" dxfId="690" priority="695" stopIfTrue="1">
      <formula>EV7&gt;5000</formula>
    </cfRule>
  </conditionalFormatting>
  <conditionalFormatting sqref="EV8">
    <cfRule type="expression" dxfId="689" priority="686" stopIfTrue="1">
      <formula>EV8&lt;5</formula>
    </cfRule>
    <cfRule type="expression" dxfId="688" priority="687" stopIfTrue="1">
      <formula>EV8&lt;10</formula>
    </cfRule>
    <cfRule type="expression" dxfId="687" priority="688" stopIfTrue="1">
      <formula>EV8&lt;25</formula>
    </cfRule>
    <cfRule type="expression" dxfId="686" priority="689" stopIfTrue="1">
      <formula>EV8&lt;5000</formula>
    </cfRule>
    <cfRule type="expression" dxfId="685" priority="690" stopIfTrue="1">
      <formula>EV8&gt;5000</formula>
    </cfRule>
  </conditionalFormatting>
  <conditionalFormatting sqref="EV9">
    <cfRule type="expression" dxfId="684" priority="681" stopIfTrue="1">
      <formula>EV9&lt;5</formula>
    </cfRule>
    <cfRule type="expression" dxfId="683" priority="682" stopIfTrue="1">
      <formula>EV9&lt;10</formula>
    </cfRule>
    <cfRule type="expression" dxfId="682" priority="683" stopIfTrue="1">
      <formula>EV9&lt;25</formula>
    </cfRule>
    <cfRule type="expression" dxfId="681" priority="684" stopIfTrue="1">
      <formula>EV9&lt;5000</formula>
    </cfRule>
    <cfRule type="expression" dxfId="680" priority="685" stopIfTrue="1">
      <formula>EV9&gt;5000</formula>
    </cfRule>
  </conditionalFormatting>
  <conditionalFormatting sqref="EV10">
    <cfRule type="expression" dxfId="679" priority="676" stopIfTrue="1">
      <formula>EV10&lt;5</formula>
    </cfRule>
    <cfRule type="expression" dxfId="678" priority="677" stopIfTrue="1">
      <formula>EV10&lt;10</formula>
    </cfRule>
    <cfRule type="expression" dxfId="677" priority="678" stopIfTrue="1">
      <formula>EV10&lt;25</formula>
    </cfRule>
    <cfRule type="expression" dxfId="676" priority="679" stopIfTrue="1">
      <formula>EV10&lt;5000</formula>
    </cfRule>
    <cfRule type="expression" dxfId="675" priority="680" stopIfTrue="1">
      <formula>EV10&gt;5000</formula>
    </cfRule>
  </conditionalFormatting>
  <conditionalFormatting sqref="EV11">
    <cfRule type="expression" dxfId="674" priority="671" stopIfTrue="1">
      <formula>EV11&lt;5</formula>
    </cfRule>
    <cfRule type="expression" dxfId="673" priority="672" stopIfTrue="1">
      <formula>EV11&lt;10</formula>
    </cfRule>
    <cfRule type="expression" dxfId="672" priority="673" stopIfTrue="1">
      <formula>EV11&lt;25</formula>
    </cfRule>
    <cfRule type="expression" dxfId="671" priority="674" stopIfTrue="1">
      <formula>EV11&lt;5000</formula>
    </cfRule>
    <cfRule type="expression" dxfId="670" priority="675" stopIfTrue="1">
      <formula>EV11&gt;5000</formula>
    </cfRule>
  </conditionalFormatting>
  <conditionalFormatting sqref="EV12">
    <cfRule type="expression" dxfId="669" priority="666" stopIfTrue="1">
      <formula>EV12&lt;5</formula>
    </cfRule>
    <cfRule type="expression" dxfId="668" priority="667" stopIfTrue="1">
      <formula>EV12&lt;10</formula>
    </cfRule>
    <cfRule type="expression" dxfId="667" priority="668" stopIfTrue="1">
      <formula>EV12&lt;25</formula>
    </cfRule>
    <cfRule type="expression" dxfId="666" priority="669" stopIfTrue="1">
      <formula>EV12&lt;5000</formula>
    </cfRule>
    <cfRule type="expression" dxfId="665" priority="670" stopIfTrue="1">
      <formula>EV12&gt;5000</formula>
    </cfRule>
  </conditionalFormatting>
  <conditionalFormatting sqref="EV13">
    <cfRule type="expression" dxfId="664" priority="661" stopIfTrue="1">
      <formula>EV13&lt;5</formula>
    </cfRule>
    <cfRule type="expression" dxfId="663" priority="662" stopIfTrue="1">
      <formula>EV13&lt;10</formula>
    </cfRule>
    <cfRule type="expression" dxfId="662" priority="663" stopIfTrue="1">
      <formula>EV13&lt;25</formula>
    </cfRule>
    <cfRule type="expression" dxfId="661" priority="664" stopIfTrue="1">
      <formula>EV13&lt;5000</formula>
    </cfRule>
    <cfRule type="expression" dxfId="660" priority="665" stopIfTrue="1">
      <formula>EV13&gt;5000</formula>
    </cfRule>
  </conditionalFormatting>
  <conditionalFormatting sqref="EV14">
    <cfRule type="expression" dxfId="659" priority="656" stopIfTrue="1">
      <formula>EV14&lt;5</formula>
    </cfRule>
    <cfRule type="expression" dxfId="658" priority="657" stopIfTrue="1">
      <formula>EV14&lt;10</formula>
    </cfRule>
    <cfRule type="expression" dxfId="657" priority="658" stopIfTrue="1">
      <formula>EV14&lt;25</formula>
    </cfRule>
    <cfRule type="expression" dxfId="656" priority="659" stopIfTrue="1">
      <formula>EV14&lt;5000</formula>
    </cfRule>
    <cfRule type="expression" dxfId="655" priority="660" stopIfTrue="1">
      <formula>EV14&gt;5000</formula>
    </cfRule>
  </conditionalFormatting>
  <conditionalFormatting sqref="EV15:EV83">
    <cfRule type="expression" dxfId="654" priority="651" stopIfTrue="1">
      <formula>EV15&lt;5</formula>
    </cfRule>
    <cfRule type="expression" dxfId="653" priority="652" stopIfTrue="1">
      <formula>EV15&lt;10</formula>
    </cfRule>
    <cfRule type="expression" dxfId="652" priority="653" stopIfTrue="1">
      <formula>EV15&lt;25</formula>
    </cfRule>
    <cfRule type="expression" dxfId="651" priority="654" stopIfTrue="1">
      <formula>EV15&lt;5000</formula>
    </cfRule>
    <cfRule type="expression" dxfId="650" priority="655" stopIfTrue="1">
      <formula>EV15&gt;5000</formula>
    </cfRule>
  </conditionalFormatting>
  <conditionalFormatting sqref="JL4">
    <cfRule type="expression" dxfId="649" priority="646" stopIfTrue="1">
      <formula>JL4&lt;5</formula>
    </cfRule>
    <cfRule type="expression" dxfId="648" priority="647" stopIfTrue="1">
      <formula>JL4&lt;10</formula>
    </cfRule>
    <cfRule type="expression" dxfId="647" priority="648" stopIfTrue="1">
      <formula>JL4&lt;25</formula>
    </cfRule>
    <cfRule type="expression" dxfId="646" priority="649" stopIfTrue="1">
      <formula>JL4&lt;5000</formula>
    </cfRule>
    <cfRule type="expression" dxfId="645" priority="650" stopIfTrue="1">
      <formula>JL4&gt;5000</formula>
    </cfRule>
  </conditionalFormatting>
  <conditionalFormatting sqref="JL5">
    <cfRule type="expression" dxfId="644" priority="641" stopIfTrue="1">
      <formula>JL5&lt;5</formula>
    </cfRule>
    <cfRule type="expression" dxfId="643" priority="642" stopIfTrue="1">
      <formula>JL5&lt;10</formula>
    </cfRule>
    <cfRule type="expression" dxfId="642" priority="643" stopIfTrue="1">
      <formula>JL5&lt;25</formula>
    </cfRule>
    <cfRule type="expression" dxfId="641" priority="644" stopIfTrue="1">
      <formula>JL5&lt;5000</formula>
    </cfRule>
    <cfRule type="expression" dxfId="640" priority="645" stopIfTrue="1">
      <formula>JL5&gt;5000</formula>
    </cfRule>
  </conditionalFormatting>
  <conditionalFormatting sqref="JL6">
    <cfRule type="expression" dxfId="639" priority="636" stopIfTrue="1">
      <formula>JL6&lt;5</formula>
    </cfRule>
    <cfRule type="expression" dxfId="638" priority="637" stopIfTrue="1">
      <formula>JL6&lt;10</formula>
    </cfRule>
    <cfRule type="expression" dxfId="637" priority="638" stopIfTrue="1">
      <formula>JL6&lt;25</formula>
    </cfRule>
    <cfRule type="expression" dxfId="636" priority="639" stopIfTrue="1">
      <formula>JL6&lt;5000</formula>
    </cfRule>
    <cfRule type="expression" dxfId="635" priority="640" stopIfTrue="1">
      <formula>JL6&gt;5000</formula>
    </cfRule>
  </conditionalFormatting>
  <conditionalFormatting sqref="JL7">
    <cfRule type="expression" dxfId="634" priority="631" stopIfTrue="1">
      <formula>JL7&lt;5</formula>
    </cfRule>
    <cfRule type="expression" dxfId="633" priority="632" stopIfTrue="1">
      <formula>JL7&lt;10</formula>
    </cfRule>
    <cfRule type="expression" dxfId="632" priority="633" stopIfTrue="1">
      <formula>JL7&lt;25</formula>
    </cfRule>
    <cfRule type="expression" dxfId="631" priority="634" stopIfTrue="1">
      <formula>JL7&lt;5000</formula>
    </cfRule>
    <cfRule type="expression" dxfId="630" priority="635" stopIfTrue="1">
      <formula>JL7&gt;5000</formula>
    </cfRule>
  </conditionalFormatting>
  <conditionalFormatting sqref="JL8">
    <cfRule type="expression" dxfId="629" priority="626" stopIfTrue="1">
      <formula>JL8&lt;5</formula>
    </cfRule>
    <cfRule type="expression" dxfId="628" priority="627" stopIfTrue="1">
      <formula>JL8&lt;10</formula>
    </cfRule>
    <cfRule type="expression" dxfId="627" priority="628" stopIfTrue="1">
      <formula>JL8&lt;25</formula>
    </cfRule>
    <cfRule type="expression" dxfId="626" priority="629" stopIfTrue="1">
      <formula>JL8&lt;5000</formula>
    </cfRule>
    <cfRule type="expression" dxfId="625" priority="630" stopIfTrue="1">
      <formula>JL8&gt;5000</formula>
    </cfRule>
  </conditionalFormatting>
  <conditionalFormatting sqref="JL9">
    <cfRule type="expression" dxfId="624" priority="621" stopIfTrue="1">
      <formula>JL9&lt;5</formula>
    </cfRule>
    <cfRule type="expression" dxfId="623" priority="622" stopIfTrue="1">
      <formula>JL9&lt;10</formula>
    </cfRule>
    <cfRule type="expression" dxfId="622" priority="623" stopIfTrue="1">
      <formula>JL9&lt;25</formula>
    </cfRule>
    <cfRule type="expression" dxfId="621" priority="624" stopIfTrue="1">
      <formula>JL9&lt;5000</formula>
    </cfRule>
    <cfRule type="expression" dxfId="620" priority="625" stopIfTrue="1">
      <formula>JL9&gt;5000</formula>
    </cfRule>
  </conditionalFormatting>
  <conditionalFormatting sqref="JL10">
    <cfRule type="expression" dxfId="619" priority="616" stopIfTrue="1">
      <formula>JL10&lt;5</formula>
    </cfRule>
    <cfRule type="expression" dxfId="618" priority="617" stopIfTrue="1">
      <formula>JL10&lt;10</formula>
    </cfRule>
    <cfRule type="expression" dxfId="617" priority="618" stopIfTrue="1">
      <formula>JL10&lt;25</formula>
    </cfRule>
    <cfRule type="expression" dxfId="616" priority="619" stopIfTrue="1">
      <formula>JL10&lt;5000</formula>
    </cfRule>
    <cfRule type="expression" dxfId="615" priority="620" stopIfTrue="1">
      <formula>JL10&gt;5000</formula>
    </cfRule>
  </conditionalFormatting>
  <conditionalFormatting sqref="JL11">
    <cfRule type="expression" dxfId="614" priority="611" stopIfTrue="1">
      <formula>JL11&lt;5</formula>
    </cfRule>
    <cfRule type="expression" dxfId="613" priority="612" stopIfTrue="1">
      <formula>JL11&lt;10</formula>
    </cfRule>
    <cfRule type="expression" dxfId="612" priority="613" stopIfTrue="1">
      <formula>JL11&lt;25</formula>
    </cfRule>
    <cfRule type="expression" dxfId="611" priority="614" stopIfTrue="1">
      <formula>JL11&lt;5000</formula>
    </cfRule>
    <cfRule type="expression" dxfId="610" priority="615" stopIfTrue="1">
      <formula>JL11&gt;5000</formula>
    </cfRule>
  </conditionalFormatting>
  <conditionalFormatting sqref="JL12">
    <cfRule type="expression" dxfId="609" priority="606" stopIfTrue="1">
      <formula>JL12&lt;5</formula>
    </cfRule>
    <cfRule type="expression" dxfId="608" priority="607" stopIfTrue="1">
      <formula>JL12&lt;10</formula>
    </cfRule>
    <cfRule type="expression" dxfId="607" priority="608" stopIfTrue="1">
      <formula>JL12&lt;25</formula>
    </cfRule>
    <cfRule type="expression" dxfId="606" priority="609" stopIfTrue="1">
      <formula>JL12&lt;5000</formula>
    </cfRule>
    <cfRule type="expression" dxfId="605" priority="610" stopIfTrue="1">
      <formula>JL12&gt;5000</formula>
    </cfRule>
  </conditionalFormatting>
  <conditionalFormatting sqref="JL13">
    <cfRule type="expression" dxfId="604" priority="601" stopIfTrue="1">
      <formula>JL13&lt;5</formula>
    </cfRule>
    <cfRule type="expression" dxfId="603" priority="602" stopIfTrue="1">
      <formula>JL13&lt;10</formula>
    </cfRule>
    <cfRule type="expression" dxfId="602" priority="603" stopIfTrue="1">
      <formula>JL13&lt;25</formula>
    </cfRule>
    <cfRule type="expression" dxfId="601" priority="604" stopIfTrue="1">
      <formula>JL13&lt;5000</formula>
    </cfRule>
    <cfRule type="expression" dxfId="600" priority="605" stopIfTrue="1">
      <formula>JL13&gt;5000</formula>
    </cfRule>
  </conditionalFormatting>
  <conditionalFormatting sqref="JL14">
    <cfRule type="expression" dxfId="599" priority="596" stopIfTrue="1">
      <formula>JL14&lt;5</formula>
    </cfRule>
    <cfRule type="expression" dxfId="598" priority="597" stopIfTrue="1">
      <formula>JL14&lt;10</formula>
    </cfRule>
    <cfRule type="expression" dxfId="597" priority="598" stopIfTrue="1">
      <formula>JL14&lt;25</formula>
    </cfRule>
    <cfRule type="expression" dxfId="596" priority="599" stopIfTrue="1">
      <formula>JL14&lt;5000</formula>
    </cfRule>
    <cfRule type="expression" dxfId="595" priority="600" stopIfTrue="1">
      <formula>JL14&gt;5000</formula>
    </cfRule>
  </conditionalFormatting>
  <conditionalFormatting sqref="JL15:JL83">
    <cfRule type="expression" dxfId="594" priority="591" stopIfTrue="1">
      <formula>JL15&lt;5</formula>
    </cfRule>
    <cfRule type="expression" dxfId="593" priority="592" stopIfTrue="1">
      <formula>JL15&lt;10</formula>
    </cfRule>
    <cfRule type="expression" dxfId="592" priority="593" stopIfTrue="1">
      <formula>JL15&lt;25</formula>
    </cfRule>
    <cfRule type="expression" dxfId="591" priority="594" stopIfTrue="1">
      <formula>JL15&lt;5000</formula>
    </cfRule>
    <cfRule type="expression" dxfId="590" priority="595" stopIfTrue="1">
      <formula>JL15&gt;5000</formula>
    </cfRule>
  </conditionalFormatting>
  <conditionalFormatting sqref="JR4">
    <cfRule type="expression" dxfId="589" priority="586" stopIfTrue="1">
      <formula>JR4&lt;5</formula>
    </cfRule>
    <cfRule type="expression" dxfId="588" priority="587" stopIfTrue="1">
      <formula>JR4&lt;10</formula>
    </cfRule>
    <cfRule type="expression" dxfId="587" priority="588" stopIfTrue="1">
      <formula>JR4&lt;25</formula>
    </cfRule>
    <cfRule type="expression" dxfId="586" priority="589" stopIfTrue="1">
      <formula>JR4&lt;5000</formula>
    </cfRule>
    <cfRule type="expression" dxfId="585" priority="590" stopIfTrue="1">
      <formula>JR4&gt;5000</formula>
    </cfRule>
  </conditionalFormatting>
  <conditionalFormatting sqref="JR5">
    <cfRule type="expression" dxfId="584" priority="581" stopIfTrue="1">
      <formula>JR5&lt;5</formula>
    </cfRule>
    <cfRule type="expression" dxfId="583" priority="582" stopIfTrue="1">
      <formula>JR5&lt;10</formula>
    </cfRule>
    <cfRule type="expression" dxfId="582" priority="583" stopIfTrue="1">
      <formula>JR5&lt;25</formula>
    </cfRule>
    <cfRule type="expression" dxfId="581" priority="584" stopIfTrue="1">
      <formula>JR5&lt;5000</formula>
    </cfRule>
    <cfRule type="expression" dxfId="580" priority="585" stopIfTrue="1">
      <formula>JR5&gt;5000</formula>
    </cfRule>
  </conditionalFormatting>
  <conditionalFormatting sqref="JR6">
    <cfRule type="expression" dxfId="579" priority="576" stopIfTrue="1">
      <formula>JR6&lt;5</formula>
    </cfRule>
    <cfRule type="expression" dxfId="578" priority="577" stopIfTrue="1">
      <formula>JR6&lt;10</formula>
    </cfRule>
    <cfRule type="expression" dxfId="577" priority="578" stopIfTrue="1">
      <formula>JR6&lt;25</formula>
    </cfRule>
    <cfRule type="expression" dxfId="576" priority="579" stopIfTrue="1">
      <formula>JR6&lt;5000</formula>
    </cfRule>
    <cfRule type="expression" dxfId="575" priority="580" stopIfTrue="1">
      <formula>JR6&gt;5000</formula>
    </cfRule>
  </conditionalFormatting>
  <conditionalFormatting sqref="JR7">
    <cfRule type="expression" dxfId="574" priority="571" stopIfTrue="1">
      <formula>JR7&lt;5</formula>
    </cfRule>
    <cfRule type="expression" dxfId="573" priority="572" stopIfTrue="1">
      <formula>JR7&lt;10</formula>
    </cfRule>
    <cfRule type="expression" dxfId="572" priority="573" stopIfTrue="1">
      <formula>JR7&lt;25</formula>
    </cfRule>
    <cfRule type="expression" dxfId="571" priority="574" stopIfTrue="1">
      <formula>JR7&lt;5000</formula>
    </cfRule>
    <cfRule type="expression" dxfId="570" priority="575" stopIfTrue="1">
      <formula>JR7&gt;5000</formula>
    </cfRule>
  </conditionalFormatting>
  <conditionalFormatting sqref="JR8">
    <cfRule type="expression" dxfId="569" priority="566" stopIfTrue="1">
      <formula>JR8&lt;5</formula>
    </cfRule>
    <cfRule type="expression" dxfId="568" priority="567" stopIfTrue="1">
      <formula>JR8&lt;10</formula>
    </cfRule>
    <cfRule type="expression" dxfId="567" priority="568" stopIfTrue="1">
      <formula>JR8&lt;25</formula>
    </cfRule>
    <cfRule type="expression" dxfId="566" priority="569" stopIfTrue="1">
      <formula>JR8&lt;5000</formula>
    </cfRule>
    <cfRule type="expression" dxfId="565" priority="570" stopIfTrue="1">
      <formula>JR8&gt;5000</formula>
    </cfRule>
  </conditionalFormatting>
  <conditionalFormatting sqref="JR9">
    <cfRule type="expression" dxfId="564" priority="561" stopIfTrue="1">
      <formula>JR9&lt;5</formula>
    </cfRule>
    <cfRule type="expression" dxfId="563" priority="562" stopIfTrue="1">
      <formula>JR9&lt;10</formula>
    </cfRule>
    <cfRule type="expression" dxfId="562" priority="563" stopIfTrue="1">
      <formula>JR9&lt;25</formula>
    </cfRule>
    <cfRule type="expression" dxfId="561" priority="564" stopIfTrue="1">
      <formula>JR9&lt;5000</formula>
    </cfRule>
    <cfRule type="expression" dxfId="560" priority="565" stopIfTrue="1">
      <formula>JR9&gt;5000</formula>
    </cfRule>
  </conditionalFormatting>
  <conditionalFormatting sqref="JR10">
    <cfRule type="expression" dxfId="559" priority="556" stopIfTrue="1">
      <formula>JR10&lt;5</formula>
    </cfRule>
    <cfRule type="expression" dxfId="558" priority="557" stopIfTrue="1">
      <formula>JR10&lt;10</formula>
    </cfRule>
    <cfRule type="expression" dxfId="557" priority="558" stopIfTrue="1">
      <formula>JR10&lt;25</formula>
    </cfRule>
    <cfRule type="expression" dxfId="556" priority="559" stopIfTrue="1">
      <formula>JR10&lt;5000</formula>
    </cfRule>
    <cfRule type="expression" dxfId="555" priority="560" stopIfTrue="1">
      <formula>JR10&gt;5000</formula>
    </cfRule>
  </conditionalFormatting>
  <conditionalFormatting sqref="JR11">
    <cfRule type="expression" dxfId="554" priority="551" stopIfTrue="1">
      <formula>JR11&lt;5</formula>
    </cfRule>
    <cfRule type="expression" dxfId="553" priority="552" stopIfTrue="1">
      <formula>JR11&lt;10</formula>
    </cfRule>
    <cfRule type="expression" dxfId="552" priority="553" stopIfTrue="1">
      <formula>JR11&lt;25</formula>
    </cfRule>
    <cfRule type="expression" dxfId="551" priority="554" stopIfTrue="1">
      <formula>JR11&lt;5000</formula>
    </cfRule>
    <cfRule type="expression" dxfId="550" priority="555" stopIfTrue="1">
      <formula>JR11&gt;5000</formula>
    </cfRule>
  </conditionalFormatting>
  <conditionalFormatting sqref="JR12">
    <cfRule type="expression" dxfId="549" priority="546" stopIfTrue="1">
      <formula>JR12&lt;5</formula>
    </cfRule>
    <cfRule type="expression" dxfId="548" priority="547" stopIfTrue="1">
      <formula>JR12&lt;10</formula>
    </cfRule>
    <cfRule type="expression" dxfId="547" priority="548" stopIfTrue="1">
      <formula>JR12&lt;25</formula>
    </cfRule>
    <cfRule type="expression" dxfId="546" priority="549" stopIfTrue="1">
      <formula>JR12&lt;5000</formula>
    </cfRule>
    <cfRule type="expression" dxfId="545" priority="550" stopIfTrue="1">
      <formula>JR12&gt;5000</formula>
    </cfRule>
  </conditionalFormatting>
  <conditionalFormatting sqref="JR13">
    <cfRule type="expression" dxfId="544" priority="541" stopIfTrue="1">
      <formula>JR13&lt;5</formula>
    </cfRule>
    <cfRule type="expression" dxfId="543" priority="542" stopIfTrue="1">
      <formula>JR13&lt;10</formula>
    </cfRule>
    <cfRule type="expression" dxfId="542" priority="543" stopIfTrue="1">
      <formula>JR13&lt;25</formula>
    </cfRule>
    <cfRule type="expression" dxfId="541" priority="544" stopIfTrue="1">
      <formula>JR13&lt;5000</formula>
    </cfRule>
    <cfRule type="expression" dxfId="540" priority="545" stopIfTrue="1">
      <formula>JR13&gt;5000</formula>
    </cfRule>
  </conditionalFormatting>
  <conditionalFormatting sqref="JR14">
    <cfRule type="expression" dxfId="539" priority="536" stopIfTrue="1">
      <formula>JR14&lt;5</formula>
    </cfRule>
    <cfRule type="expression" dxfId="538" priority="537" stopIfTrue="1">
      <formula>JR14&lt;10</formula>
    </cfRule>
    <cfRule type="expression" dxfId="537" priority="538" stopIfTrue="1">
      <formula>JR14&lt;25</formula>
    </cfRule>
    <cfRule type="expression" dxfId="536" priority="539" stopIfTrue="1">
      <formula>JR14&lt;5000</formula>
    </cfRule>
    <cfRule type="expression" dxfId="535" priority="540" stopIfTrue="1">
      <formula>JR14&gt;5000</formula>
    </cfRule>
  </conditionalFormatting>
  <conditionalFormatting sqref="JR15:JR83">
    <cfRule type="expression" dxfId="534" priority="531" stopIfTrue="1">
      <formula>JR15&lt;5</formula>
    </cfRule>
    <cfRule type="expression" dxfId="533" priority="532" stopIfTrue="1">
      <formula>JR15&lt;10</formula>
    </cfRule>
    <cfRule type="expression" dxfId="532" priority="533" stopIfTrue="1">
      <formula>JR15&lt;25</formula>
    </cfRule>
    <cfRule type="expression" dxfId="531" priority="534" stopIfTrue="1">
      <formula>JR15&lt;5000</formula>
    </cfRule>
    <cfRule type="expression" dxfId="530" priority="535" stopIfTrue="1">
      <formula>JR15&gt;5000</formula>
    </cfRule>
  </conditionalFormatting>
  <conditionalFormatting sqref="JX4">
    <cfRule type="expression" dxfId="529" priority="526" stopIfTrue="1">
      <formula>JX4&lt;5</formula>
    </cfRule>
    <cfRule type="expression" dxfId="528" priority="527" stopIfTrue="1">
      <formula>JX4&lt;10</formula>
    </cfRule>
    <cfRule type="expression" dxfId="527" priority="528" stopIfTrue="1">
      <formula>JX4&lt;25</formula>
    </cfRule>
    <cfRule type="expression" dxfId="526" priority="529" stopIfTrue="1">
      <formula>JX4&lt;5000</formula>
    </cfRule>
    <cfRule type="expression" dxfId="525" priority="530" stopIfTrue="1">
      <formula>JX4&gt;5000</formula>
    </cfRule>
  </conditionalFormatting>
  <conditionalFormatting sqref="JX5">
    <cfRule type="expression" dxfId="524" priority="521" stopIfTrue="1">
      <formula>JX5&lt;5</formula>
    </cfRule>
    <cfRule type="expression" dxfId="523" priority="522" stopIfTrue="1">
      <formula>JX5&lt;10</formula>
    </cfRule>
    <cfRule type="expression" dxfId="522" priority="523" stopIfTrue="1">
      <formula>JX5&lt;25</formula>
    </cfRule>
    <cfRule type="expression" dxfId="521" priority="524" stopIfTrue="1">
      <formula>JX5&lt;5000</formula>
    </cfRule>
    <cfRule type="expression" dxfId="520" priority="525" stopIfTrue="1">
      <formula>JX5&gt;5000</formula>
    </cfRule>
  </conditionalFormatting>
  <conditionalFormatting sqref="JX6">
    <cfRule type="expression" dxfId="519" priority="516" stopIfTrue="1">
      <formula>JX6&lt;5</formula>
    </cfRule>
    <cfRule type="expression" dxfId="518" priority="517" stopIfTrue="1">
      <formula>JX6&lt;10</formula>
    </cfRule>
    <cfRule type="expression" dxfId="517" priority="518" stopIfTrue="1">
      <formula>JX6&lt;25</formula>
    </cfRule>
    <cfRule type="expression" dxfId="516" priority="519" stopIfTrue="1">
      <formula>JX6&lt;5000</formula>
    </cfRule>
    <cfRule type="expression" dxfId="515" priority="520" stopIfTrue="1">
      <formula>JX6&gt;5000</formula>
    </cfRule>
  </conditionalFormatting>
  <conditionalFormatting sqref="JX7">
    <cfRule type="expression" dxfId="514" priority="511" stopIfTrue="1">
      <formula>JX7&lt;5</formula>
    </cfRule>
    <cfRule type="expression" dxfId="513" priority="512" stopIfTrue="1">
      <formula>JX7&lt;10</formula>
    </cfRule>
    <cfRule type="expression" dxfId="512" priority="513" stopIfTrue="1">
      <formula>JX7&lt;25</formula>
    </cfRule>
    <cfRule type="expression" dxfId="511" priority="514" stopIfTrue="1">
      <formula>JX7&lt;5000</formula>
    </cfRule>
    <cfRule type="expression" dxfId="510" priority="515" stopIfTrue="1">
      <formula>JX7&gt;5000</formula>
    </cfRule>
  </conditionalFormatting>
  <conditionalFormatting sqref="JX8">
    <cfRule type="expression" dxfId="509" priority="506" stopIfTrue="1">
      <formula>JX8&lt;5</formula>
    </cfRule>
    <cfRule type="expression" dxfId="508" priority="507" stopIfTrue="1">
      <formula>JX8&lt;10</formula>
    </cfRule>
    <cfRule type="expression" dxfId="507" priority="508" stopIfTrue="1">
      <formula>JX8&lt;25</formula>
    </cfRule>
    <cfRule type="expression" dxfId="506" priority="509" stopIfTrue="1">
      <formula>JX8&lt;5000</formula>
    </cfRule>
    <cfRule type="expression" dxfId="505" priority="510" stopIfTrue="1">
      <formula>JX8&gt;5000</formula>
    </cfRule>
  </conditionalFormatting>
  <conditionalFormatting sqref="JX9">
    <cfRule type="expression" dxfId="504" priority="501" stopIfTrue="1">
      <formula>JX9&lt;5</formula>
    </cfRule>
    <cfRule type="expression" dxfId="503" priority="502" stopIfTrue="1">
      <formula>JX9&lt;10</formula>
    </cfRule>
    <cfRule type="expression" dxfId="502" priority="503" stopIfTrue="1">
      <formula>JX9&lt;25</formula>
    </cfRule>
    <cfRule type="expression" dxfId="501" priority="504" stopIfTrue="1">
      <formula>JX9&lt;5000</formula>
    </cfRule>
    <cfRule type="expression" dxfId="500" priority="505" stopIfTrue="1">
      <formula>JX9&gt;5000</formula>
    </cfRule>
  </conditionalFormatting>
  <conditionalFormatting sqref="JX10">
    <cfRule type="expression" dxfId="499" priority="496" stopIfTrue="1">
      <formula>JX10&lt;5</formula>
    </cfRule>
    <cfRule type="expression" dxfId="498" priority="497" stopIfTrue="1">
      <formula>JX10&lt;10</formula>
    </cfRule>
    <cfRule type="expression" dxfId="497" priority="498" stopIfTrue="1">
      <formula>JX10&lt;25</formula>
    </cfRule>
    <cfRule type="expression" dxfId="496" priority="499" stopIfTrue="1">
      <formula>JX10&lt;5000</formula>
    </cfRule>
    <cfRule type="expression" dxfId="495" priority="500" stopIfTrue="1">
      <formula>JX10&gt;5000</formula>
    </cfRule>
  </conditionalFormatting>
  <conditionalFormatting sqref="JX11">
    <cfRule type="expression" dxfId="494" priority="491" stopIfTrue="1">
      <formula>JX11&lt;5</formula>
    </cfRule>
    <cfRule type="expression" dxfId="493" priority="492" stopIfTrue="1">
      <formula>JX11&lt;10</formula>
    </cfRule>
    <cfRule type="expression" dxfId="492" priority="493" stopIfTrue="1">
      <formula>JX11&lt;25</formula>
    </cfRule>
    <cfRule type="expression" dxfId="491" priority="494" stopIfTrue="1">
      <formula>JX11&lt;5000</formula>
    </cfRule>
    <cfRule type="expression" dxfId="490" priority="495" stopIfTrue="1">
      <formula>JX11&gt;5000</formula>
    </cfRule>
  </conditionalFormatting>
  <conditionalFormatting sqref="JX12">
    <cfRule type="expression" dxfId="489" priority="486" stopIfTrue="1">
      <formula>JX12&lt;5</formula>
    </cfRule>
    <cfRule type="expression" dxfId="488" priority="487" stopIfTrue="1">
      <formula>JX12&lt;10</formula>
    </cfRule>
    <cfRule type="expression" dxfId="487" priority="488" stopIfTrue="1">
      <formula>JX12&lt;25</formula>
    </cfRule>
    <cfRule type="expression" dxfId="486" priority="489" stopIfTrue="1">
      <formula>JX12&lt;5000</formula>
    </cfRule>
    <cfRule type="expression" dxfId="485" priority="490" stopIfTrue="1">
      <formula>JX12&gt;5000</formula>
    </cfRule>
  </conditionalFormatting>
  <conditionalFormatting sqref="JX13">
    <cfRule type="expression" dxfId="484" priority="481" stopIfTrue="1">
      <formula>JX13&lt;5</formula>
    </cfRule>
    <cfRule type="expression" dxfId="483" priority="482" stopIfTrue="1">
      <formula>JX13&lt;10</formula>
    </cfRule>
    <cfRule type="expression" dxfId="482" priority="483" stopIfTrue="1">
      <formula>JX13&lt;25</formula>
    </cfRule>
    <cfRule type="expression" dxfId="481" priority="484" stopIfTrue="1">
      <formula>JX13&lt;5000</formula>
    </cfRule>
    <cfRule type="expression" dxfId="480" priority="485" stopIfTrue="1">
      <formula>JX13&gt;5000</formula>
    </cfRule>
  </conditionalFormatting>
  <conditionalFormatting sqref="JX14">
    <cfRule type="expression" dxfId="479" priority="476" stopIfTrue="1">
      <formula>JX14&lt;5</formula>
    </cfRule>
    <cfRule type="expression" dxfId="478" priority="477" stopIfTrue="1">
      <formula>JX14&lt;10</formula>
    </cfRule>
    <cfRule type="expression" dxfId="477" priority="478" stopIfTrue="1">
      <formula>JX14&lt;25</formula>
    </cfRule>
    <cfRule type="expression" dxfId="476" priority="479" stopIfTrue="1">
      <formula>JX14&lt;5000</formula>
    </cfRule>
    <cfRule type="expression" dxfId="475" priority="480" stopIfTrue="1">
      <formula>JX14&gt;5000</formula>
    </cfRule>
  </conditionalFormatting>
  <conditionalFormatting sqref="JX15:JX83">
    <cfRule type="expression" dxfId="474" priority="471" stopIfTrue="1">
      <formula>JX15&lt;5</formula>
    </cfRule>
    <cfRule type="expression" dxfId="473" priority="472" stopIfTrue="1">
      <formula>JX15&lt;10</formula>
    </cfRule>
    <cfRule type="expression" dxfId="472" priority="473" stopIfTrue="1">
      <formula>JX15&lt;25</formula>
    </cfRule>
    <cfRule type="expression" dxfId="471" priority="474" stopIfTrue="1">
      <formula>JX15&lt;5000</formula>
    </cfRule>
    <cfRule type="expression" dxfId="470" priority="475" stopIfTrue="1">
      <formula>JX15&gt;5000</formula>
    </cfRule>
  </conditionalFormatting>
  <conditionalFormatting sqref="FD4">
    <cfRule type="expression" dxfId="469" priority="466" stopIfTrue="1">
      <formula>FD4&lt;5</formula>
    </cfRule>
    <cfRule type="expression" dxfId="468" priority="467" stopIfTrue="1">
      <formula>FD4&lt;10</formula>
    </cfRule>
    <cfRule type="expression" dxfId="467" priority="468" stopIfTrue="1">
      <formula>FD4&lt;25</formula>
    </cfRule>
    <cfRule type="expression" dxfId="466" priority="469" stopIfTrue="1">
      <formula>FD4&lt;5000</formula>
    </cfRule>
    <cfRule type="expression" dxfId="465" priority="470" stopIfTrue="1">
      <formula>FD4&gt;5000</formula>
    </cfRule>
  </conditionalFormatting>
  <conditionalFormatting sqref="FD5">
    <cfRule type="expression" dxfId="464" priority="461" stopIfTrue="1">
      <formula>FD5&lt;5</formula>
    </cfRule>
    <cfRule type="expression" dxfId="463" priority="462" stopIfTrue="1">
      <formula>FD5&lt;10</formula>
    </cfRule>
    <cfRule type="expression" dxfId="462" priority="463" stopIfTrue="1">
      <formula>FD5&lt;25</formula>
    </cfRule>
    <cfRule type="expression" dxfId="461" priority="464" stopIfTrue="1">
      <formula>FD5&lt;5000</formula>
    </cfRule>
    <cfRule type="expression" dxfId="460" priority="465" stopIfTrue="1">
      <formula>FD5&gt;5000</formula>
    </cfRule>
  </conditionalFormatting>
  <conditionalFormatting sqref="FD6">
    <cfRule type="expression" dxfId="459" priority="456" stopIfTrue="1">
      <formula>FD6&lt;5</formula>
    </cfRule>
    <cfRule type="expression" dxfId="458" priority="457" stopIfTrue="1">
      <formula>FD6&lt;10</formula>
    </cfRule>
    <cfRule type="expression" dxfId="457" priority="458" stopIfTrue="1">
      <formula>FD6&lt;25</formula>
    </cfRule>
    <cfRule type="expression" dxfId="456" priority="459" stopIfTrue="1">
      <formula>FD6&lt;5000</formula>
    </cfRule>
    <cfRule type="expression" dxfId="455" priority="460" stopIfTrue="1">
      <formula>FD6&gt;5000</formula>
    </cfRule>
  </conditionalFormatting>
  <conditionalFormatting sqref="FD7">
    <cfRule type="expression" dxfId="454" priority="451" stopIfTrue="1">
      <formula>FD7&lt;5</formula>
    </cfRule>
    <cfRule type="expression" dxfId="453" priority="452" stopIfTrue="1">
      <formula>FD7&lt;10</formula>
    </cfRule>
    <cfRule type="expression" dxfId="452" priority="453" stopIfTrue="1">
      <formula>FD7&lt;25</formula>
    </cfRule>
    <cfRule type="expression" dxfId="451" priority="454" stopIfTrue="1">
      <formula>FD7&lt;5000</formula>
    </cfRule>
    <cfRule type="expression" dxfId="450" priority="455" stopIfTrue="1">
      <formula>FD7&gt;5000</formula>
    </cfRule>
  </conditionalFormatting>
  <conditionalFormatting sqref="FD8">
    <cfRule type="expression" dxfId="449" priority="446" stopIfTrue="1">
      <formula>FD8&lt;5</formula>
    </cfRule>
    <cfRule type="expression" dxfId="448" priority="447" stopIfTrue="1">
      <formula>FD8&lt;10</formula>
    </cfRule>
    <cfRule type="expression" dxfId="447" priority="448" stopIfTrue="1">
      <formula>FD8&lt;25</formula>
    </cfRule>
    <cfRule type="expression" dxfId="446" priority="449" stopIfTrue="1">
      <formula>FD8&lt;5000</formula>
    </cfRule>
    <cfRule type="expression" dxfId="445" priority="450" stopIfTrue="1">
      <formula>FD8&gt;5000</formula>
    </cfRule>
  </conditionalFormatting>
  <conditionalFormatting sqref="FD9">
    <cfRule type="expression" dxfId="444" priority="441" stopIfTrue="1">
      <formula>FD9&lt;5</formula>
    </cfRule>
    <cfRule type="expression" dxfId="443" priority="442" stopIfTrue="1">
      <formula>FD9&lt;10</formula>
    </cfRule>
    <cfRule type="expression" dxfId="442" priority="443" stopIfTrue="1">
      <formula>FD9&lt;25</formula>
    </cfRule>
    <cfRule type="expression" dxfId="441" priority="444" stopIfTrue="1">
      <formula>FD9&lt;5000</formula>
    </cfRule>
    <cfRule type="expression" dxfId="440" priority="445" stopIfTrue="1">
      <formula>FD9&gt;5000</formula>
    </cfRule>
  </conditionalFormatting>
  <conditionalFormatting sqref="FD10">
    <cfRule type="expression" dxfId="439" priority="436" stopIfTrue="1">
      <formula>FD10&lt;5</formula>
    </cfRule>
    <cfRule type="expression" dxfId="438" priority="437" stopIfTrue="1">
      <formula>FD10&lt;10</formula>
    </cfRule>
    <cfRule type="expression" dxfId="437" priority="438" stopIfTrue="1">
      <formula>FD10&lt;25</formula>
    </cfRule>
    <cfRule type="expression" dxfId="436" priority="439" stopIfTrue="1">
      <formula>FD10&lt;5000</formula>
    </cfRule>
    <cfRule type="expression" dxfId="435" priority="440" stopIfTrue="1">
      <formula>FD10&gt;5000</formula>
    </cfRule>
  </conditionalFormatting>
  <conditionalFormatting sqref="FD11">
    <cfRule type="expression" dxfId="434" priority="431" stopIfTrue="1">
      <formula>FD11&lt;5</formula>
    </cfRule>
    <cfRule type="expression" dxfId="433" priority="432" stopIfTrue="1">
      <formula>FD11&lt;10</formula>
    </cfRule>
    <cfRule type="expression" dxfId="432" priority="433" stopIfTrue="1">
      <formula>FD11&lt;25</formula>
    </cfRule>
    <cfRule type="expression" dxfId="431" priority="434" stopIfTrue="1">
      <formula>FD11&lt;5000</formula>
    </cfRule>
    <cfRule type="expression" dxfId="430" priority="435" stopIfTrue="1">
      <formula>FD11&gt;5000</formula>
    </cfRule>
  </conditionalFormatting>
  <conditionalFormatting sqref="FD12">
    <cfRule type="expression" dxfId="429" priority="426" stopIfTrue="1">
      <formula>FD12&lt;5</formula>
    </cfRule>
    <cfRule type="expression" dxfId="428" priority="427" stopIfTrue="1">
      <formula>FD12&lt;10</formula>
    </cfRule>
    <cfRule type="expression" dxfId="427" priority="428" stopIfTrue="1">
      <formula>FD12&lt;25</formula>
    </cfRule>
    <cfRule type="expression" dxfId="426" priority="429" stopIfTrue="1">
      <formula>FD12&lt;5000</formula>
    </cfRule>
    <cfRule type="expression" dxfId="425" priority="430" stopIfTrue="1">
      <formula>FD12&gt;5000</formula>
    </cfRule>
  </conditionalFormatting>
  <conditionalFormatting sqref="FD13">
    <cfRule type="expression" dxfId="424" priority="421" stopIfTrue="1">
      <formula>FD13&lt;5</formula>
    </cfRule>
    <cfRule type="expression" dxfId="423" priority="422" stopIfTrue="1">
      <formula>FD13&lt;10</formula>
    </cfRule>
    <cfRule type="expression" dxfId="422" priority="423" stopIfTrue="1">
      <formula>FD13&lt;25</formula>
    </cfRule>
    <cfRule type="expression" dxfId="421" priority="424" stopIfTrue="1">
      <formula>FD13&lt;5000</formula>
    </cfRule>
    <cfRule type="expression" dxfId="420" priority="425" stopIfTrue="1">
      <formula>FD13&gt;5000</formula>
    </cfRule>
  </conditionalFormatting>
  <conditionalFormatting sqref="FD14">
    <cfRule type="expression" dxfId="419" priority="416" stopIfTrue="1">
      <formula>FD14&lt;5</formula>
    </cfRule>
    <cfRule type="expression" dxfId="418" priority="417" stopIfTrue="1">
      <formula>FD14&lt;10</formula>
    </cfRule>
    <cfRule type="expression" dxfId="417" priority="418" stopIfTrue="1">
      <formula>FD14&lt;25</formula>
    </cfRule>
    <cfRule type="expression" dxfId="416" priority="419" stopIfTrue="1">
      <formula>FD14&lt;5000</formula>
    </cfRule>
    <cfRule type="expression" dxfId="415" priority="420" stopIfTrue="1">
      <formula>FD14&gt;5000</formula>
    </cfRule>
  </conditionalFormatting>
  <conditionalFormatting sqref="FD15:FD83">
    <cfRule type="expression" dxfId="414" priority="411" stopIfTrue="1">
      <formula>FD15&lt;5</formula>
    </cfRule>
    <cfRule type="expression" dxfId="413" priority="412" stopIfTrue="1">
      <formula>FD15&lt;10</formula>
    </cfRule>
    <cfRule type="expression" dxfId="412" priority="413" stopIfTrue="1">
      <formula>FD15&lt;25</formula>
    </cfRule>
    <cfRule type="expression" dxfId="411" priority="414" stopIfTrue="1">
      <formula>FD15&lt;5000</formula>
    </cfRule>
    <cfRule type="expression" dxfId="410" priority="415" stopIfTrue="1">
      <formula>FD15&gt;5000</formula>
    </cfRule>
  </conditionalFormatting>
  <conditionalFormatting sqref="DH4">
    <cfRule type="expression" dxfId="409" priority="406" stopIfTrue="1">
      <formula>DH4&lt;5</formula>
    </cfRule>
    <cfRule type="expression" dxfId="408" priority="407" stopIfTrue="1">
      <formula>DH4&lt;10</formula>
    </cfRule>
    <cfRule type="expression" dxfId="407" priority="408" stopIfTrue="1">
      <formula>DH4&lt;25</formula>
    </cfRule>
    <cfRule type="expression" dxfId="406" priority="409" stopIfTrue="1">
      <formula>DH4&lt;5000</formula>
    </cfRule>
    <cfRule type="expression" dxfId="405" priority="410" stopIfTrue="1">
      <formula>DH4&gt;5000</formula>
    </cfRule>
  </conditionalFormatting>
  <conditionalFormatting sqref="DH5">
    <cfRule type="expression" dxfId="404" priority="401" stopIfTrue="1">
      <formula>DH5&lt;5</formula>
    </cfRule>
    <cfRule type="expression" dxfId="403" priority="402" stopIfTrue="1">
      <formula>DH5&lt;10</formula>
    </cfRule>
    <cfRule type="expression" dxfId="402" priority="403" stopIfTrue="1">
      <formula>DH5&lt;25</formula>
    </cfRule>
    <cfRule type="expression" dxfId="401" priority="404" stopIfTrue="1">
      <formula>DH5&lt;5000</formula>
    </cfRule>
    <cfRule type="expression" dxfId="400" priority="405" stopIfTrue="1">
      <formula>DH5&gt;5000</formula>
    </cfRule>
  </conditionalFormatting>
  <conditionalFormatting sqref="DH6">
    <cfRule type="expression" dxfId="399" priority="396" stopIfTrue="1">
      <formula>DH6&lt;5</formula>
    </cfRule>
    <cfRule type="expression" dxfId="398" priority="397" stopIfTrue="1">
      <formula>DH6&lt;10</formula>
    </cfRule>
    <cfRule type="expression" dxfId="397" priority="398" stopIfTrue="1">
      <formula>DH6&lt;25</formula>
    </cfRule>
    <cfRule type="expression" dxfId="396" priority="399" stopIfTrue="1">
      <formula>DH6&lt;5000</formula>
    </cfRule>
    <cfRule type="expression" dxfId="395" priority="400" stopIfTrue="1">
      <formula>DH6&gt;5000</formula>
    </cfRule>
  </conditionalFormatting>
  <conditionalFormatting sqref="DH7">
    <cfRule type="expression" dxfId="394" priority="391" stopIfTrue="1">
      <formula>DH7&lt;5</formula>
    </cfRule>
    <cfRule type="expression" dxfId="393" priority="392" stopIfTrue="1">
      <formula>DH7&lt;10</formula>
    </cfRule>
    <cfRule type="expression" dxfId="392" priority="393" stopIfTrue="1">
      <formula>DH7&lt;25</formula>
    </cfRule>
    <cfRule type="expression" dxfId="391" priority="394" stopIfTrue="1">
      <formula>DH7&lt;5000</formula>
    </cfRule>
    <cfRule type="expression" dxfId="390" priority="395" stopIfTrue="1">
      <formula>DH7&gt;5000</formula>
    </cfRule>
  </conditionalFormatting>
  <conditionalFormatting sqref="DH8">
    <cfRule type="expression" dxfId="389" priority="386" stopIfTrue="1">
      <formula>DH8&lt;5</formula>
    </cfRule>
    <cfRule type="expression" dxfId="388" priority="387" stopIfTrue="1">
      <formula>DH8&lt;10</formula>
    </cfRule>
    <cfRule type="expression" dxfId="387" priority="388" stopIfTrue="1">
      <formula>DH8&lt;25</formula>
    </cfRule>
    <cfRule type="expression" dxfId="386" priority="389" stopIfTrue="1">
      <formula>DH8&lt;5000</formula>
    </cfRule>
    <cfRule type="expression" dxfId="385" priority="390" stopIfTrue="1">
      <formula>DH8&gt;5000</formula>
    </cfRule>
  </conditionalFormatting>
  <conditionalFormatting sqref="DH9">
    <cfRule type="expression" dxfId="384" priority="381" stopIfTrue="1">
      <formula>DH9&lt;5</formula>
    </cfRule>
    <cfRule type="expression" dxfId="383" priority="382" stopIfTrue="1">
      <formula>DH9&lt;10</formula>
    </cfRule>
    <cfRule type="expression" dxfId="382" priority="383" stopIfTrue="1">
      <formula>DH9&lt;25</formula>
    </cfRule>
    <cfRule type="expression" dxfId="381" priority="384" stopIfTrue="1">
      <formula>DH9&lt;5000</formula>
    </cfRule>
    <cfRule type="expression" dxfId="380" priority="385" stopIfTrue="1">
      <formula>DH9&gt;5000</formula>
    </cfRule>
  </conditionalFormatting>
  <conditionalFormatting sqref="DH10">
    <cfRule type="expression" dxfId="379" priority="376" stopIfTrue="1">
      <formula>DH10&lt;5</formula>
    </cfRule>
    <cfRule type="expression" dxfId="378" priority="377" stopIfTrue="1">
      <formula>DH10&lt;10</formula>
    </cfRule>
    <cfRule type="expression" dxfId="377" priority="378" stopIfTrue="1">
      <formula>DH10&lt;25</formula>
    </cfRule>
    <cfRule type="expression" dxfId="376" priority="379" stopIfTrue="1">
      <formula>DH10&lt;5000</formula>
    </cfRule>
    <cfRule type="expression" dxfId="375" priority="380" stopIfTrue="1">
      <formula>DH10&gt;5000</formula>
    </cfRule>
  </conditionalFormatting>
  <conditionalFormatting sqref="DH11">
    <cfRule type="expression" dxfId="374" priority="371" stopIfTrue="1">
      <formula>DH11&lt;5</formula>
    </cfRule>
    <cfRule type="expression" dxfId="373" priority="372" stopIfTrue="1">
      <formula>DH11&lt;10</formula>
    </cfRule>
    <cfRule type="expression" dxfId="372" priority="373" stopIfTrue="1">
      <formula>DH11&lt;25</formula>
    </cfRule>
    <cfRule type="expression" dxfId="371" priority="374" stopIfTrue="1">
      <formula>DH11&lt;5000</formula>
    </cfRule>
    <cfRule type="expression" dxfId="370" priority="375" stopIfTrue="1">
      <formula>DH11&gt;5000</formula>
    </cfRule>
  </conditionalFormatting>
  <conditionalFormatting sqref="DH12">
    <cfRule type="expression" dxfId="369" priority="366" stopIfTrue="1">
      <formula>DH12&lt;5</formula>
    </cfRule>
    <cfRule type="expression" dxfId="368" priority="367" stopIfTrue="1">
      <formula>DH12&lt;10</formula>
    </cfRule>
    <cfRule type="expression" dxfId="367" priority="368" stopIfTrue="1">
      <formula>DH12&lt;25</formula>
    </cfRule>
    <cfRule type="expression" dxfId="366" priority="369" stopIfTrue="1">
      <formula>DH12&lt;5000</formula>
    </cfRule>
    <cfRule type="expression" dxfId="365" priority="370" stopIfTrue="1">
      <formula>DH12&gt;5000</formula>
    </cfRule>
  </conditionalFormatting>
  <conditionalFormatting sqref="DH13">
    <cfRule type="expression" dxfId="364" priority="361" stopIfTrue="1">
      <formula>DH13&lt;5</formula>
    </cfRule>
    <cfRule type="expression" dxfId="363" priority="362" stopIfTrue="1">
      <formula>DH13&lt;10</formula>
    </cfRule>
    <cfRule type="expression" dxfId="362" priority="363" stopIfTrue="1">
      <formula>DH13&lt;25</formula>
    </cfRule>
    <cfRule type="expression" dxfId="361" priority="364" stopIfTrue="1">
      <formula>DH13&lt;5000</formula>
    </cfRule>
    <cfRule type="expression" dxfId="360" priority="365" stopIfTrue="1">
      <formula>DH13&gt;5000</formula>
    </cfRule>
  </conditionalFormatting>
  <conditionalFormatting sqref="DH14">
    <cfRule type="expression" dxfId="359" priority="356" stopIfTrue="1">
      <formula>DH14&lt;5</formula>
    </cfRule>
    <cfRule type="expression" dxfId="358" priority="357" stopIfTrue="1">
      <formula>DH14&lt;10</formula>
    </cfRule>
    <cfRule type="expression" dxfId="357" priority="358" stopIfTrue="1">
      <formula>DH14&lt;25</formula>
    </cfRule>
    <cfRule type="expression" dxfId="356" priority="359" stopIfTrue="1">
      <formula>DH14&lt;5000</formula>
    </cfRule>
    <cfRule type="expression" dxfId="355" priority="360" stopIfTrue="1">
      <formula>DH14&gt;5000</formula>
    </cfRule>
  </conditionalFormatting>
  <conditionalFormatting sqref="DH15:DH83">
    <cfRule type="expression" dxfId="354" priority="351" stopIfTrue="1">
      <formula>DH15&lt;5</formula>
    </cfRule>
    <cfRule type="expression" dxfId="353" priority="352" stopIfTrue="1">
      <formula>DH15&lt;10</formula>
    </cfRule>
    <cfRule type="expression" dxfId="352" priority="353" stopIfTrue="1">
      <formula>DH15&lt;25</formula>
    </cfRule>
    <cfRule type="expression" dxfId="351" priority="354" stopIfTrue="1">
      <formula>DH15&lt;5000</formula>
    </cfRule>
    <cfRule type="expression" dxfId="350" priority="355" stopIfTrue="1">
      <formula>DH15&gt;5000</formula>
    </cfRule>
  </conditionalFormatting>
  <conditionalFormatting sqref="Q4">
    <cfRule type="cellIs" dxfId="349" priority="349" operator="lessThan">
      <formula>0</formula>
    </cfRule>
    <cfRule type="cellIs" dxfId="348" priority="350" operator="greaterThan">
      <formula>0</formula>
    </cfRule>
  </conditionalFormatting>
  <conditionalFormatting sqref="Q5">
    <cfRule type="cellIs" dxfId="347" priority="347" operator="lessThan">
      <formula>0</formula>
    </cfRule>
    <cfRule type="cellIs" dxfId="346" priority="348" operator="greaterThan">
      <formula>0</formula>
    </cfRule>
  </conditionalFormatting>
  <conditionalFormatting sqref="Q6">
    <cfRule type="cellIs" dxfId="345" priority="345" operator="lessThan">
      <formula>0</formula>
    </cfRule>
    <cfRule type="cellIs" dxfId="344" priority="346" operator="greaterThan">
      <formula>0</formula>
    </cfRule>
  </conditionalFormatting>
  <conditionalFormatting sqref="Q7">
    <cfRule type="cellIs" dxfId="343" priority="343" operator="lessThan">
      <formula>0</formula>
    </cfRule>
    <cfRule type="cellIs" dxfId="342" priority="344" operator="greaterThan">
      <formula>0</formula>
    </cfRule>
  </conditionalFormatting>
  <conditionalFormatting sqref="Q8:Q83 Q88:Q89">
    <cfRule type="cellIs" dxfId="341" priority="341" operator="lessThan">
      <formula>0</formula>
    </cfRule>
    <cfRule type="cellIs" dxfId="340" priority="342" operator="greaterThan">
      <formula>0</formula>
    </cfRule>
  </conditionalFormatting>
  <conditionalFormatting sqref="Y4">
    <cfRule type="cellIs" dxfId="339" priority="339" operator="lessThan">
      <formula>0</formula>
    </cfRule>
    <cfRule type="cellIs" dxfId="338" priority="340" operator="greaterThan">
      <formula>0</formula>
    </cfRule>
  </conditionalFormatting>
  <conditionalFormatting sqref="Y5">
    <cfRule type="cellIs" dxfId="337" priority="337" operator="lessThan">
      <formula>0</formula>
    </cfRule>
    <cfRule type="cellIs" dxfId="336" priority="338" operator="greaterThan">
      <formula>0</formula>
    </cfRule>
  </conditionalFormatting>
  <conditionalFormatting sqref="Y6">
    <cfRule type="cellIs" dxfId="335" priority="335" operator="lessThan">
      <formula>0</formula>
    </cfRule>
    <cfRule type="cellIs" dxfId="334" priority="336" operator="greaterThan">
      <formula>0</formula>
    </cfRule>
  </conditionalFormatting>
  <conditionalFormatting sqref="Y7">
    <cfRule type="cellIs" dxfId="333" priority="333" operator="lessThan">
      <formula>0</formula>
    </cfRule>
    <cfRule type="cellIs" dxfId="332" priority="334" operator="greaterThan">
      <formula>0</formula>
    </cfRule>
  </conditionalFormatting>
  <conditionalFormatting sqref="Y8:Y83">
    <cfRule type="cellIs" dxfId="331" priority="331" operator="lessThan">
      <formula>0</formula>
    </cfRule>
    <cfRule type="cellIs" dxfId="330" priority="332" operator="greaterThan">
      <formula>0</formula>
    </cfRule>
  </conditionalFormatting>
  <conditionalFormatting sqref="AG4">
    <cfRule type="cellIs" dxfId="329" priority="329" operator="lessThan">
      <formula>0</formula>
    </cfRule>
    <cfRule type="cellIs" dxfId="328" priority="330" operator="greaterThan">
      <formula>0</formula>
    </cfRule>
  </conditionalFormatting>
  <conditionalFormatting sqref="AG5">
    <cfRule type="cellIs" dxfId="327" priority="327" operator="lessThan">
      <formula>0</formula>
    </cfRule>
    <cfRule type="cellIs" dxfId="326" priority="328" operator="greaterThan">
      <formula>0</formula>
    </cfRule>
  </conditionalFormatting>
  <conditionalFormatting sqref="AG6">
    <cfRule type="cellIs" dxfId="325" priority="325" operator="lessThan">
      <formula>0</formula>
    </cfRule>
    <cfRule type="cellIs" dxfId="324" priority="326" operator="greaterThan">
      <formula>0</formula>
    </cfRule>
  </conditionalFormatting>
  <conditionalFormatting sqref="AG7">
    <cfRule type="cellIs" dxfId="323" priority="323" operator="lessThan">
      <formula>0</formula>
    </cfRule>
    <cfRule type="cellIs" dxfId="322" priority="324" operator="greaterThan">
      <formula>0</formula>
    </cfRule>
  </conditionalFormatting>
  <conditionalFormatting sqref="AG8:AG83">
    <cfRule type="cellIs" dxfId="321" priority="321" operator="lessThan">
      <formula>0</formula>
    </cfRule>
    <cfRule type="cellIs" dxfId="320" priority="322" operator="greaterThan">
      <formula>0</formula>
    </cfRule>
  </conditionalFormatting>
  <conditionalFormatting sqref="AO8:AO83">
    <cfRule type="cellIs" dxfId="319" priority="311" operator="lessThan">
      <formula>0</formula>
    </cfRule>
    <cfRule type="cellIs" dxfId="318" priority="312" operator="greaterThan">
      <formula>0</formula>
    </cfRule>
  </conditionalFormatting>
  <conditionalFormatting sqref="AW8:AW83">
    <cfRule type="cellIs" dxfId="317" priority="301" operator="lessThan">
      <formula>0</formula>
    </cfRule>
    <cfRule type="cellIs" dxfId="316" priority="302" operator="greaterThan">
      <formula>0</formula>
    </cfRule>
  </conditionalFormatting>
  <conditionalFormatting sqref="BE8:BE83">
    <cfRule type="cellIs" dxfId="315" priority="291" operator="lessThan">
      <formula>0</formula>
    </cfRule>
    <cfRule type="cellIs" dxfId="314" priority="292" operator="greaterThan">
      <formula>0</formula>
    </cfRule>
  </conditionalFormatting>
  <conditionalFormatting sqref="BM8:BM83">
    <cfRule type="cellIs" dxfId="313" priority="281" operator="lessThan">
      <formula>0</formula>
    </cfRule>
    <cfRule type="cellIs" dxfId="312" priority="282" operator="greaterThan">
      <formula>0</formula>
    </cfRule>
  </conditionalFormatting>
  <conditionalFormatting sqref="BU8:BU83">
    <cfRule type="cellIs" dxfId="311" priority="271" operator="lessThan">
      <formula>0</formula>
    </cfRule>
    <cfRule type="cellIs" dxfId="310" priority="272" operator="greaterThan">
      <formula>0</formula>
    </cfRule>
  </conditionalFormatting>
  <conditionalFormatting sqref="AO4">
    <cfRule type="cellIs" dxfId="309" priority="319" operator="lessThan">
      <formula>0</formula>
    </cfRule>
    <cfRule type="cellIs" dxfId="308" priority="320" operator="greaterThan">
      <formula>0</formula>
    </cfRule>
  </conditionalFormatting>
  <conditionalFormatting sqref="AO5">
    <cfRule type="cellIs" dxfId="307" priority="317" operator="lessThan">
      <formula>0</formula>
    </cfRule>
    <cfRule type="cellIs" dxfId="306" priority="318" operator="greaterThan">
      <formula>0</formula>
    </cfRule>
  </conditionalFormatting>
  <conditionalFormatting sqref="AO6">
    <cfRule type="cellIs" dxfId="305" priority="315" operator="lessThan">
      <formula>0</formula>
    </cfRule>
    <cfRule type="cellIs" dxfId="304" priority="316" operator="greaterThan">
      <formula>0</formula>
    </cfRule>
  </conditionalFormatting>
  <conditionalFormatting sqref="AO7">
    <cfRule type="cellIs" dxfId="303" priority="313" operator="lessThan">
      <formula>0</formula>
    </cfRule>
    <cfRule type="cellIs" dxfId="302" priority="314" operator="greaterThan">
      <formula>0</formula>
    </cfRule>
  </conditionalFormatting>
  <conditionalFormatting sqref="CC8:CC83">
    <cfRule type="cellIs" dxfId="301" priority="261" operator="lessThan">
      <formula>0</formula>
    </cfRule>
    <cfRule type="cellIs" dxfId="300" priority="262" operator="greaterThan">
      <formula>0</formula>
    </cfRule>
  </conditionalFormatting>
  <conditionalFormatting sqref="AW4">
    <cfRule type="cellIs" dxfId="299" priority="309" operator="lessThan">
      <formula>0</formula>
    </cfRule>
    <cfRule type="cellIs" dxfId="298" priority="310" operator="greaterThan">
      <formula>0</formula>
    </cfRule>
  </conditionalFormatting>
  <conditionalFormatting sqref="AW5">
    <cfRule type="cellIs" dxfId="297" priority="307" operator="lessThan">
      <formula>0</formula>
    </cfRule>
    <cfRule type="cellIs" dxfId="296" priority="308" operator="greaterThan">
      <formula>0</formula>
    </cfRule>
  </conditionalFormatting>
  <conditionalFormatting sqref="AW6">
    <cfRule type="cellIs" dxfId="295" priority="305" operator="lessThan">
      <formula>0</formula>
    </cfRule>
    <cfRule type="cellIs" dxfId="294" priority="306" operator="greaterThan">
      <formula>0</formula>
    </cfRule>
  </conditionalFormatting>
  <conditionalFormatting sqref="AW7">
    <cfRule type="cellIs" dxfId="293" priority="303" operator="lessThan">
      <formula>0</formula>
    </cfRule>
    <cfRule type="cellIs" dxfId="292" priority="304" operator="greaterThan">
      <formula>0</formula>
    </cfRule>
  </conditionalFormatting>
  <conditionalFormatting sqref="CK8:CK83">
    <cfRule type="cellIs" dxfId="291" priority="251" operator="lessThan">
      <formula>0</formula>
    </cfRule>
    <cfRule type="cellIs" dxfId="290" priority="252" operator="greaterThan">
      <formula>0</formula>
    </cfRule>
  </conditionalFormatting>
  <conditionalFormatting sqref="CS8:CS83">
    <cfRule type="cellIs" dxfId="289" priority="241" operator="lessThan">
      <formula>0</formula>
    </cfRule>
    <cfRule type="cellIs" dxfId="288" priority="242" operator="greaterThan">
      <formula>0</formula>
    </cfRule>
  </conditionalFormatting>
  <conditionalFormatting sqref="BE4">
    <cfRule type="cellIs" dxfId="287" priority="299" operator="lessThan">
      <formula>0</formula>
    </cfRule>
    <cfRule type="cellIs" dxfId="286" priority="300" operator="greaterThan">
      <formula>0</formula>
    </cfRule>
  </conditionalFormatting>
  <conditionalFormatting sqref="BE5">
    <cfRule type="cellIs" dxfId="285" priority="297" operator="lessThan">
      <formula>0</formula>
    </cfRule>
    <cfRule type="cellIs" dxfId="284" priority="298" operator="greaterThan">
      <formula>0</formula>
    </cfRule>
  </conditionalFormatting>
  <conditionalFormatting sqref="BE6">
    <cfRule type="cellIs" dxfId="283" priority="295" operator="lessThan">
      <formula>0</formula>
    </cfRule>
    <cfRule type="cellIs" dxfId="282" priority="296" operator="greaterThan">
      <formula>0</formula>
    </cfRule>
  </conditionalFormatting>
  <conditionalFormatting sqref="BE7">
    <cfRule type="cellIs" dxfId="281" priority="293" operator="lessThan">
      <formula>0</formula>
    </cfRule>
    <cfRule type="cellIs" dxfId="280" priority="294" operator="greaterThan">
      <formula>0</formula>
    </cfRule>
  </conditionalFormatting>
  <conditionalFormatting sqref="DA8:DA83">
    <cfRule type="cellIs" dxfId="279" priority="231" operator="lessThan">
      <formula>0</formula>
    </cfRule>
    <cfRule type="cellIs" dxfId="278" priority="232" operator="greaterThan">
      <formula>0</formula>
    </cfRule>
  </conditionalFormatting>
  <conditionalFormatting sqref="BM4">
    <cfRule type="cellIs" dxfId="277" priority="289" operator="lessThan">
      <formula>0</formula>
    </cfRule>
    <cfRule type="cellIs" dxfId="276" priority="290" operator="greaterThan">
      <formula>0</formula>
    </cfRule>
  </conditionalFormatting>
  <conditionalFormatting sqref="BM5">
    <cfRule type="cellIs" dxfId="275" priority="287" operator="lessThan">
      <formula>0</formula>
    </cfRule>
    <cfRule type="cellIs" dxfId="274" priority="288" operator="greaterThan">
      <formula>0</formula>
    </cfRule>
  </conditionalFormatting>
  <conditionalFormatting sqref="BM6">
    <cfRule type="cellIs" dxfId="273" priority="285" operator="lessThan">
      <formula>0</formula>
    </cfRule>
    <cfRule type="cellIs" dxfId="272" priority="286" operator="greaterThan">
      <formula>0</formula>
    </cfRule>
  </conditionalFormatting>
  <conditionalFormatting sqref="BM7">
    <cfRule type="cellIs" dxfId="271" priority="283" operator="lessThan">
      <formula>0</formula>
    </cfRule>
    <cfRule type="cellIs" dxfId="270" priority="284" operator="greaterThan">
      <formula>0</formula>
    </cfRule>
  </conditionalFormatting>
  <conditionalFormatting sqref="DI8:DI83">
    <cfRule type="cellIs" dxfId="269" priority="221" operator="lessThan">
      <formula>0</formula>
    </cfRule>
    <cfRule type="cellIs" dxfId="268" priority="222" operator="greaterThan">
      <formula>0</formula>
    </cfRule>
  </conditionalFormatting>
  <conditionalFormatting sqref="BU4">
    <cfRule type="cellIs" dxfId="267" priority="279" operator="lessThan">
      <formula>0</formula>
    </cfRule>
    <cfRule type="cellIs" dxfId="266" priority="280" operator="greaterThan">
      <formula>0</formula>
    </cfRule>
  </conditionalFormatting>
  <conditionalFormatting sqref="BU5">
    <cfRule type="cellIs" dxfId="265" priority="277" operator="lessThan">
      <formula>0</formula>
    </cfRule>
    <cfRule type="cellIs" dxfId="264" priority="278" operator="greaterThan">
      <formula>0</formula>
    </cfRule>
  </conditionalFormatting>
  <conditionalFormatting sqref="BU6">
    <cfRule type="cellIs" dxfId="263" priority="275" operator="lessThan">
      <formula>0</formula>
    </cfRule>
    <cfRule type="cellIs" dxfId="262" priority="276" operator="greaterThan">
      <formula>0</formula>
    </cfRule>
  </conditionalFormatting>
  <conditionalFormatting sqref="BU7">
    <cfRule type="cellIs" dxfId="261" priority="273" operator="lessThan">
      <formula>0</formula>
    </cfRule>
    <cfRule type="cellIs" dxfId="260" priority="274" operator="greaterThan">
      <formula>0</formula>
    </cfRule>
  </conditionalFormatting>
  <conditionalFormatting sqref="DQ8:DQ83">
    <cfRule type="cellIs" dxfId="259" priority="211" operator="lessThan">
      <formula>0</formula>
    </cfRule>
    <cfRule type="cellIs" dxfId="258" priority="212" operator="greaterThan">
      <formula>0</formula>
    </cfRule>
  </conditionalFormatting>
  <conditionalFormatting sqref="CC4">
    <cfRule type="cellIs" dxfId="257" priority="269" operator="lessThan">
      <formula>0</formula>
    </cfRule>
    <cfRule type="cellIs" dxfId="256" priority="270" operator="greaterThan">
      <formula>0</formula>
    </cfRule>
  </conditionalFormatting>
  <conditionalFormatting sqref="CC5">
    <cfRule type="cellIs" dxfId="255" priority="267" operator="lessThan">
      <formula>0</formula>
    </cfRule>
    <cfRule type="cellIs" dxfId="254" priority="268" operator="greaterThan">
      <formula>0</formula>
    </cfRule>
  </conditionalFormatting>
  <conditionalFormatting sqref="CC6">
    <cfRule type="cellIs" dxfId="253" priority="265" operator="lessThan">
      <formula>0</formula>
    </cfRule>
    <cfRule type="cellIs" dxfId="252" priority="266" operator="greaterThan">
      <formula>0</formula>
    </cfRule>
  </conditionalFormatting>
  <conditionalFormatting sqref="CC7">
    <cfRule type="cellIs" dxfId="251" priority="263" operator="lessThan">
      <formula>0</formula>
    </cfRule>
    <cfRule type="cellIs" dxfId="250" priority="264" operator="greaterThan">
      <formula>0</formula>
    </cfRule>
  </conditionalFormatting>
  <conditionalFormatting sqref="DY8:DY83">
    <cfRule type="cellIs" dxfId="249" priority="201" operator="lessThan">
      <formula>0</formula>
    </cfRule>
    <cfRule type="cellIs" dxfId="248" priority="202" operator="greaterThan">
      <formula>0</formula>
    </cfRule>
  </conditionalFormatting>
  <conditionalFormatting sqref="CK4">
    <cfRule type="cellIs" dxfId="247" priority="259" operator="lessThan">
      <formula>0</formula>
    </cfRule>
    <cfRule type="cellIs" dxfId="246" priority="260" operator="greaterThan">
      <formula>0</formula>
    </cfRule>
  </conditionalFormatting>
  <conditionalFormatting sqref="CK5">
    <cfRule type="cellIs" dxfId="245" priority="257" operator="lessThan">
      <formula>0</formula>
    </cfRule>
    <cfRule type="cellIs" dxfId="244" priority="258" operator="greaterThan">
      <formula>0</formula>
    </cfRule>
  </conditionalFormatting>
  <conditionalFormatting sqref="CK6">
    <cfRule type="cellIs" dxfId="243" priority="255" operator="lessThan">
      <formula>0</formula>
    </cfRule>
    <cfRule type="cellIs" dxfId="242" priority="256" operator="greaterThan">
      <formula>0</formula>
    </cfRule>
  </conditionalFormatting>
  <conditionalFormatting sqref="CK7">
    <cfRule type="cellIs" dxfId="241" priority="253" operator="lessThan">
      <formula>0</formula>
    </cfRule>
    <cfRule type="cellIs" dxfId="240" priority="254" operator="greaterThan">
      <formula>0</formula>
    </cfRule>
  </conditionalFormatting>
  <conditionalFormatting sqref="EG8:EG83">
    <cfRule type="cellIs" dxfId="239" priority="191" operator="lessThan">
      <formula>0</formula>
    </cfRule>
    <cfRule type="cellIs" dxfId="238" priority="192" operator="greaterThan">
      <formula>0</formula>
    </cfRule>
  </conditionalFormatting>
  <conditionalFormatting sqref="CS4">
    <cfRule type="cellIs" dxfId="237" priority="249" operator="lessThan">
      <formula>0</formula>
    </cfRule>
    <cfRule type="cellIs" dxfId="236" priority="250" operator="greaterThan">
      <formula>0</formula>
    </cfRule>
  </conditionalFormatting>
  <conditionalFormatting sqref="CS5">
    <cfRule type="cellIs" dxfId="235" priority="247" operator="lessThan">
      <formula>0</formula>
    </cfRule>
    <cfRule type="cellIs" dxfId="234" priority="248" operator="greaterThan">
      <formula>0</formula>
    </cfRule>
  </conditionalFormatting>
  <conditionalFormatting sqref="CS6">
    <cfRule type="cellIs" dxfId="233" priority="245" operator="lessThan">
      <formula>0</formula>
    </cfRule>
    <cfRule type="cellIs" dxfId="232" priority="246" operator="greaterThan">
      <formula>0</formula>
    </cfRule>
  </conditionalFormatting>
  <conditionalFormatting sqref="CS7">
    <cfRule type="cellIs" dxfId="231" priority="243" operator="lessThan">
      <formula>0</formula>
    </cfRule>
    <cfRule type="cellIs" dxfId="230" priority="244" operator="greaterThan">
      <formula>0</formula>
    </cfRule>
  </conditionalFormatting>
  <conditionalFormatting sqref="EO8:EO83">
    <cfRule type="cellIs" dxfId="229" priority="181" operator="lessThan">
      <formula>0</formula>
    </cfRule>
    <cfRule type="cellIs" dxfId="228" priority="182" operator="greaterThan">
      <formula>0</formula>
    </cfRule>
  </conditionalFormatting>
  <conditionalFormatting sqref="DA4">
    <cfRule type="cellIs" dxfId="227" priority="239" operator="lessThan">
      <formula>0</formula>
    </cfRule>
    <cfRule type="cellIs" dxfId="226" priority="240" operator="greaterThan">
      <formula>0</formula>
    </cfRule>
  </conditionalFormatting>
  <conditionalFormatting sqref="DA5">
    <cfRule type="cellIs" dxfId="225" priority="237" operator="lessThan">
      <formula>0</formula>
    </cfRule>
    <cfRule type="cellIs" dxfId="224" priority="238" operator="greaterThan">
      <formula>0</formula>
    </cfRule>
  </conditionalFormatting>
  <conditionalFormatting sqref="DA6">
    <cfRule type="cellIs" dxfId="223" priority="235" operator="lessThan">
      <formula>0</formula>
    </cfRule>
    <cfRule type="cellIs" dxfId="222" priority="236" operator="greaterThan">
      <formula>0</formula>
    </cfRule>
  </conditionalFormatting>
  <conditionalFormatting sqref="DA7">
    <cfRule type="cellIs" dxfId="221" priority="233" operator="lessThan">
      <formula>0</formula>
    </cfRule>
    <cfRule type="cellIs" dxfId="220" priority="234" operator="greaterThan">
      <formula>0</formula>
    </cfRule>
  </conditionalFormatting>
  <conditionalFormatting sqref="EW8:EW83">
    <cfRule type="cellIs" dxfId="219" priority="171" operator="lessThan">
      <formula>0</formula>
    </cfRule>
    <cfRule type="cellIs" dxfId="218" priority="172" operator="greaterThan">
      <formula>0</formula>
    </cfRule>
  </conditionalFormatting>
  <conditionalFormatting sqref="DI4">
    <cfRule type="cellIs" dxfId="217" priority="229" operator="lessThan">
      <formula>0</formula>
    </cfRule>
    <cfRule type="cellIs" dxfId="216" priority="230" operator="greaterThan">
      <formula>0</formula>
    </cfRule>
  </conditionalFormatting>
  <conditionalFormatting sqref="DI5">
    <cfRule type="cellIs" dxfId="215" priority="227" operator="lessThan">
      <formula>0</formula>
    </cfRule>
    <cfRule type="cellIs" dxfId="214" priority="228" operator="greaterThan">
      <formula>0</formula>
    </cfRule>
  </conditionalFormatting>
  <conditionalFormatting sqref="DI6">
    <cfRule type="cellIs" dxfId="213" priority="225" operator="lessThan">
      <formula>0</formula>
    </cfRule>
    <cfRule type="cellIs" dxfId="212" priority="226" operator="greaterThan">
      <formula>0</formula>
    </cfRule>
  </conditionalFormatting>
  <conditionalFormatting sqref="DI7">
    <cfRule type="cellIs" dxfId="211" priority="223" operator="lessThan">
      <formula>0</formula>
    </cfRule>
    <cfRule type="cellIs" dxfId="210" priority="224" operator="greaterThan">
      <formula>0</formula>
    </cfRule>
  </conditionalFormatting>
  <conditionalFormatting sqref="FE8:FE83">
    <cfRule type="cellIs" dxfId="209" priority="161" operator="lessThan">
      <formula>0</formula>
    </cfRule>
    <cfRule type="cellIs" dxfId="208" priority="162" operator="greaterThan">
      <formula>0</formula>
    </cfRule>
  </conditionalFormatting>
  <conditionalFormatting sqref="DQ4">
    <cfRule type="cellIs" dxfId="207" priority="219" operator="lessThan">
      <formula>0</formula>
    </cfRule>
    <cfRule type="cellIs" dxfId="206" priority="220" operator="greaterThan">
      <formula>0</formula>
    </cfRule>
  </conditionalFormatting>
  <conditionalFormatting sqref="DQ5">
    <cfRule type="cellIs" dxfId="205" priority="217" operator="lessThan">
      <formula>0</formula>
    </cfRule>
    <cfRule type="cellIs" dxfId="204" priority="218" operator="greaterThan">
      <formula>0</formula>
    </cfRule>
  </conditionalFormatting>
  <conditionalFormatting sqref="DQ6">
    <cfRule type="cellIs" dxfId="203" priority="215" operator="lessThan">
      <formula>0</formula>
    </cfRule>
    <cfRule type="cellIs" dxfId="202" priority="216" operator="greaterThan">
      <formula>0</formula>
    </cfRule>
  </conditionalFormatting>
  <conditionalFormatting sqref="DQ7">
    <cfRule type="cellIs" dxfId="201" priority="213" operator="lessThan">
      <formula>0</formula>
    </cfRule>
    <cfRule type="cellIs" dxfId="200" priority="214" operator="greaterThan">
      <formula>0</formula>
    </cfRule>
  </conditionalFormatting>
  <conditionalFormatting sqref="FM8:FM83">
    <cfRule type="cellIs" dxfId="199" priority="151" operator="lessThan">
      <formula>0</formula>
    </cfRule>
    <cfRule type="cellIs" dxfId="198" priority="152" operator="greaterThan">
      <formula>0</formula>
    </cfRule>
  </conditionalFormatting>
  <conditionalFormatting sqref="DY4">
    <cfRule type="cellIs" dxfId="197" priority="209" operator="lessThan">
      <formula>0</formula>
    </cfRule>
    <cfRule type="cellIs" dxfId="196" priority="210" operator="greaterThan">
      <formula>0</formula>
    </cfRule>
  </conditionalFormatting>
  <conditionalFormatting sqref="DY5">
    <cfRule type="cellIs" dxfId="195" priority="207" operator="lessThan">
      <formula>0</formula>
    </cfRule>
    <cfRule type="cellIs" dxfId="194" priority="208" operator="greaterThan">
      <formula>0</formula>
    </cfRule>
  </conditionalFormatting>
  <conditionalFormatting sqref="DY6">
    <cfRule type="cellIs" dxfId="193" priority="205" operator="lessThan">
      <formula>0</formula>
    </cfRule>
    <cfRule type="cellIs" dxfId="192" priority="206" operator="greaterThan">
      <formula>0</formula>
    </cfRule>
  </conditionalFormatting>
  <conditionalFormatting sqref="DY7">
    <cfRule type="cellIs" dxfId="191" priority="203" operator="lessThan">
      <formula>0</formula>
    </cfRule>
    <cfRule type="cellIs" dxfId="190" priority="204" operator="greaterThan">
      <formula>0</formula>
    </cfRule>
  </conditionalFormatting>
  <conditionalFormatting sqref="EG4">
    <cfRule type="cellIs" dxfId="189" priority="199" operator="lessThan">
      <formula>0</formula>
    </cfRule>
    <cfRule type="cellIs" dxfId="188" priority="200" operator="greaterThan">
      <formula>0</formula>
    </cfRule>
  </conditionalFormatting>
  <conditionalFormatting sqref="EG5">
    <cfRule type="cellIs" dxfId="187" priority="197" operator="lessThan">
      <formula>0</formula>
    </cfRule>
    <cfRule type="cellIs" dxfId="186" priority="198" operator="greaterThan">
      <formula>0</formula>
    </cfRule>
  </conditionalFormatting>
  <conditionalFormatting sqref="EG6">
    <cfRule type="cellIs" dxfId="185" priority="195" operator="lessThan">
      <formula>0</formula>
    </cfRule>
    <cfRule type="cellIs" dxfId="184" priority="196" operator="greaterThan">
      <formula>0</formula>
    </cfRule>
  </conditionalFormatting>
  <conditionalFormatting sqref="EG7">
    <cfRule type="cellIs" dxfId="183" priority="193" operator="lessThan">
      <formula>0</formula>
    </cfRule>
    <cfRule type="cellIs" dxfId="182" priority="194" operator="greaterThan">
      <formula>0</formula>
    </cfRule>
  </conditionalFormatting>
  <conditionalFormatting sqref="GA83">
    <cfRule type="cellIs" dxfId="181" priority="147" operator="lessThan">
      <formula>0</formula>
    </cfRule>
    <cfRule type="cellIs" dxfId="180" priority="148" operator="greaterThan">
      <formula>0</formula>
    </cfRule>
  </conditionalFormatting>
  <conditionalFormatting sqref="EO4">
    <cfRule type="cellIs" dxfId="179" priority="189" operator="lessThan">
      <formula>0</formula>
    </cfRule>
    <cfRule type="cellIs" dxfId="178" priority="190" operator="greaterThan">
      <formula>0</formula>
    </cfRule>
  </conditionalFormatting>
  <conditionalFormatting sqref="EO5">
    <cfRule type="cellIs" dxfId="177" priority="187" operator="lessThan">
      <formula>0</formula>
    </cfRule>
    <cfRule type="cellIs" dxfId="176" priority="188" operator="greaterThan">
      <formula>0</formula>
    </cfRule>
  </conditionalFormatting>
  <conditionalFormatting sqref="EO6">
    <cfRule type="cellIs" dxfId="175" priority="185" operator="lessThan">
      <formula>0</formula>
    </cfRule>
    <cfRule type="cellIs" dxfId="174" priority="186" operator="greaterThan">
      <formula>0</formula>
    </cfRule>
  </conditionalFormatting>
  <conditionalFormatting sqref="EO7">
    <cfRule type="cellIs" dxfId="173" priority="183" operator="lessThan">
      <formula>0</formula>
    </cfRule>
    <cfRule type="cellIs" dxfId="172" priority="184" operator="greaterThan">
      <formula>0</formula>
    </cfRule>
  </conditionalFormatting>
  <conditionalFormatting sqref="GG83">
    <cfRule type="cellIs" dxfId="171" priority="143" operator="lessThan">
      <formula>0</formula>
    </cfRule>
    <cfRule type="cellIs" dxfId="170" priority="144" operator="greaterThan">
      <formula>0</formula>
    </cfRule>
  </conditionalFormatting>
  <conditionalFormatting sqref="EW4">
    <cfRule type="cellIs" dxfId="169" priority="179" operator="lessThan">
      <formula>0</formula>
    </cfRule>
    <cfRule type="cellIs" dxfId="168" priority="180" operator="greaterThan">
      <formula>0</formula>
    </cfRule>
  </conditionalFormatting>
  <conditionalFormatting sqref="EW5">
    <cfRule type="cellIs" dxfId="167" priority="177" operator="lessThan">
      <formula>0</formula>
    </cfRule>
    <cfRule type="cellIs" dxfId="166" priority="178" operator="greaterThan">
      <formula>0</formula>
    </cfRule>
  </conditionalFormatting>
  <conditionalFormatting sqref="EW6">
    <cfRule type="cellIs" dxfId="165" priority="175" operator="lessThan">
      <formula>0</formula>
    </cfRule>
    <cfRule type="cellIs" dxfId="164" priority="176" operator="greaterThan">
      <formula>0</formula>
    </cfRule>
  </conditionalFormatting>
  <conditionalFormatting sqref="EW7">
    <cfRule type="cellIs" dxfId="163" priority="173" operator="lessThan">
      <formula>0</formula>
    </cfRule>
    <cfRule type="cellIs" dxfId="162" priority="174" operator="greaterThan">
      <formula>0</formula>
    </cfRule>
  </conditionalFormatting>
  <conditionalFormatting sqref="GM83">
    <cfRule type="cellIs" dxfId="161" priority="139" operator="lessThan">
      <formula>0</formula>
    </cfRule>
    <cfRule type="cellIs" dxfId="160" priority="140" operator="greaterThan">
      <formula>0</formula>
    </cfRule>
  </conditionalFormatting>
  <conditionalFormatting sqref="FE4">
    <cfRule type="cellIs" dxfId="159" priority="169" operator="lessThan">
      <formula>0</formula>
    </cfRule>
    <cfRule type="cellIs" dxfId="158" priority="170" operator="greaterThan">
      <formula>0</formula>
    </cfRule>
  </conditionalFormatting>
  <conditionalFormatting sqref="FE5">
    <cfRule type="cellIs" dxfId="157" priority="167" operator="lessThan">
      <formula>0</formula>
    </cfRule>
    <cfRule type="cellIs" dxfId="156" priority="168" operator="greaterThan">
      <formula>0</formula>
    </cfRule>
  </conditionalFormatting>
  <conditionalFormatting sqref="FE6">
    <cfRule type="cellIs" dxfId="155" priority="165" operator="lessThan">
      <formula>0</formula>
    </cfRule>
    <cfRule type="cellIs" dxfId="154" priority="166" operator="greaterThan">
      <formula>0</formula>
    </cfRule>
  </conditionalFormatting>
  <conditionalFormatting sqref="FE7">
    <cfRule type="cellIs" dxfId="153" priority="163" operator="lessThan">
      <formula>0</formula>
    </cfRule>
    <cfRule type="cellIs" dxfId="152" priority="164" operator="greaterThan">
      <formula>0</formula>
    </cfRule>
  </conditionalFormatting>
  <conditionalFormatting sqref="GS83">
    <cfRule type="cellIs" dxfId="151" priority="135" operator="lessThan">
      <formula>0</formula>
    </cfRule>
    <cfRule type="cellIs" dxfId="150" priority="136" operator="greaterThan">
      <formula>0</formula>
    </cfRule>
  </conditionalFormatting>
  <conditionalFormatting sqref="FM4">
    <cfRule type="cellIs" dxfId="149" priority="159" operator="lessThan">
      <formula>0</formula>
    </cfRule>
    <cfRule type="cellIs" dxfId="148" priority="160" operator="greaterThan">
      <formula>0</formula>
    </cfRule>
  </conditionalFormatting>
  <conditionalFormatting sqref="FM5">
    <cfRule type="cellIs" dxfId="147" priority="157" operator="lessThan">
      <formula>0</formula>
    </cfRule>
    <cfRule type="cellIs" dxfId="146" priority="158" operator="greaterThan">
      <formula>0</formula>
    </cfRule>
  </conditionalFormatting>
  <conditionalFormatting sqref="FM6">
    <cfRule type="cellIs" dxfId="145" priority="155" operator="lessThan">
      <formula>0</formula>
    </cfRule>
    <cfRule type="cellIs" dxfId="144" priority="156" operator="greaterThan">
      <formula>0</formula>
    </cfRule>
  </conditionalFormatting>
  <conditionalFormatting sqref="FM7">
    <cfRule type="cellIs" dxfId="143" priority="153" operator="lessThan">
      <formula>0</formula>
    </cfRule>
    <cfRule type="cellIs" dxfId="142" priority="154" operator="greaterThan">
      <formula>0</formula>
    </cfRule>
  </conditionalFormatting>
  <conditionalFormatting sqref="GY83">
    <cfRule type="cellIs" dxfId="141" priority="131" operator="lessThan">
      <formula>0</formula>
    </cfRule>
    <cfRule type="cellIs" dxfId="140" priority="132" operator="greaterThan">
      <formula>0</formula>
    </cfRule>
  </conditionalFormatting>
  <conditionalFormatting sqref="GG4:GG82">
    <cfRule type="cellIs" dxfId="139" priority="145" operator="lessThan">
      <formula>0</formula>
    </cfRule>
    <cfRule type="cellIs" dxfId="138" priority="146" operator="greaterThan">
      <formula>0</formula>
    </cfRule>
  </conditionalFormatting>
  <conditionalFormatting sqref="HE83">
    <cfRule type="cellIs" dxfId="137" priority="127" operator="lessThan">
      <formula>0</formula>
    </cfRule>
    <cfRule type="cellIs" dxfId="136" priority="128" operator="greaterThan">
      <formula>0</formula>
    </cfRule>
  </conditionalFormatting>
  <conditionalFormatting sqref="GM4:GM82">
    <cfRule type="cellIs" dxfId="135" priority="141" operator="lessThan">
      <formula>0</formula>
    </cfRule>
    <cfRule type="cellIs" dxfId="134" priority="142" operator="greaterThan">
      <formula>0</formula>
    </cfRule>
  </conditionalFormatting>
  <conditionalFormatting sqref="HK83">
    <cfRule type="cellIs" dxfId="133" priority="123" operator="lessThan">
      <formula>0</formula>
    </cfRule>
    <cfRule type="cellIs" dxfId="132" priority="124" operator="greaterThan">
      <formula>0</formula>
    </cfRule>
  </conditionalFormatting>
  <conditionalFormatting sqref="GA4:GA82">
    <cfRule type="cellIs" dxfId="131" priority="149" operator="lessThan">
      <formula>0</formula>
    </cfRule>
    <cfRule type="cellIs" dxfId="130" priority="150" operator="greaterThan">
      <formula>0</formula>
    </cfRule>
  </conditionalFormatting>
  <conditionalFormatting sqref="GS4:GS82">
    <cfRule type="cellIs" dxfId="129" priority="137" operator="lessThan">
      <formula>0</formula>
    </cfRule>
    <cfRule type="cellIs" dxfId="128" priority="138" operator="greaterThan">
      <formula>0</formula>
    </cfRule>
  </conditionalFormatting>
  <conditionalFormatting sqref="HQ83">
    <cfRule type="cellIs" dxfId="127" priority="119" operator="lessThan">
      <formula>0</formula>
    </cfRule>
    <cfRule type="cellIs" dxfId="126" priority="120" operator="greaterThan">
      <formula>0</formula>
    </cfRule>
  </conditionalFormatting>
  <conditionalFormatting sqref="GY4:GY82">
    <cfRule type="cellIs" dxfId="125" priority="133" operator="lessThan">
      <formula>0</formula>
    </cfRule>
    <cfRule type="cellIs" dxfId="124" priority="134" operator="greaterThan">
      <formula>0</formula>
    </cfRule>
  </conditionalFormatting>
  <conditionalFormatting sqref="HE4:HE82">
    <cfRule type="cellIs" dxfId="123" priority="129" operator="lessThan">
      <formula>0</formula>
    </cfRule>
    <cfRule type="cellIs" dxfId="122" priority="130" operator="greaterThan">
      <formula>0</formula>
    </cfRule>
  </conditionalFormatting>
  <conditionalFormatting sqref="IC83">
    <cfRule type="cellIs" dxfId="121" priority="115" operator="lessThan">
      <formula>0</formula>
    </cfRule>
    <cfRule type="cellIs" dxfId="120" priority="116" operator="greaterThan">
      <formula>0</formula>
    </cfRule>
  </conditionalFormatting>
  <conditionalFormatting sqref="HK4:HK82">
    <cfRule type="cellIs" dxfId="119" priority="125" operator="lessThan">
      <formula>0</formula>
    </cfRule>
    <cfRule type="cellIs" dxfId="118" priority="126" operator="greaterThan">
      <formula>0</formula>
    </cfRule>
  </conditionalFormatting>
  <conditionalFormatting sqref="II83">
    <cfRule type="cellIs" dxfId="117" priority="111" operator="lessThan">
      <formula>0</formula>
    </cfRule>
    <cfRule type="cellIs" dxfId="116" priority="112" operator="greaterThan">
      <formula>0</formula>
    </cfRule>
  </conditionalFormatting>
  <conditionalFormatting sqref="HQ4:HQ82">
    <cfRule type="cellIs" dxfId="115" priority="121" operator="lessThan">
      <formula>0</formula>
    </cfRule>
    <cfRule type="cellIs" dxfId="114" priority="122" operator="greaterThan">
      <formula>0</formula>
    </cfRule>
  </conditionalFormatting>
  <conditionalFormatting sqref="IO83">
    <cfRule type="cellIs" dxfId="113" priority="107" operator="lessThan">
      <formula>0</formula>
    </cfRule>
    <cfRule type="cellIs" dxfId="112" priority="108" operator="greaterThan">
      <formula>0</formula>
    </cfRule>
  </conditionalFormatting>
  <conditionalFormatting sqref="IU83">
    <cfRule type="cellIs" dxfId="111" priority="103" operator="lessThan">
      <formula>0</formula>
    </cfRule>
    <cfRule type="cellIs" dxfId="110" priority="104" operator="greaterThan">
      <formula>0</formula>
    </cfRule>
  </conditionalFormatting>
  <conditionalFormatting sqref="IC4:IC82">
    <cfRule type="cellIs" dxfId="109" priority="117" operator="lessThan">
      <formula>0</formula>
    </cfRule>
    <cfRule type="cellIs" dxfId="108" priority="118" operator="greaterThan">
      <formula>0</formula>
    </cfRule>
  </conditionalFormatting>
  <conditionalFormatting sqref="JA83">
    <cfRule type="cellIs" dxfId="107" priority="99" operator="lessThan">
      <formula>0</formula>
    </cfRule>
    <cfRule type="cellIs" dxfId="106" priority="100" operator="greaterThan">
      <formula>0</formula>
    </cfRule>
  </conditionalFormatting>
  <conditionalFormatting sqref="II4:II82">
    <cfRule type="cellIs" dxfId="105" priority="113" operator="lessThan">
      <formula>0</formula>
    </cfRule>
    <cfRule type="cellIs" dxfId="104" priority="114" operator="greaterThan">
      <formula>0</formula>
    </cfRule>
  </conditionalFormatting>
  <conditionalFormatting sqref="JG83">
    <cfRule type="cellIs" dxfId="103" priority="95" operator="lessThan">
      <formula>0</formula>
    </cfRule>
    <cfRule type="cellIs" dxfId="102" priority="96" operator="greaterThan">
      <formula>0</formula>
    </cfRule>
  </conditionalFormatting>
  <conditionalFormatting sqref="IO4:IO82">
    <cfRule type="cellIs" dxfId="101" priority="109" operator="lessThan">
      <formula>0</formula>
    </cfRule>
    <cfRule type="cellIs" dxfId="100" priority="110" operator="greaterThan">
      <formula>0</formula>
    </cfRule>
  </conditionalFormatting>
  <conditionalFormatting sqref="JM83">
    <cfRule type="cellIs" dxfId="99" priority="91" operator="lessThan">
      <formula>0</formula>
    </cfRule>
    <cfRule type="cellIs" dxfId="98" priority="92" operator="greaterThan">
      <formula>0</formula>
    </cfRule>
  </conditionalFormatting>
  <conditionalFormatting sqref="IU4:IU82">
    <cfRule type="cellIs" dxfId="97" priority="105" operator="lessThan">
      <formula>0</formula>
    </cfRule>
    <cfRule type="cellIs" dxfId="96" priority="106" operator="greaterThan">
      <formula>0</formula>
    </cfRule>
  </conditionalFormatting>
  <conditionalFormatting sqref="JA4:JA82">
    <cfRule type="cellIs" dxfId="95" priority="101" operator="lessThan">
      <formula>0</formula>
    </cfRule>
    <cfRule type="cellIs" dxfId="94" priority="102" operator="greaterThan">
      <formula>0</formula>
    </cfRule>
  </conditionalFormatting>
  <conditionalFormatting sqref="JG4:JG82">
    <cfRule type="cellIs" dxfId="93" priority="97" operator="lessThan">
      <formula>0</formula>
    </cfRule>
    <cfRule type="cellIs" dxfId="92" priority="98" operator="greaterThan">
      <formula>0</formula>
    </cfRule>
  </conditionalFormatting>
  <conditionalFormatting sqref="JY83">
    <cfRule type="cellIs" dxfId="91" priority="87" operator="lessThan">
      <formula>0</formula>
    </cfRule>
    <cfRule type="cellIs" dxfId="90" priority="88" operator="greaterThan">
      <formula>0</formula>
    </cfRule>
  </conditionalFormatting>
  <conditionalFormatting sqref="JM4:JM82">
    <cfRule type="cellIs" dxfId="89" priority="93" operator="lessThan">
      <formula>0</formula>
    </cfRule>
    <cfRule type="cellIs" dxfId="88" priority="94" operator="greaterThan">
      <formula>0</formula>
    </cfRule>
  </conditionalFormatting>
  <conditionalFormatting sqref="JY4:JY82">
    <cfRule type="cellIs" dxfId="87" priority="89" operator="lessThan">
      <formula>0</formula>
    </cfRule>
    <cfRule type="cellIs" dxfId="86" priority="90" operator="greaterThan">
      <formula>0</formula>
    </cfRule>
  </conditionalFormatting>
  <conditionalFormatting sqref="JS83">
    <cfRule type="cellIs" dxfId="85" priority="83" operator="lessThan">
      <formula>0</formula>
    </cfRule>
    <cfRule type="cellIs" dxfId="84" priority="84" operator="greaterThan">
      <formula>0</formula>
    </cfRule>
  </conditionalFormatting>
  <conditionalFormatting sqref="JS4:JS82">
    <cfRule type="cellIs" dxfId="83" priority="85" operator="lessThan">
      <formula>0</formula>
    </cfRule>
    <cfRule type="cellIs" dxfId="82" priority="86" operator="greaterThan">
      <formula>0</formula>
    </cfRule>
  </conditionalFormatting>
  <conditionalFormatting sqref="Y88:Y89">
    <cfRule type="cellIs" dxfId="81" priority="81" operator="lessThan">
      <formula>0</formula>
    </cfRule>
    <cfRule type="cellIs" dxfId="80" priority="82" operator="greaterThan">
      <formula>0</formula>
    </cfRule>
  </conditionalFormatting>
  <conditionalFormatting sqref="AG88:AG89">
    <cfRule type="cellIs" dxfId="79" priority="79" operator="lessThan">
      <formula>0</formula>
    </cfRule>
    <cfRule type="cellIs" dxfId="78" priority="80" operator="greaterThan">
      <formula>0</formula>
    </cfRule>
  </conditionalFormatting>
  <conditionalFormatting sqref="AO88:AO89">
    <cfRule type="cellIs" dxfId="77" priority="77" operator="lessThan">
      <formula>0</formula>
    </cfRule>
    <cfRule type="cellIs" dxfId="76" priority="78" operator="greaterThan">
      <formula>0</formula>
    </cfRule>
  </conditionalFormatting>
  <conditionalFormatting sqref="AW88:AW89">
    <cfRule type="cellIs" dxfId="75" priority="75" operator="lessThan">
      <formula>0</formula>
    </cfRule>
    <cfRule type="cellIs" dxfId="74" priority="76" operator="greaterThan">
      <formula>0</formula>
    </cfRule>
  </conditionalFormatting>
  <conditionalFormatting sqref="BE88:BE89">
    <cfRule type="cellIs" dxfId="73" priority="73" operator="lessThan">
      <formula>0</formula>
    </cfRule>
    <cfRule type="cellIs" dxfId="72" priority="74" operator="greaterThan">
      <formula>0</formula>
    </cfRule>
  </conditionalFormatting>
  <conditionalFormatting sqref="BM88:BM89">
    <cfRule type="cellIs" dxfId="71" priority="71" operator="lessThan">
      <formula>0</formula>
    </cfRule>
    <cfRule type="cellIs" dxfId="70" priority="72" operator="greaterThan">
      <formula>0</formula>
    </cfRule>
  </conditionalFormatting>
  <conditionalFormatting sqref="BU88:BU89">
    <cfRule type="cellIs" dxfId="69" priority="69" operator="lessThan">
      <formula>0</formula>
    </cfRule>
    <cfRule type="cellIs" dxfId="68" priority="70" operator="greaterThan">
      <formula>0</formula>
    </cfRule>
  </conditionalFormatting>
  <conditionalFormatting sqref="CC88:CC89">
    <cfRule type="cellIs" dxfId="67" priority="67" operator="lessThan">
      <formula>0</formula>
    </cfRule>
    <cfRule type="cellIs" dxfId="66" priority="68" operator="greaterThan">
      <formula>0</formula>
    </cfRule>
  </conditionalFormatting>
  <conditionalFormatting sqref="CK88:CK89">
    <cfRule type="cellIs" dxfId="65" priority="65" operator="lessThan">
      <formula>0</formula>
    </cfRule>
    <cfRule type="cellIs" dxfId="64" priority="66" operator="greaterThan">
      <formula>0</formula>
    </cfRule>
  </conditionalFormatting>
  <conditionalFormatting sqref="CS88:CS89">
    <cfRule type="cellIs" dxfId="63" priority="63" operator="lessThan">
      <formula>0</formula>
    </cfRule>
    <cfRule type="cellIs" dxfId="62" priority="64" operator="greaterThan">
      <formula>0</formula>
    </cfRule>
  </conditionalFormatting>
  <conditionalFormatting sqref="DA88:DA89">
    <cfRule type="cellIs" dxfId="61" priority="61" operator="lessThan">
      <formula>0</formula>
    </cfRule>
    <cfRule type="cellIs" dxfId="60" priority="62" operator="greaterThan">
      <formula>0</formula>
    </cfRule>
  </conditionalFormatting>
  <conditionalFormatting sqref="DI88:DI89">
    <cfRule type="cellIs" dxfId="59" priority="59" operator="lessThan">
      <formula>0</formula>
    </cfRule>
    <cfRule type="cellIs" dxfId="58" priority="60" operator="greaterThan">
      <formula>0</formula>
    </cfRule>
  </conditionalFormatting>
  <conditionalFormatting sqref="DQ88:DQ89">
    <cfRule type="cellIs" dxfId="57" priority="57" operator="lessThan">
      <formula>0</formula>
    </cfRule>
    <cfRule type="cellIs" dxfId="56" priority="58" operator="greaterThan">
      <formula>0</formula>
    </cfRule>
  </conditionalFormatting>
  <conditionalFormatting sqref="DY88:DY89">
    <cfRule type="cellIs" dxfId="55" priority="55" operator="lessThan">
      <formula>0</formula>
    </cfRule>
    <cfRule type="cellIs" dxfId="54" priority="56" operator="greaterThan">
      <formula>0</formula>
    </cfRule>
  </conditionalFormatting>
  <conditionalFormatting sqref="EG88:EG89">
    <cfRule type="cellIs" dxfId="53" priority="53" operator="lessThan">
      <formula>0</formula>
    </cfRule>
    <cfRule type="cellIs" dxfId="52" priority="54" operator="greaterThan">
      <formula>0</formula>
    </cfRule>
  </conditionalFormatting>
  <conditionalFormatting sqref="EO88:EO89">
    <cfRule type="cellIs" dxfId="51" priority="51" operator="lessThan">
      <formula>0</formula>
    </cfRule>
    <cfRule type="cellIs" dxfId="50" priority="52" operator="greaterThan">
      <formula>0</formula>
    </cfRule>
  </conditionalFormatting>
  <conditionalFormatting sqref="EW88:EW89">
    <cfRule type="cellIs" dxfId="49" priority="49" operator="lessThan">
      <formula>0</formula>
    </cfRule>
    <cfRule type="cellIs" dxfId="48" priority="50" operator="greaterThan">
      <formula>0</formula>
    </cfRule>
  </conditionalFormatting>
  <conditionalFormatting sqref="FE88:FE89">
    <cfRule type="cellIs" dxfId="47" priority="47" operator="lessThan">
      <formula>0</formula>
    </cfRule>
    <cfRule type="cellIs" dxfId="46" priority="48" operator="greaterThan">
      <formula>0</formula>
    </cfRule>
  </conditionalFormatting>
  <conditionalFormatting sqref="FM88:FM89">
    <cfRule type="cellIs" dxfId="45" priority="45" operator="lessThan">
      <formula>0</formula>
    </cfRule>
    <cfRule type="cellIs" dxfId="44" priority="46" operator="greaterThan">
      <formula>0</formula>
    </cfRule>
  </conditionalFormatting>
  <conditionalFormatting sqref="FU88:FU89">
    <cfRule type="cellIs" dxfId="43" priority="43" operator="lessThan">
      <formula>0</formula>
    </cfRule>
    <cfRule type="cellIs" dxfId="42" priority="44" operator="greaterThan">
      <formula>0</formula>
    </cfRule>
  </conditionalFormatting>
  <conditionalFormatting sqref="GA88:GA89">
    <cfRule type="cellIs" dxfId="41" priority="41" operator="lessThan">
      <formula>0</formula>
    </cfRule>
    <cfRule type="cellIs" dxfId="40" priority="42" operator="greaterThan">
      <formula>0</formula>
    </cfRule>
  </conditionalFormatting>
  <conditionalFormatting sqref="GG88:GG89">
    <cfRule type="cellIs" dxfId="39" priority="39" operator="lessThan">
      <formula>0</formula>
    </cfRule>
    <cfRule type="cellIs" dxfId="38" priority="40" operator="greaterThan">
      <formula>0</formula>
    </cfRule>
  </conditionalFormatting>
  <conditionalFormatting sqref="GM88:GM89">
    <cfRule type="cellIs" dxfId="37" priority="37" operator="lessThan">
      <formula>0</formula>
    </cfRule>
    <cfRule type="cellIs" dxfId="36" priority="38" operator="greaterThan">
      <formula>0</formula>
    </cfRule>
  </conditionalFormatting>
  <conditionalFormatting sqref="GS88:GS89">
    <cfRule type="cellIs" dxfId="35" priority="35" operator="lessThan">
      <formula>0</formula>
    </cfRule>
    <cfRule type="cellIs" dxfId="34" priority="36" operator="greaterThan">
      <formula>0</formula>
    </cfRule>
  </conditionalFormatting>
  <conditionalFormatting sqref="GY88:GY89">
    <cfRule type="cellIs" dxfId="33" priority="33" operator="lessThan">
      <formula>0</formula>
    </cfRule>
    <cfRule type="cellIs" dxfId="32" priority="34" operator="greaterThan">
      <formula>0</formula>
    </cfRule>
  </conditionalFormatting>
  <conditionalFormatting sqref="HE88:HE89">
    <cfRule type="cellIs" dxfId="31" priority="31" operator="lessThan">
      <formula>0</formula>
    </cfRule>
    <cfRule type="cellIs" dxfId="30" priority="32" operator="greaterThan">
      <formula>0</formula>
    </cfRule>
  </conditionalFormatting>
  <conditionalFormatting sqref="HK88:HK89">
    <cfRule type="cellIs" dxfId="29" priority="29" operator="lessThan">
      <formula>0</formula>
    </cfRule>
    <cfRule type="cellIs" dxfId="28" priority="30" operator="greaterThan">
      <formula>0</formula>
    </cfRule>
  </conditionalFormatting>
  <conditionalFormatting sqref="HQ88:HQ89">
    <cfRule type="cellIs" dxfId="27" priority="27" operator="lessThan">
      <formula>0</formula>
    </cfRule>
    <cfRule type="cellIs" dxfId="26" priority="28" operator="greaterThan">
      <formula>0</formula>
    </cfRule>
  </conditionalFormatting>
  <conditionalFormatting sqref="HW88:HW89">
    <cfRule type="cellIs" dxfId="25" priority="25" operator="lessThan">
      <formula>0</formula>
    </cfRule>
    <cfRule type="cellIs" dxfId="24" priority="26" operator="greaterThan">
      <formula>0</formula>
    </cfRule>
  </conditionalFormatting>
  <conditionalFormatting sqref="IC88:IC89">
    <cfRule type="cellIs" dxfId="23" priority="23" operator="lessThan">
      <formula>0</formula>
    </cfRule>
    <cfRule type="cellIs" dxfId="22" priority="24" operator="greaterThan">
      <formula>0</formula>
    </cfRule>
  </conditionalFormatting>
  <conditionalFormatting sqref="II88:II89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IO88:IO89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IU88:IU89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JA88:JA8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JG88:JG89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JM88:JM89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JS88:JS8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JY88:JY89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HW83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HW4:HW82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U4:FU8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'[1]prices source'!#REF!</xm:f>
          </x14:formula1>
          <xm:sqref>B2</xm:sqref>
        </x14:dataValidation>
        <x14:dataValidation type="list" allowBlank="1" showInputMessage="1" showErrorMessage="1">
          <x14:formula1>
            <xm:f>'[1]Fuel Conversion Factors'!#REF!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Exeter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Seaman, Andy</dc:creator>
  <cp:lastModifiedBy>Smith, Joel</cp:lastModifiedBy>
  <dcterms:created xsi:type="dcterms:W3CDTF">2016-11-03T10:23:06Z</dcterms:created>
  <dcterms:modified xsi:type="dcterms:W3CDTF">2016-11-03T14:17:27Z</dcterms:modified>
  <cp:contentStatus/>
</cp:coreProperties>
</file>