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35" windowHeight="11640" tabRatio="710" activeTab="0"/>
  </bookViews>
  <sheets>
    <sheet name="Site Description" sheetId="1" r:id="rId1"/>
    <sheet name="Data Entry - alpha form" sheetId="2" r:id="rId2"/>
    <sheet name="Data Entry - beta, gamma form" sheetId="3" r:id="rId3"/>
    <sheet name="Equations" sheetId="4" r:id="rId4"/>
    <sheet name="Data Analysis Gallery Former" sheetId="5" r:id="rId5"/>
    <sheet name="Data Analysis Cavity Formers" sheetId="6" r:id="rId6"/>
    <sheet name="Summary" sheetId="7" r:id="rId7"/>
  </sheets>
  <definedNames>
    <definedName name="_xlfn.AVERAGEIF" hidden="1">#NAME?</definedName>
  </definedNames>
  <calcPr fullCalcOnLoad="1"/>
</workbook>
</file>

<file path=xl/sharedStrings.xml><?xml version="1.0" encoding="utf-8"?>
<sst xmlns="http://schemas.openxmlformats.org/spreadsheetml/2006/main" count="366" uniqueCount="128">
  <si>
    <t>Site</t>
  </si>
  <si>
    <t>Depth</t>
  </si>
  <si>
    <t>Surveyor</t>
  </si>
  <si>
    <t>Transect 1</t>
  </si>
  <si>
    <t>Transect 2</t>
  </si>
  <si>
    <t>Transect 3</t>
  </si>
  <si>
    <t>Transect 4</t>
  </si>
  <si>
    <t>Transect 5</t>
  </si>
  <si>
    <t>Transect 6</t>
  </si>
  <si>
    <t>C. aprica</t>
  </si>
  <si>
    <t>C. caribbaea</t>
  </si>
  <si>
    <t>C. tenuis</t>
  </si>
  <si>
    <t>C. delitrix</t>
  </si>
  <si>
    <t>Colony No.</t>
  </si>
  <si>
    <t>SUM</t>
  </si>
  <si>
    <t>Notes</t>
  </si>
  <si>
    <r>
      <t>Total area (cm</t>
    </r>
    <r>
      <rPr>
        <b/>
        <vertAlign val="superscript"/>
        <sz val="11"/>
        <color indexed="8"/>
        <rFont val="Calibri"/>
        <family val="2"/>
      </rPr>
      <t>2</t>
    </r>
    <r>
      <rPr>
        <b/>
        <sz val="11"/>
        <color indexed="8"/>
        <rFont val="Calibri"/>
        <family val="2"/>
      </rPr>
      <t>)</t>
    </r>
  </si>
  <si>
    <t>where</t>
  </si>
  <si>
    <t>Spreadsheet Guidelines</t>
  </si>
  <si>
    <t>1.</t>
  </si>
  <si>
    <t>2.</t>
  </si>
  <si>
    <t>Survey Date</t>
  </si>
  <si>
    <t>Site Details</t>
  </si>
  <si>
    <t>Transect No.</t>
  </si>
  <si>
    <t>Sponge % cover</t>
  </si>
  <si>
    <t>Latitude</t>
  </si>
  <si>
    <t>Longitude</t>
  </si>
  <si>
    <t>Survey Results</t>
  </si>
  <si>
    <t>Survey Period</t>
  </si>
  <si>
    <t>4.</t>
  </si>
  <si>
    <t>Surveyors</t>
  </si>
  <si>
    <t>The spreadsheet calculates the bioerosion rate based on mean abundances for six transects. If a transect is not surveyed, the transect length and width figures must be deleted from the table below. Otherwise the spreadsheet will still calculate the bioerosion rate based on the mean of six transects.</t>
  </si>
  <si>
    <t>Transect ID</t>
  </si>
  <si>
    <t>Rugosity</t>
  </si>
  <si>
    <t>(i)</t>
  </si>
  <si>
    <t>(ii)</t>
  </si>
  <si>
    <r>
      <t>y = Bioerosion rate (kg/m</t>
    </r>
    <r>
      <rPr>
        <vertAlign val="superscript"/>
        <sz val="11"/>
        <color indexed="8"/>
        <rFont val="Calibri"/>
        <family val="2"/>
      </rPr>
      <t>2</t>
    </r>
    <r>
      <rPr>
        <sz val="11"/>
        <color indexed="8"/>
        <rFont val="Calibri"/>
        <family val="2"/>
      </rPr>
      <t>/yr)</t>
    </r>
  </si>
  <si>
    <t>% Available Substrate</t>
  </si>
  <si>
    <t>Mean</t>
  </si>
  <si>
    <t>Std Dev</t>
  </si>
  <si>
    <t>Planar Bioerosion (kg/m2/yr)</t>
  </si>
  <si>
    <t>C. varians</t>
  </si>
  <si>
    <t>Sponge Species</t>
  </si>
  <si>
    <t>Constant</t>
  </si>
  <si>
    <r>
      <t>Sponge cover (cm</t>
    </r>
    <r>
      <rPr>
        <b/>
        <vertAlign val="superscript"/>
        <sz val="11"/>
        <rFont val="Calibri"/>
        <family val="2"/>
      </rPr>
      <t>2</t>
    </r>
    <r>
      <rPr>
        <b/>
        <sz val="11"/>
        <rFont val="Calibri"/>
        <family val="2"/>
      </rPr>
      <t>)</t>
    </r>
  </si>
  <si>
    <r>
      <t>Sponge Colony radius (cm</t>
    </r>
    <r>
      <rPr>
        <b/>
        <sz val="12"/>
        <color indexed="8"/>
        <rFont val="Calibri"/>
        <family val="2"/>
      </rPr>
      <t>)</t>
    </r>
  </si>
  <si>
    <t>Predicted expansion area (cm2)</t>
  </si>
  <si>
    <t>Mean erosion per transect (Kg/yr)</t>
  </si>
  <si>
    <r>
      <t>C. aprica (cm</t>
    </r>
    <r>
      <rPr>
        <b/>
        <i/>
        <vertAlign val="superscript"/>
        <sz val="11"/>
        <color indexed="8"/>
        <rFont val="Calibri"/>
        <family val="2"/>
      </rPr>
      <t>2</t>
    </r>
    <r>
      <rPr>
        <b/>
        <i/>
        <sz val="11"/>
        <color indexed="8"/>
        <rFont val="Calibri"/>
        <family val="2"/>
      </rPr>
      <t>)</t>
    </r>
  </si>
  <si>
    <t>C. caribbaea (cm2)</t>
  </si>
  <si>
    <t>C. tenuis (cm2)</t>
  </si>
  <si>
    <t>C. varians (cm2)</t>
  </si>
  <si>
    <t>C. delitrix (cm2)</t>
  </si>
  <si>
    <t>Tissue gallery forming sponges</t>
  </si>
  <si>
    <r>
      <t xml:space="preserve">Large cavity forming sponges, </t>
    </r>
    <r>
      <rPr>
        <b/>
        <sz val="11"/>
        <color indexed="8"/>
        <rFont val="Calibri"/>
        <family val="2"/>
      </rPr>
      <t>α, β and γ growth forms</t>
    </r>
  </si>
  <si>
    <t>Cliona delitrix Equation: y = 0.0237x (i)</t>
  </si>
  <si>
    <t>Siphonodictyon brevitubulatum equation: y = 0.721x - (ii)</t>
  </si>
  <si>
    <t>Perry et al 2012</t>
  </si>
  <si>
    <t>S. brevitubulatum</t>
  </si>
  <si>
    <t>Growth Form</t>
  </si>
  <si>
    <t>α, β and γ</t>
  </si>
  <si>
    <t>α</t>
  </si>
  <si>
    <t>β</t>
  </si>
  <si>
    <t>α and β</t>
  </si>
  <si>
    <t>Growth Rate (cm/yr)</t>
  </si>
  <si>
    <t>Max depth of penetration (cm)</t>
  </si>
  <si>
    <t>Mean % substrate eroded</t>
  </si>
  <si>
    <r>
      <t>Predicted Erosion (g CaCO</t>
    </r>
    <r>
      <rPr>
        <b/>
        <vertAlign val="subscript"/>
        <sz val="12"/>
        <color indexed="8"/>
        <rFont val="Calibri"/>
        <family val="2"/>
      </rPr>
      <t>3</t>
    </r>
    <r>
      <rPr>
        <b/>
        <sz val="12"/>
        <color indexed="8"/>
        <rFont val="Calibri"/>
        <family val="2"/>
      </rPr>
      <t>/yr)</t>
    </r>
  </si>
  <si>
    <t>Totals</t>
  </si>
  <si>
    <t>Bioerosion (Kg/yr)</t>
  </si>
  <si>
    <t>Cavity formers</t>
  </si>
  <si>
    <t>Total</t>
  </si>
  <si>
    <t>Transect</t>
  </si>
  <si>
    <t>Gallery formers</t>
  </si>
  <si>
    <t>Transect 1: Sponge Cover</t>
  </si>
  <si>
    <t>Transect 2: Sponge Cover</t>
  </si>
  <si>
    <t>Siphonodictyon</t>
  </si>
  <si>
    <t>Transect 3: Sponge Cover</t>
  </si>
  <si>
    <r>
      <t>Bioerosion rate (kg/m</t>
    </r>
    <r>
      <rPr>
        <b/>
        <vertAlign val="superscript"/>
        <sz val="11"/>
        <color indexed="8"/>
        <rFont val="Calibri"/>
        <family val="2"/>
      </rPr>
      <t>2</t>
    </r>
    <r>
      <rPr>
        <b/>
        <sz val="11"/>
        <color indexed="8"/>
        <rFont val="Calibri"/>
        <family val="2"/>
      </rPr>
      <t>/yr)</t>
    </r>
  </si>
  <si>
    <t>Transect 4: Sponge Cover</t>
  </si>
  <si>
    <t>Transect 6: Sponge Cover</t>
  </si>
  <si>
    <t>Transect 5: Sponge Cover</t>
  </si>
  <si>
    <t>Planar Area (m2)</t>
  </si>
  <si>
    <r>
      <t>Mean site bioerosion (kg/m</t>
    </r>
    <r>
      <rPr>
        <b/>
        <vertAlign val="superscript"/>
        <sz val="12"/>
        <color indexed="8"/>
        <rFont val="Calibri"/>
        <family val="2"/>
      </rPr>
      <t>2</t>
    </r>
    <r>
      <rPr>
        <b/>
        <sz val="12"/>
        <color indexed="8"/>
        <rFont val="Calibri"/>
        <family val="2"/>
      </rPr>
      <t>/yr)</t>
    </r>
  </si>
  <si>
    <t>x = % Cover of Sponge Tissue</t>
  </si>
  <si>
    <t>Note:</t>
  </si>
  <si>
    <r>
      <t>Mean substrate removed (g/cm</t>
    </r>
    <r>
      <rPr>
        <vertAlign val="superscript"/>
        <sz val="11"/>
        <color indexed="8"/>
        <rFont val="Calibri"/>
        <family val="2"/>
      </rPr>
      <t>2</t>
    </r>
    <r>
      <rPr>
        <sz val="11"/>
        <color theme="1"/>
        <rFont val="Calibri"/>
        <family val="2"/>
      </rPr>
      <t>)</t>
    </r>
  </si>
  <si>
    <r>
      <t>Mean substrate density (g/cm</t>
    </r>
    <r>
      <rPr>
        <vertAlign val="superscript"/>
        <sz val="11"/>
        <color indexed="8"/>
        <rFont val="Calibri"/>
        <family val="2"/>
      </rPr>
      <t>3</t>
    </r>
    <r>
      <rPr>
        <sz val="11"/>
        <color theme="1"/>
        <rFont val="Calibri"/>
        <family val="2"/>
      </rPr>
      <t>)</t>
    </r>
  </si>
  <si>
    <t>Cavity formers:</t>
  </si>
  <si>
    <t>Perry, C., E. Edinger, P. Kench, G. Murphy, S. Smithers, R. Steneck, and P. Mumby. 2012. Estimating rates of biologically driven coral reef framework production and erosion: a new census-based carbonate budget methodology and applications to the reefs of Bonaire. Coral Reefs:1-16.</t>
  </si>
  <si>
    <t>References:</t>
  </si>
  <si>
    <t>Key metrics:</t>
  </si>
  <si>
    <t>Width (m) or No. of Quadrats</t>
  </si>
  <si>
    <r>
      <t>Length (m) or Quadrat Size (m</t>
    </r>
    <r>
      <rPr>
        <b/>
        <vertAlign val="superscript"/>
        <sz val="11"/>
        <color indexed="8"/>
        <rFont val="Calibri"/>
        <family val="2"/>
      </rPr>
      <t>2</t>
    </r>
    <r>
      <rPr>
        <b/>
        <sz val="11"/>
        <color indexed="8"/>
        <rFont val="Calibri"/>
        <family val="2"/>
      </rPr>
      <t>)</t>
    </r>
  </si>
  <si>
    <t>Standard Deviation</t>
  </si>
  <si>
    <t xml:space="preserve">It is possible to change any of the constants, growth rates or metrics here to more appropriate values for the excavating sponge species or reef being investigated. E.g. it may be more appropriate to use different Cliona expansion rates in different settings, particular if local data is available. </t>
  </si>
  <si>
    <t>%Cover</t>
  </si>
  <si>
    <t>Mean Site % Cover</t>
  </si>
  <si>
    <t>Std Deviation</t>
  </si>
  <si>
    <r>
      <t>Available Area (m</t>
    </r>
    <r>
      <rPr>
        <b/>
        <vertAlign val="superscript"/>
        <sz val="11"/>
        <color indexed="8"/>
        <rFont val="Calibri"/>
        <family val="2"/>
      </rPr>
      <t>2</t>
    </r>
    <r>
      <rPr>
        <b/>
        <sz val="11"/>
        <color indexed="8"/>
        <rFont val="Calibri"/>
        <family val="2"/>
      </rPr>
      <t>)</t>
    </r>
  </si>
  <si>
    <t>Available Substrate (m2)</t>
  </si>
  <si>
    <t>% of available substrate covered by cavity formers</t>
  </si>
  <si>
    <t>Available Substrate</t>
  </si>
  <si>
    <t>% Of Available Substrate Covered</t>
  </si>
  <si>
    <t>Cavity Forming species</t>
  </si>
  <si>
    <t>The sponge % cover figures in the 'Cavity Forming Species' box are calculated based on the planar area and so it would be possible to have greater than 100% cover (although not very probable). This is because the surveyor will assess the entire three dimensional structure of the reef within the two dimensional area projected by the quadrat or along a belt transect; the planar area only incorporates two dimensions (length * width). At first glance it would seem that using % cover in this way to calculate bioerosion is incorrect. However, bioerosion is considered in terms of the planar area. If the sponge % cover is calculated in terms of the three dimensional area, bioerosion can be calculated per unit area of the actual reef (3D), but this requires a measure of the complexity of the reef and a factor called rugosity (ratio of the planar 2D area to the actual 3D area) is often used. A completely flat surface has a rugosity of 1. The rate of bioerosion for the 3D area would then need to be scaled up to determine bioerosion per planar unit area and this means multiplying by the rugosity. In essence the calculations involve both multiplying and dividing by the same rugosity factor so they cancel each other out. Hence sponge % cover reported in this tab should be used appropriately. In the paper to which this file supplements, sponge % cover was calculated using a measure of the available substrate and the 'Available substrate' box shows these calculations.</t>
  </si>
  <si>
    <t>Bioerosion corrected for the % available substrate</t>
  </si>
  <si>
    <r>
      <t xml:space="preserve">% available substrate is the percentage of reef which could potentially be bored by excavating sponges; it is the total available area less any sand. This value is automatically calculated by the </t>
    </r>
    <r>
      <rPr>
        <i/>
        <sz val="11"/>
        <color indexed="8"/>
        <rFont val="Calibri"/>
        <family val="2"/>
      </rPr>
      <t>ReefBudget</t>
    </r>
    <r>
      <rPr>
        <sz val="11"/>
        <color theme="1"/>
        <rFont val="Calibri"/>
        <family val="2"/>
      </rPr>
      <t xml:space="preserve"> benthic data entry template - http://geography.exeter.ac.uk/reefbudget/. However, it is not needed to calculate bioerosion. If it is known, it can be used to apply a minor correction to the bioerosion figures calculated here for cavity forming sponges since all of this data is based on rates generated from area data where 100% of the substrate was available. If unknown, the value for rugosity should be set to 1 and the value for % available substrate should be set to 100 so that % cover can be calculated. </t>
    </r>
  </si>
  <si>
    <t>Transect lengths and widths or quadrat size and number, recorded in the table below, yield areas which are linked to sponge percent cover.</t>
  </si>
  <si>
    <t>5.</t>
  </si>
  <si>
    <t xml:space="preserve">3. </t>
  </si>
  <si>
    <t>This revised methodology for calculating sponge bioerosion rates on Caribbean reefs supercedes that used in the original ReefBudget methodology and is based on work published in the following paper: Murphy GM, Perry CT, Chin P and McCoy C (2016) New approaches to quantifying bioerosion by endolithic sponge populations: applications to the coral reefs of Grand Cayman. Coral Reefs. DOI 10.1007/s00338-016-1442-z</t>
  </si>
  <si>
    <t xml:space="preserve">Field data relating to each of these three species/growth forms is collected as follows: </t>
  </si>
  <si>
    <t>6.</t>
  </si>
  <si>
    <r>
      <t>This new method presently supports estimates of bioerosion by 3 different species of Caribbean sponges that have different growth forms: Siphonodictyon brevitubulatum (</t>
    </r>
    <r>
      <rPr>
        <sz val="11"/>
        <color indexed="8"/>
        <rFont val="Calibri"/>
        <family val="2"/>
      </rPr>
      <t>α</t>
    </r>
    <r>
      <rPr>
        <sz val="11"/>
        <color theme="1"/>
        <rFont val="Calibri"/>
        <family val="2"/>
      </rPr>
      <t>-form) - a species which has bright yellow surface fistules and produces large individual chambers, Cliona tenuis (</t>
    </r>
    <r>
      <rPr>
        <sz val="11"/>
        <color indexed="8"/>
        <rFont val="Calibri"/>
        <family val="2"/>
      </rPr>
      <t>β</t>
    </r>
    <r>
      <rPr>
        <sz val="11"/>
        <color theme="1"/>
        <rFont val="Calibri"/>
        <family val="2"/>
      </rPr>
      <t>-form) - a brown, encrusting species which produces complex inter-connected galleries (at present we suggest that the same relationships are used for all gallery forming species ; C. aprica, C. caribbaea, C. varians), and Cliona delitrix (</t>
    </r>
    <r>
      <rPr>
        <sz val="11"/>
        <color indexed="8"/>
        <rFont val="Calibri"/>
        <family val="2"/>
      </rPr>
      <t>α, β and γ forms) -</t>
    </r>
    <r>
      <rPr>
        <sz val="11"/>
        <color theme="1"/>
        <rFont val="Calibri"/>
        <family val="2"/>
      </rPr>
      <t xml:space="preserve"> a species with multiple small surface fistules and which forms complex sub-surface cavities. </t>
    </r>
  </si>
  <si>
    <t xml:space="preserve">In the following data entry sheets greyed out or yellow cells should not be manipulated. Site details may be added to this tab and census data to the 'Data Entry' tab. The 'Equations' tab shows the constants involved in the calculations for each sponge species and it is possible to alter these figures. However, it is not recommend unless the user has more appropriate data. The two 'Data Analysis' tabs illustrate the calculations used to determine the bioerosion rates for each species. The 'Summary' provides the results and bioerosion per transect. </t>
  </si>
  <si>
    <r>
      <t>exhalant fistule area (mm</t>
    </r>
    <r>
      <rPr>
        <b/>
        <i/>
        <vertAlign val="superscript"/>
        <sz val="11"/>
        <color indexed="8"/>
        <rFont val="Calibri"/>
        <family val="2"/>
      </rPr>
      <t>2</t>
    </r>
    <r>
      <rPr>
        <b/>
        <i/>
        <sz val="11"/>
        <color indexed="8"/>
        <rFont val="Calibri"/>
        <family val="2"/>
      </rPr>
      <t>)</t>
    </r>
  </si>
  <si>
    <t>Exhalant fistules</t>
  </si>
  <si>
    <t>Inhalant fistules</t>
  </si>
  <si>
    <t>Murphy et al 2016</t>
  </si>
  <si>
    <t>Murphy, G.N., Perry, C.T., Chin, P., McCoy, C. 2016 New approaches to quantifying bioerosion by endolithic sponge populations: applications to the coral reefs of Grand Cayman. Coral Reefs: DOI: 10.1007/s00338-016-1442-z</t>
  </si>
  <si>
    <r>
      <t>SUM (cm</t>
    </r>
    <r>
      <rPr>
        <b/>
        <vertAlign val="superscript"/>
        <sz val="11"/>
        <color indexed="8"/>
        <rFont val="Calibri"/>
        <family val="2"/>
      </rPr>
      <t>2</t>
    </r>
    <r>
      <rPr>
        <b/>
        <sz val="11"/>
        <color indexed="8"/>
        <rFont val="Calibri"/>
        <family val="2"/>
      </rPr>
      <t>)</t>
    </r>
  </si>
  <si>
    <r>
      <t>Total area covered (cm</t>
    </r>
    <r>
      <rPr>
        <b/>
        <vertAlign val="superscript"/>
        <sz val="11"/>
        <color indexed="8"/>
        <rFont val="Calibri"/>
        <family val="2"/>
      </rPr>
      <t>2</t>
    </r>
    <r>
      <rPr>
        <b/>
        <sz val="11"/>
        <color indexed="8"/>
        <rFont val="Calibri"/>
        <family val="2"/>
      </rPr>
      <t>)</t>
    </r>
  </si>
  <si>
    <t>exhalant fistule diameter (mm)</t>
  </si>
  <si>
    <r>
      <t>inhalant fistule area (mm</t>
    </r>
    <r>
      <rPr>
        <b/>
        <i/>
        <vertAlign val="superscript"/>
        <sz val="11"/>
        <color indexed="8"/>
        <rFont val="Calibri"/>
        <family val="2"/>
      </rPr>
      <t>2</t>
    </r>
    <r>
      <rPr>
        <b/>
        <i/>
        <sz val="11"/>
        <color indexed="8"/>
        <rFont val="Calibri"/>
        <family val="2"/>
      </rPr>
      <t>)</t>
    </r>
  </si>
  <si>
    <t>Siphonodictyon brevitubulatum (α-form) - for each exhalant fistule a measure of maximum diameter (mm) in made, and for inhalant fistules the area (mm2) is recorded and summed - this is entered in the 'DATA ENTRY - ALPHA FORM' tab.</t>
  </si>
  <si>
    <t xml:space="preserve">Cliona tenuis (β-form) (and other gallery forming species - see above) - the total area of tissue coverage (cm2) is recorded for each specimen encountered and entered into the Data Entry Tab - this is entered in the 'DATA ENTRY - BETA &amp; GAMMA FORM' tab. </t>
  </si>
  <si>
    <t xml:space="preserve">C. delitrix - cover is measured by estimating the papillar zone (sensu Calcinai et al. 2011), which is the area surrounding fistules and/or tissue from the same sponge. In the field, this method can sometimes be subjective; however, following Chaves-Fonnegra and Zea (2011), we recommend that C. delitrix tissue portions within 10 cm of one another are recorded as belonging to the same sponge- this is entered in the 'DATA ENTRY - BETA &amp; GAMMA FORM' tab.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</si>
</sst>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dd\ mmmm\ yyyy"/>
    <numFmt numFmtId="171" formatCode="0.0"/>
    <numFmt numFmtId="172" formatCode="0.000"/>
    <numFmt numFmtId="173" formatCode="0.0000"/>
    <numFmt numFmtId="174" formatCode="0.00000"/>
    <numFmt numFmtId="175" formatCode="0.000000"/>
    <numFmt numFmtId="176" formatCode="0.00000000"/>
    <numFmt numFmtId="177" formatCode="0.0000000"/>
    <numFmt numFmtId="178" formatCode="0.0000000000"/>
    <numFmt numFmtId="179" formatCode="0.00000000000"/>
    <numFmt numFmtId="180" formatCode="0.000000000000"/>
    <numFmt numFmtId="181" formatCode="0.0000000000000"/>
    <numFmt numFmtId="182" formatCode="0.000000000"/>
  </numFmts>
  <fonts count="57">
    <font>
      <sz val="11"/>
      <color theme="1"/>
      <name val="Calibri"/>
      <family val="2"/>
    </font>
    <font>
      <sz val="11"/>
      <color indexed="8"/>
      <name val="Calibri"/>
      <family val="2"/>
    </font>
    <font>
      <b/>
      <sz val="11"/>
      <color indexed="8"/>
      <name val="Calibri"/>
      <family val="2"/>
    </font>
    <font>
      <b/>
      <sz val="12"/>
      <color indexed="8"/>
      <name val="Calibri"/>
      <family val="2"/>
    </font>
    <font>
      <b/>
      <vertAlign val="superscript"/>
      <sz val="12"/>
      <color indexed="8"/>
      <name val="Calibri"/>
      <family val="2"/>
    </font>
    <font>
      <b/>
      <vertAlign val="superscript"/>
      <sz val="11"/>
      <color indexed="8"/>
      <name val="Calibri"/>
      <family val="2"/>
    </font>
    <font>
      <vertAlign val="superscript"/>
      <sz val="11"/>
      <color indexed="8"/>
      <name val="Calibri"/>
      <family val="2"/>
    </font>
    <font>
      <b/>
      <i/>
      <sz val="11"/>
      <color indexed="8"/>
      <name val="Calibri"/>
      <family val="2"/>
    </font>
    <font>
      <b/>
      <sz val="11"/>
      <name val="Calibri"/>
      <family val="2"/>
    </font>
    <font>
      <b/>
      <sz val="14"/>
      <color indexed="8"/>
      <name val="Calibri"/>
      <family val="2"/>
    </font>
    <font>
      <sz val="8"/>
      <name val="Calibri"/>
      <family val="2"/>
    </font>
    <font>
      <b/>
      <sz val="16"/>
      <color indexed="8"/>
      <name val="Calibri"/>
      <family val="2"/>
    </font>
    <font>
      <b/>
      <vertAlign val="superscript"/>
      <sz val="11"/>
      <name val="Calibri"/>
      <family val="2"/>
    </font>
    <font>
      <b/>
      <i/>
      <vertAlign val="superscript"/>
      <sz val="11"/>
      <color indexed="8"/>
      <name val="Calibri"/>
      <family val="2"/>
    </font>
    <font>
      <b/>
      <vertAlign val="subscript"/>
      <sz val="12"/>
      <color indexed="8"/>
      <name val="Calibri"/>
      <family val="2"/>
    </font>
    <font>
      <i/>
      <sz val="11"/>
      <color indexed="8"/>
      <name val="Calibri"/>
      <family val="2"/>
    </font>
    <font>
      <b/>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1"/>
      <color indexed="30"/>
      <name val="Calibri"/>
      <family val="2"/>
    </font>
    <font>
      <b/>
      <i/>
      <sz val="11"/>
      <name val="Calibri"/>
      <family val="2"/>
    </font>
    <font>
      <b/>
      <i/>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Calibri"/>
      <family val="2"/>
    </font>
    <font>
      <b/>
      <sz val="12"/>
      <color theme="1"/>
      <name val="Calibri"/>
      <family val="2"/>
    </font>
    <font>
      <b/>
      <sz val="11"/>
      <color rgb="FF000000"/>
      <name val="Calibri"/>
      <family val="2"/>
    </font>
    <font>
      <sz val="11"/>
      <color rgb="FF000000"/>
      <name val="Calibri"/>
      <family val="2"/>
    </font>
    <font>
      <b/>
      <i/>
      <sz val="11"/>
      <color rgb="FF0070C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00B0F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thin"/>
    </border>
    <border>
      <left style="medium"/>
      <right>
        <color indexed="63"/>
      </right>
      <top>
        <color indexed="63"/>
      </top>
      <bottom>
        <color indexed="63"/>
      </bottom>
    </border>
    <border>
      <left style="medium"/>
      <right style="medium"/>
      <top style="medium"/>
      <bottom style="medium"/>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medium"/>
      <right style="medium"/>
      <top style="medium"/>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thin"/>
      <top style="medium"/>
      <bottom style="thin"/>
    </border>
    <border>
      <left>
        <color indexed="63"/>
      </left>
      <right style="medium"/>
      <top style="medium"/>
      <bottom>
        <color indexed="63"/>
      </bottom>
    </border>
    <border>
      <left style="medium"/>
      <right style="thin"/>
      <top style="thin"/>
      <bottom style="thin"/>
    </border>
    <border>
      <left style="thin"/>
      <right style="medium"/>
      <top style="medium"/>
      <bottom style="thin"/>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thin"/>
      <bottom style="thin"/>
    </border>
    <border>
      <left style="medium"/>
      <right style="thin"/>
      <top>
        <color indexed="63"/>
      </top>
      <bottom style="thin"/>
    </border>
    <border>
      <left>
        <color indexed="63"/>
      </left>
      <right style="medium"/>
      <top>
        <color indexed="63"/>
      </top>
      <bottom>
        <color indexed="63"/>
      </bottom>
    </border>
    <border>
      <left style="medium"/>
      <right style="medium"/>
      <top>
        <color indexed="63"/>
      </top>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style="thin"/>
      <right style="thin"/>
      <top>
        <color indexed="63"/>
      </top>
      <bottom>
        <color indexed="63"/>
      </bottom>
    </border>
    <border>
      <left style="medium"/>
      <right style="thin"/>
      <top style="medium"/>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medium"/>
      <right style="medium"/>
      <top style="thin"/>
      <bottom>
        <color indexed="63"/>
      </bottom>
    </border>
    <border>
      <left style="medium"/>
      <right style="medium"/>
      <top style="thin"/>
      <bottom style="medium"/>
    </border>
    <border>
      <left>
        <color indexed="63"/>
      </left>
      <right style="medium"/>
      <top>
        <color indexed="63"/>
      </top>
      <bottom style="medium"/>
    </border>
    <border>
      <left style="thin"/>
      <right style="medium"/>
      <top>
        <color indexed="63"/>
      </top>
      <bottom style="thin"/>
    </border>
    <border>
      <left style="medium"/>
      <right style="medium"/>
      <top>
        <color indexed="63"/>
      </top>
      <bottom>
        <color indexed="63"/>
      </bottom>
    </border>
    <border>
      <left style="medium"/>
      <right style="medium"/>
      <top>
        <color indexed="63"/>
      </top>
      <bottom style="medium"/>
    </border>
    <border>
      <left style="thin"/>
      <right style="thin"/>
      <top>
        <color indexed="63"/>
      </top>
      <bottom style="medium"/>
    </border>
    <border>
      <left>
        <color indexed="63"/>
      </left>
      <right style="thin"/>
      <top style="thin"/>
      <bottom style="medium"/>
    </border>
    <border>
      <left style="medium"/>
      <right>
        <color indexed="63"/>
      </right>
      <top style="thin"/>
      <bottom style="medium"/>
    </border>
    <border>
      <left style="thin"/>
      <right>
        <color indexed="63"/>
      </right>
      <top style="medium"/>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color indexed="63"/>
      </right>
      <top style="medium"/>
      <bottom style="thin"/>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86">
    <xf numFmtId="0" fontId="0" fillId="0" borderId="0" xfId="0" applyFont="1" applyAlignment="1">
      <alignment/>
    </xf>
    <xf numFmtId="0" fontId="0" fillId="0" borderId="0" xfId="0" applyFont="1" applyAlignment="1">
      <alignment/>
    </xf>
    <xf numFmtId="0" fontId="8" fillId="33" borderId="10" xfId="0" applyFont="1" applyFill="1" applyBorder="1" applyAlignment="1">
      <alignment horizontal="center"/>
    </xf>
    <xf numFmtId="0" fontId="2" fillId="34" borderId="11" xfId="0" applyFont="1" applyFill="1" applyBorder="1" applyAlignment="1">
      <alignment horizontal="center"/>
    </xf>
    <xf numFmtId="0" fontId="2" fillId="34" borderId="12" xfId="0" applyFont="1"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0" borderId="0" xfId="0" applyFill="1" applyAlignment="1">
      <alignment/>
    </xf>
    <xf numFmtId="0" fontId="0" fillId="34" borderId="0" xfId="0" applyFill="1" applyAlignment="1">
      <alignment/>
    </xf>
    <xf numFmtId="0" fontId="2" fillId="34" borderId="0" xfId="0" applyFont="1" applyFill="1" applyAlignment="1">
      <alignment/>
    </xf>
    <xf numFmtId="0" fontId="0" fillId="34" borderId="0" xfId="0" applyFill="1" applyAlignment="1">
      <alignment horizontal="center"/>
    </xf>
    <xf numFmtId="0" fontId="0" fillId="34" borderId="0" xfId="0" applyFill="1" applyBorder="1" applyAlignment="1">
      <alignment horizontal="center"/>
    </xf>
    <xf numFmtId="0" fontId="0" fillId="34" borderId="13" xfId="0" applyFill="1" applyBorder="1" applyAlignment="1">
      <alignment/>
    </xf>
    <xf numFmtId="0" fontId="0" fillId="34" borderId="0" xfId="0" applyFont="1" applyFill="1" applyAlignment="1">
      <alignment/>
    </xf>
    <xf numFmtId="0" fontId="2" fillId="34" borderId="14" xfId="0" applyFont="1" applyFill="1" applyBorder="1" applyAlignment="1">
      <alignment horizontal="center"/>
    </xf>
    <xf numFmtId="0" fontId="7" fillId="34" borderId="15" xfId="0" applyFont="1" applyFill="1" applyBorder="1" applyAlignment="1">
      <alignment horizontal="center"/>
    </xf>
    <xf numFmtId="0" fontId="7" fillId="34" borderId="16" xfId="0" applyFont="1" applyFill="1" applyBorder="1" applyAlignment="1">
      <alignment horizontal="center"/>
    </xf>
    <xf numFmtId="0" fontId="2" fillId="34" borderId="0" xfId="0" applyFont="1" applyFill="1" applyBorder="1" applyAlignment="1">
      <alignment horizontal="center"/>
    </xf>
    <xf numFmtId="0" fontId="0" fillId="34" borderId="17" xfId="0" applyFill="1" applyBorder="1" applyAlignment="1">
      <alignment/>
    </xf>
    <xf numFmtId="49" fontId="2" fillId="34" borderId="0" xfId="0" applyNumberFormat="1" applyFont="1" applyFill="1" applyBorder="1" applyAlignment="1">
      <alignment horizontal="center" vertical="top"/>
    </xf>
    <xf numFmtId="0" fontId="0" fillId="34" borderId="0" xfId="0" applyFill="1" applyAlignment="1">
      <alignment vertical="top"/>
    </xf>
    <xf numFmtId="0" fontId="0" fillId="34" borderId="0" xfId="0" applyFill="1" applyBorder="1" applyAlignment="1">
      <alignment horizontal="left" vertical="top"/>
    </xf>
    <xf numFmtId="0" fontId="0" fillId="34" borderId="0" xfId="0" applyFill="1" applyAlignment="1">
      <alignment horizontal="left" vertical="top"/>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4" borderId="0" xfId="0" applyNumberFormat="1" applyFill="1" applyAlignment="1">
      <alignment horizontal="left" vertical="top" wrapText="1"/>
    </xf>
    <xf numFmtId="0" fontId="2" fillId="34" borderId="0" xfId="0" applyFont="1" applyFill="1" applyAlignment="1">
      <alignment horizontal="center"/>
    </xf>
    <xf numFmtId="0" fontId="50" fillId="34" borderId="20" xfId="0" applyFont="1" applyFill="1" applyBorder="1" applyAlignment="1">
      <alignment/>
    </xf>
    <xf numFmtId="0" fontId="2" fillId="34" borderId="21" xfId="0" applyFont="1" applyFill="1" applyBorder="1" applyAlignment="1">
      <alignment horizontal="center"/>
    </xf>
    <xf numFmtId="0" fontId="2" fillId="34" borderId="22" xfId="0" applyFont="1" applyFill="1" applyBorder="1" applyAlignment="1">
      <alignment horizontal="center"/>
    </xf>
    <xf numFmtId="0" fontId="2" fillId="34" borderId="23" xfId="0" applyFont="1" applyFill="1" applyBorder="1" applyAlignment="1">
      <alignment horizontal="center"/>
    </xf>
    <xf numFmtId="0" fontId="2" fillId="0" borderId="24" xfId="0" applyFont="1" applyFill="1" applyBorder="1" applyAlignment="1" applyProtection="1">
      <alignment horizontal="center"/>
      <protection locked="0"/>
    </xf>
    <xf numFmtId="0" fontId="0" fillId="35" borderId="0" xfId="0" applyFill="1" applyAlignment="1">
      <alignment/>
    </xf>
    <xf numFmtId="0" fontId="0" fillId="35" borderId="0" xfId="0" applyFont="1" applyFill="1" applyBorder="1" applyAlignment="1">
      <alignment/>
    </xf>
    <xf numFmtId="0" fontId="0" fillId="35" borderId="0" xfId="0" applyFill="1" applyBorder="1" applyAlignment="1">
      <alignment/>
    </xf>
    <xf numFmtId="0" fontId="1" fillId="35" borderId="0" xfId="0" applyFont="1" applyFill="1" applyBorder="1" applyAlignment="1">
      <alignment/>
    </xf>
    <xf numFmtId="0" fontId="2" fillId="35" borderId="25" xfId="0" applyFont="1" applyFill="1" applyBorder="1" applyAlignment="1">
      <alignment horizontal="center"/>
    </xf>
    <xf numFmtId="0" fontId="2" fillId="35" borderId="20" xfId="0" applyFont="1" applyFill="1" applyBorder="1" applyAlignment="1">
      <alignment horizontal="center"/>
    </xf>
    <xf numFmtId="0" fontId="2" fillId="35" borderId="26" xfId="0" applyFont="1" applyFill="1" applyBorder="1" applyAlignment="1">
      <alignment horizontal="center"/>
    </xf>
    <xf numFmtId="0" fontId="0" fillId="35" borderId="0" xfId="0" applyFill="1" applyBorder="1" applyAlignment="1">
      <alignment horizontal="center"/>
    </xf>
    <xf numFmtId="0" fontId="0" fillId="35" borderId="0" xfId="0" applyFill="1" applyBorder="1" applyAlignment="1">
      <alignment/>
    </xf>
    <xf numFmtId="49" fontId="2" fillId="0" borderId="2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24" xfId="0" applyNumberFormat="1"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35" borderId="28" xfId="0" applyFont="1" applyFill="1" applyBorder="1" applyAlignment="1">
      <alignment horizontal="center"/>
    </xf>
    <xf numFmtId="0" fontId="8" fillId="35" borderId="27" xfId="0" applyFont="1" applyFill="1" applyBorder="1" applyAlignment="1">
      <alignment/>
    </xf>
    <xf numFmtId="0" fontId="8" fillId="35" borderId="29" xfId="0" applyFont="1" applyFill="1" applyBorder="1" applyAlignment="1">
      <alignment/>
    </xf>
    <xf numFmtId="0" fontId="32" fillId="0" borderId="0" xfId="0" applyFont="1" applyAlignment="1">
      <alignment/>
    </xf>
    <xf numFmtId="2" fontId="50" fillId="36" borderId="30" xfId="0" applyNumberFormat="1" applyFont="1" applyFill="1" applyBorder="1" applyAlignment="1">
      <alignment horizontal="center"/>
    </xf>
    <xf numFmtId="2" fontId="50" fillId="36" borderId="10" xfId="0" applyNumberFormat="1" applyFont="1" applyFill="1" applyBorder="1" applyAlignment="1">
      <alignment horizontal="center"/>
    </xf>
    <xf numFmtId="2" fontId="0" fillId="0" borderId="27" xfId="0" applyNumberFormat="1" applyFill="1" applyBorder="1" applyAlignment="1" applyProtection="1">
      <alignment horizontal="center"/>
      <protection locked="0"/>
    </xf>
    <xf numFmtId="2" fontId="0" fillId="0" borderId="18" xfId="0" applyNumberFormat="1" applyFill="1" applyBorder="1" applyAlignment="1" applyProtection="1">
      <alignment horizontal="center"/>
      <protection locked="0"/>
    </xf>
    <xf numFmtId="2" fontId="0" fillId="0" borderId="24" xfId="0" applyNumberFormat="1" applyFill="1" applyBorder="1" applyAlignment="1" applyProtection="1">
      <alignment horizontal="center"/>
      <protection locked="0"/>
    </xf>
    <xf numFmtId="14" fontId="2" fillId="0" borderId="19" xfId="0" applyNumberFormat="1" applyFont="1" applyFill="1" applyBorder="1" applyAlignment="1" applyProtection="1">
      <alignment horizontal="center"/>
      <protection locked="0"/>
    </xf>
    <xf numFmtId="0" fontId="7" fillId="34" borderId="0" xfId="0" applyFont="1" applyFill="1" applyBorder="1" applyAlignment="1">
      <alignment horizontal="center"/>
    </xf>
    <xf numFmtId="0" fontId="3" fillId="34" borderId="0" xfId="0" applyFont="1" applyFill="1" applyBorder="1" applyAlignment="1">
      <alignment horizontal="center"/>
    </xf>
    <xf numFmtId="0" fontId="3" fillId="34" borderId="31" xfId="0" applyFont="1" applyFill="1" applyBorder="1" applyAlignment="1">
      <alignment horizontal="center"/>
    </xf>
    <xf numFmtId="0" fontId="1" fillId="35" borderId="0" xfId="0" applyFont="1" applyFill="1" applyBorder="1" applyAlignment="1">
      <alignment horizontal="center"/>
    </xf>
    <xf numFmtId="0" fontId="9" fillId="35" borderId="31" xfId="0" applyFont="1" applyFill="1" applyBorder="1" applyAlignment="1">
      <alignment vertical="center"/>
    </xf>
    <xf numFmtId="0" fontId="9" fillId="35" borderId="26" xfId="0" applyFont="1" applyFill="1" applyBorder="1" applyAlignment="1">
      <alignment vertical="center"/>
    </xf>
    <xf numFmtId="0" fontId="2" fillId="35" borderId="20" xfId="0" applyFont="1" applyFill="1" applyBorder="1" applyAlignment="1">
      <alignment vertical="center"/>
    </xf>
    <xf numFmtId="0" fontId="1" fillId="35" borderId="0" xfId="0" applyFont="1" applyFill="1" applyBorder="1" applyAlignment="1">
      <alignment horizontal="left" vertical="top"/>
    </xf>
    <xf numFmtId="0" fontId="50" fillId="35" borderId="0" xfId="0" applyFont="1" applyFill="1" applyBorder="1" applyAlignment="1">
      <alignment horizontal="center"/>
    </xf>
    <xf numFmtId="0" fontId="2" fillId="34" borderId="32" xfId="0" applyFont="1" applyFill="1" applyBorder="1" applyAlignment="1">
      <alignment horizontal="center"/>
    </xf>
    <xf numFmtId="0" fontId="7" fillId="34" borderId="18" xfId="0" applyFont="1" applyFill="1" applyBorder="1" applyAlignment="1">
      <alignment horizontal="center"/>
    </xf>
    <xf numFmtId="0" fontId="3" fillId="34" borderId="16" xfId="0" applyFont="1" applyFill="1" applyBorder="1" applyAlignment="1">
      <alignment horizontal="center"/>
    </xf>
    <xf numFmtId="2" fontId="3" fillId="34" borderId="16" xfId="0" applyNumberFormat="1" applyFont="1" applyFill="1" applyBorder="1" applyAlignment="1">
      <alignment horizontal="center"/>
    </xf>
    <xf numFmtId="0" fontId="52" fillId="35" borderId="0" xfId="0" applyFont="1" applyFill="1" applyBorder="1" applyAlignment="1">
      <alignment horizontal="left"/>
    </xf>
    <xf numFmtId="0" fontId="0" fillId="35" borderId="0" xfId="0" applyFont="1" applyFill="1" applyBorder="1" applyAlignment="1">
      <alignment horizontal="center"/>
    </xf>
    <xf numFmtId="0" fontId="7" fillId="34" borderId="33" xfId="0" applyFont="1" applyFill="1" applyBorder="1" applyAlignment="1">
      <alignment horizontal="center"/>
    </xf>
    <xf numFmtId="0" fontId="7" fillId="34" borderId="34" xfId="0" applyFont="1" applyFill="1" applyBorder="1" applyAlignment="1">
      <alignment horizontal="center"/>
    </xf>
    <xf numFmtId="0" fontId="7" fillId="34" borderId="35" xfId="0" applyFont="1" applyFill="1" applyBorder="1" applyAlignment="1">
      <alignment horizontal="center"/>
    </xf>
    <xf numFmtId="0" fontId="50" fillId="36" borderId="36" xfId="0" applyFont="1" applyFill="1" applyBorder="1" applyAlignment="1">
      <alignment horizontal="center"/>
    </xf>
    <xf numFmtId="2" fontId="0" fillId="35" borderId="20" xfId="0" applyNumberFormat="1" applyFill="1" applyBorder="1" applyAlignment="1">
      <alignment/>
    </xf>
    <xf numFmtId="2" fontId="0" fillId="35" borderId="31" xfId="0" applyNumberFormat="1" applyFill="1" applyBorder="1" applyAlignment="1">
      <alignment/>
    </xf>
    <xf numFmtId="2" fontId="0" fillId="35" borderId="26" xfId="0" applyNumberFormat="1" applyFill="1" applyBorder="1" applyAlignment="1">
      <alignment/>
    </xf>
    <xf numFmtId="0" fontId="3" fillId="34" borderId="36" xfId="0" applyFont="1" applyFill="1" applyBorder="1" applyAlignment="1">
      <alignment/>
    </xf>
    <xf numFmtId="0" fontId="0" fillId="0" borderId="37" xfId="0" applyFill="1" applyBorder="1" applyAlignment="1" applyProtection="1">
      <alignment horizontal="center"/>
      <protection locked="0"/>
    </xf>
    <xf numFmtId="0" fontId="7" fillId="34" borderId="38" xfId="0" applyFont="1" applyFill="1" applyBorder="1" applyAlignment="1">
      <alignment horizontal="center"/>
    </xf>
    <xf numFmtId="0" fontId="0" fillId="0" borderId="27" xfId="0" applyFill="1" applyBorder="1" applyAlignment="1" applyProtection="1">
      <alignment horizontal="center"/>
      <protection locked="0"/>
    </xf>
    <xf numFmtId="0" fontId="3" fillId="34" borderId="10" xfId="0" applyFont="1" applyFill="1" applyBorder="1" applyAlignment="1">
      <alignment/>
    </xf>
    <xf numFmtId="0" fontId="3" fillId="34" borderId="0" xfId="0" applyFont="1" applyFill="1" applyBorder="1" applyAlignment="1">
      <alignment/>
    </xf>
    <xf numFmtId="0" fontId="7" fillId="34" borderId="11" xfId="0" applyFont="1" applyFill="1" applyBorder="1" applyAlignment="1">
      <alignment horizontal="center"/>
    </xf>
    <xf numFmtId="0" fontId="0" fillId="0" borderId="14" xfId="0" applyFill="1" applyBorder="1" applyAlignment="1" applyProtection="1">
      <alignment horizontal="center"/>
      <protection locked="0"/>
    </xf>
    <xf numFmtId="0" fontId="7" fillId="34" borderId="39" xfId="0" applyFont="1" applyFill="1" applyBorder="1" applyAlignment="1">
      <alignment horizontal="center"/>
    </xf>
    <xf numFmtId="0" fontId="3" fillId="34" borderId="13" xfId="0" applyFont="1" applyFill="1" applyBorder="1" applyAlignment="1">
      <alignment/>
    </xf>
    <xf numFmtId="0" fontId="7" fillId="34" borderId="40" xfId="0" applyFont="1" applyFill="1" applyBorder="1" applyAlignment="1">
      <alignment horizontal="center"/>
    </xf>
    <xf numFmtId="0" fontId="0" fillId="0" borderId="24" xfId="0" applyFill="1" applyBorder="1" applyAlignment="1" applyProtection="1">
      <alignment horizontal="center"/>
      <protection locked="0"/>
    </xf>
    <xf numFmtId="0" fontId="0" fillId="0" borderId="41" xfId="0" applyFill="1" applyBorder="1" applyAlignment="1" applyProtection="1">
      <alignment horizontal="center"/>
      <protection locked="0"/>
    </xf>
    <xf numFmtId="2" fontId="0" fillId="34" borderId="18" xfId="0" applyNumberFormat="1" applyFill="1" applyBorder="1" applyAlignment="1">
      <alignment/>
    </xf>
    <xf numFmtId="0" fontId="7" fillId="34" borderId="21" xfId="0" applyFont="1" applyFill="1" applyBorder="1" applyAlignment="1">
      <alignment horizontal="center"/>
    </xf>
    <xf numFmtId="0" fontId="7" fillId="34" borderId="22" xfId="0" applyFont="1" applyFill="1" applyBorder="1" applyAlignment="1">
      <alignment horizontal="center"/>
    </xf>
    <xf numFmtId="0" fontId="7" fillId="34" borderId="23" xfId="0" applyFont="1" applyFill="1" applyBorder="1" applyAlignment="1">
      <alignment horizontal="center"/>
    </xf>
    <xf numFmtId="2" fontId="50" fillId="36" borderId="42" xfId="0" applyNumberFormat="1" applyFont="1" applyFill="1" applyBorder="1" applyAlignment="1">
      <alignment horizontal="center"/>
    </xf>
    <xf numFmtId="2" fontId="0" fillId="35" borderId="18" xfId="0" applyNumberFormat="1" applyFill="1" applyBorder="1" applyAlignment="1">
      <alignment/>
    </xf>
    <xf numFmtId="0" fontId="2" fillId="0" borderId="0" xfId="0" applyFont="1" applyFill="1" applyBorder="1" applyAlignment="1">
      <alignment/>
    </xf>
    <xf numFmtId="0" fontId="8" fillId="0" borderId="0" xfId="0" applyFont="1" applyFill="1" applyBorder="1" applyAlignment="1">
      <alignment horizontal="center"/>
    </xf>
    <xf numFmtId="0" fontId="2" fillId="34" borderId="43" xfId="0" applyFont="1" applyFill="1" applyBorder="1" applyAlignment="1">
      <alignment horizontal="center"/>
    </xf>
    <xf numFmtId="0" fontId="2" fillId="34" borderId="44" xfId="0" applyFont="1" applyFill="1" applyBorder="1" applyAlignment="1">
      <alignment horizontal="center"/>
    </xf>
    <xf numFmtId="0" fontId="3" fillId="34" borderId="45" xfId="0" applyFont="1" applyFill="1" applyBorder="1" applyAlignment="1">
      <alignment horizontal="center"/>
    </xf>
    <xf numFmtId="2" fontId="3" fillId="34" borderId="45" xfId="0" applyNumberFormat="1" applyFont="1" applyFill="1" applyBorder="1" applyAlignment="1">
      <alignment horizontal="center"/>
    </xf>
    <xf numFmtId="0" fontId="7" fillId="34" borderId="46" xfId="0" applyFont="1" applyFill="1" applyBorder="1" applyAlignment="1">
      <alignment horizontal="center"/>
    </xf>
    <xf numFmtId="0" fontId="7" fillId="34" borderId="25" xfId="0" applyFont="1" applyFill="1" applyBorder="1" applyAlignment="1">
      <alignment horizontal="center"/>
    </xf>
    <xf numFmtId="0" fontId="7" fillId="34" borderId="28" xfId="0" applyFont="1" applyFill="1" applyBorder="1" applyAlignment="1">
      <alignment horizontal="center"/>
    </xf>
    <xf numFmtId="2" fontId="0" fillId="34" borderId="24" xfId="0" applyNumberFormat="1" applyFill="1" applyBorder="1" applyAlignment="1">
      <alignment/>
    </xf>
    <xf numFmtId="2" fontId="0" fillId="34" borderId="47" xfId="0" applyNumberFormat="1" applyFill="1" applyBorder="1" applyAlignment="1">
      <alignment/>
    </xf>
    <xf numFmtId="2" fontId="0" fillId="34" borderId="48" xfId="0" applyNumberFormat="1" applyFill="1" applyBorder="1" applyAlignment="1">
      <alignment/>
    </xf>
    <xf numFmtId="14" fontId="2" fillId="0" borderId="44" xfId="0" applyNumberFormat="1" applyFont="1" applyFill="1" applyBorder="1" applyAlignment="1" applyProtection="1">
      <alignment horizontal="center"/>
      <protection locked="0"/>
    </xf>
    <xf numFmtId="14" fontId="2" fillId="0" borderId="18" xfId="0" applyNumberFormat="1" applyFont="1" applyFill="1" applyBorder="1" applyAlignment="1" applyProtection="1">
      <alignment horizontal="center"/>
      <protection locked="0"/>
    </xf>
    <xf numFmtId="0" fontId="0" fillId="0" borderId="2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2" fontId="1" fillId="35" borderId="0" xfId="0" applyNumberFormat="1" applyFont="1" applyFill="1" applyBorder="1" applyAlignment="1">
      <alignment horizontal="center" wrapText="1"/>
    </xf>
    <xf numFmtId="0" fontId="0" fillId="35" borderId="12" xfId="0" applyFill="1" applyBorder="1" applyAlignment="1">
      <alignment/>
    </xf>
    <xf numFmtId="0" fontId="0" fillId="35" borderId="39" xfId="0" applyFill="1" applyBorder="1" applyAlignment="1">
      <alignment/>
    </xf>
    <xf numFmtId="0" fontId="1" fillId="35" borderId="12" xfId="0" applyFont="1" applyFill="1" applyBorder="1" applyAlignment="1">
      <alignment horizontal="center"/>
    </xf>
    <xf numFmtId="0" fontId="0" fillId="35" borderId="12" xfId="0" applyFont="1" applyFill="1" applyBorder="1" applyAlignment="1">
      <alignment/>
    </xf>
    <xf numFmtId="0" fontId="1" fillId="35" borderId="12" xfId="0" applyFont="1" applyFill="1" applyBorder="1" applyAlignment="1">
      <alignment/>
    </xf>
    <xf numFmtId="0" fontId="1" fillId="35" borderId="12" xfId="0" applyFont="1" applyFill="1" applyBorder="1" applyAlignment="1">
      <alignment horizontal="right" vertical="top"/>
    </xf>
    <xf numFmtId="0" fontId="0" fillId="35" borderId="0" xfId="0" applyFont="1" applyFill="1" applyBorder="1" applyAlignment="1">
      <alignment horizontal="left" vertical="top" wrapText="1"/>
    </xf>
    <xf numFmtId="0" fontId="0" fillId="35" borderId="39" xfId="0" applyFont="1" applyFill="1" applyBorder="1" applyAlignment="1">
      <alignment horizontal="left" vertical="top" wrapText="1"/>
    </xf>
    <xf numFmtId="0" fontId="0" fillId="35" borderId="29" xfId="0" applyFill="1" applyBorder="1" applyAlignment="1">
      <alignment/>
    </xf>
    <xf numFmtId="0" fontId="0" fillId="35" borderId="42" xfId="0" applyFill="1" applyBorder="1" applyAlignment="1">
      <alignment/>
    </xf>
    <xf numFmtId="0" fontId="0" fillId="35" borderId="55" xfId="0" applyFill="1" applyBorder="1" applyAlignment="1">
      <alignment/>
    </xf>
    <xf numFmtId="0" fontId="0" fillId="35" borderId="12" xfId="0" applyFill="1" applyBorder="1" applyAlignment="1">
      <alignment horizontal="right"/>
    </xf>
    <xf numFmtId="0" fontId="0" fillId="0" borderId="0" xfId="0" applyAlignment="1">
      <alignment horizontal="center"/>
    </xf>
    <xf numFmtId="0" fontId="0" fillId="35" borderId="31" xfId="0" applyFill="1" applyBorder="1" applyAlignment="1">
      <alignment/>
    </xf>
    <xf numFmtId="0" fontId="0" fillId="35" borderId="26" xfId="0" applyFill="1" applyBorder="1" applyAlignment="1">
      <alignment/>
    </xf>
    <xf numFmtId="0" fontId="2" fillId="36" borderId="13" xfId="0" applyFont="1" applyFill="1" applyBorder="1" applyAlignment="1">
      <alignment/>
    </xf>
    <xf numFmtId="0" fontId="32" fillId="0" borderId="14" xfId="0" applyFont="1" applyBorder="1" applyAlignment="1" applyProtection="1">
      <alignment horizontal="center"/>
      <protection locked="0"/>
    </xf>
    <xf numFmtId="0" fontId="50" fillId="35" borderId="20" xfId="0" applyFont="1" applyFill="1" applyBorder="1" applyAlignment="1">
      <alignment/>
    </xf>
    <xf numFmtId="172" fontId="0" fillId="35" borderId="42" xfId="0" applyNumberFormat="1" applyFill="1" applyBorder="1" applyAlignment="1">
      <alignment horizontal="center"/>
    </xf>
    <xf numFmtId="0" fontId="0" fillId="35" borderId="52" xfId="0" applyFill="1" applyBorder="1" applyAlignment="1">
      <alignment/>
    </xf>
    <xf numFmtId="0" fontId="0" fillId="35" borderId="47" xfId="0" applyFill="1" applyBorder="1" applyAlignment="1">
      <alignment/>
    </xf>
    <xf numFmtId="0" fontId="0" fillId="0" borderId="0" xfId="0" applyFill="1" applyBorder="1" applyAlignment="1">
      <alignment/>
    </xf>
    <xf numFmtId="2" fontId="50" fillId="0" borderId="0" xfId="0" applyNumberFormat="1" applyFont="1" applyFill="1" applyBorder="1" applyAlignment="1">
      <alignment horizontal="center"/>
    </xf>
    <xf numFmtId="2" fontId="3" fillId="34" borderId="56" xfId="0" applyNumberFormat="1" applyFont="1" applyFill="1" applyBorder="1" applyAlignment="1">
      <alignment horizontal="center"/>
    </xf>
    <xf numFmtId="0" fontId="7" fillId="34" borderId="24" xfId="0" applyFont="1" applyFill="1" applyBorder="1" applyAlignment="1">
      <alignment horizontal="center"/>
    </xf>
    <xf numFmtId="0" fontId="2" fillId="34" borderId="54" xfId="0" applyFont="1" applyFill="1" applyBorder="1" applyAlignment="1">
      <alignment horizontal="center"/>
    </xf>
    <xf numFmtId="0" fontId="0" fillId="37" borderId="12" xfId="0" applyFill="1" applyBorder="1" applyAlignment="1">
      <alignment/>
    </xf>
    <xf numFmtId="0" fontId="0" fillId="37" borderId="0" xfId="0" applyFill="1" applyBorder="1" applyAlignment="1">
      <alignment/>
    </xf>
    <xf numFmtId="0" fontId="0" fillId="37" borderId="39" xfId="0" applyFill="1" applyBorder="1" applyAlignment="1">
      <alignment/>
    </xf>
    <xf numFmtId="0" fontId="0" fillId="37" borderId="29" xfId="0" applyFill="1" applyBorder="1" applyAlignment="1">
      <alignment/>
    </xf>
    <xf numFmtId="0" fontId="0" fillId="37" borderId="42" xfId="0" applyFill="1" applyBorder="1" applyAlignment="1">
      <alignment/>
    </xf>
    <xf numFmtId="0" fontId="0" fillId="37" borderId="55" xfId="0" applyFill="1" applyBorder="1" applyAlignment="1">
      <alignment/>
    </xf>
    <xf numFmtId="0" fontId="0" fillId="37" borderId="20" xfId="0" applyFont="1" applyFill="1" applyBorder="1" applyAlignment="1">
      <alignment/>
    </xf>
    <xf numFmtId="0" fontId="0" fillId="37" borderId="31" xfId="0" applyFont="1" applyFill="1" applyBorder="1" applyAlignment="1">
      <alignment/>
    </xf>
    <xf numFmtId="0" fontId="0" fillId="37" borderId="26" xfId="0" applyFont="1" applyFill="1" applyBorder="1" applyAlignment="1">
      <alignment/>
    </xf>
    <xf numFmtId="0" fontId="50" fillId="37" borderId="13" xfId="0" applyFont="1" applyFill="1" applyBorder="1" applyAlignment="1">
      <alignment horizontal="center"/>
    </xf>
    <xf numFmtId="0" fontId="50" fillId="37" borderId="0" xfId="0" applyFont="1" applyFill="1" applyBorder="1" applyAlignment="1">
      <alignment/>
    </xf>
    <xf numFmtId="0" fontId="0" fillId="37" borderId="0" xfId="0" applyFont="1" applyFill="1" applyBorder="1" applyAlignment="1">
      <alignment/>
    </xf>
    <xf numFmtId="0" fontId="50" fillId="37" borderId="13" xfId="0" applyFont="1" applyFill="1" applyBorder="1" applyAlignment="1">
      <alignment/>
    </xf>
    <xf numFmtId="0" fontId="50" fillId="37" borderId="0" xfId="0" applyFont="1" applyFill="1" applyBorder="1" applyAlignment="1">
      <alignment/>
    </xf>
    <xf numFmtId="0" fontId="0" fillId="37" borderId="57" xfId="0" applyFont="1" applyFill="1" applyBorder="1" applyAlignment="1">
      <alignment/>
    </xf>
    <xf numFmtId="172" fontId="0" fillId="37" borderId="57" xfId="0" applyNumberFormat="1" applyFont="1" applyFill="1" applyBorder="1" applyAlignment="1">
      <alignment horizontal="center"/>
    </xf>
    <xf numFmtId="172" fontId="0" fillId="37" borderId="0" xfId="0" applyNumberFormat="1" applyFont="1" applyFill="1" applyBorder="1" applyAlignment="1">
      <alignment horizontal="center"/>
    </xf>
    <xf numFmtId="172" fontId="1" fillId="37" borderId="0" xfId="0" applyNumberFormat="1" applyFont="1" applyFill="1" applyBorder="1" applyAlignment="1">
      <alignment horizontal="center"/>
    </xf>
    <xf numFmtId="0" fontId="0" fillId="37" borderId="0" xfId="0" applyFont="1" applyFill="1" applyBorder="1" applyAlignment="1">
      <alignment horizontal="center"/>
    </xf>
    <xf numFmtId="0" fontId="0" fillId="37" borderId="58" xfId="0" applyFont="1" applyFill="1" applyBorder="1" applyAlignment="1">
      <alignment/>
    </xf>
    <xf numFmtId="172" fontId="0" fillId="37" borderId="58" xfId="0" applyNumberFormat="1" applyFont="1" applyFill="1" applyBorder="1" applyAlignment="1">
      <alignment horizontal="center"/>
    </xf>
    <xf numFmtId="0" fontId="50" fillId="37" borderId="20" xfId="0" applyFont="1" applyFill="1" applyBorder="1" applyAlignment="1">
      <alignment/>
    </xf>
    <xf numFmtId="0" fontId="50" fillId="37" borderId="10" xfId="0" applyFont="1" applyFill="1" applyBorder="1" applyAlignment="1">
      <alignment horizontal="center"/>
    </xf>
    <xf numFmtId="0" fontId="53" fillId="37" borderId="36" xfId="0" applyFont="1" applyFill="1" applyBorder="1" applyAlignment="1">
      <alignment/>
    </xf>
    <xf numFmtId="172" fontId="53" fillId="37" borderId="13" xfId="0" applyNumberFormat="1" applyFont="1" applyFill="1" applyBorder="1" applyAlignment="1">
      <alignment horizontal="center"/>
    </xf>
    <xf numFmtId="0" fontId="9" fillId="37" borderId="20" xfId="0" applyFont="1" applyFill="1" applyBorder="1" applyAlignment="1">
      <alignment horizontal="center"/>
    </xf>
    <xf numFmtId="0" fontId="9" fillId="37" borderId="31" xfId="0" applyFont="1" applyFill="1" applyBorder="1" applyAlignment="1">
      <alignment horizontal="center"/>
    </xf>
    <xf numFmtId="0" fontId="9" fillId="37" borderId="26" xfId="0" applyFont="1" applyFill="1" applyBorder="1" applyAlignment="1">
      <alignment horizontal="center"/>
    </xf>
    <xf numFmtId="0" fontId="9" fillId="37" borderId="12" xfId="0" applyFont="1" applyFill="1" applyBorder="1" applyAlignment="1">
      <alignment horizontal="center"/>
    </xf>
    <xf numFmtId="0" fontId="9" fillId="37" borderId="0" xfId="0" applyFont="1" applyFill="1" applyBorder="1" applyAlignment="1">
      <alignment horizontal="center"/>
    </xf>
    <xf numFmtId="0" fontId="9" fillId="37" borderId="39" xfId="0" applyFont="1" applyFill="1" applyBorder="1" applyAlignment="1">
      <alignment horizontal="center"/>
    </xf>
    <xf numFmtId="0" fontId="50" fillId="37" borderId="39" xfId="0" applyFont="1" applyFill="1" applyBorder="1" applyAlignment="1">
      <alignment/>
    </xf>
    <xf numFmtId="0" fontId="50" fillId="37" borderId="39" xfId="0" applyFont="1" applyFill="1" applyBorder="1" applyAlignment="1">
      <alignment horizontal="center"/>
    </xf>
    <xf numFmtId="172" fontId="2" fillId="37" borderId="39" xfId="0" applyNumberFormat="1" applyFont="1" applyFill="1" applyBorder="1" applyAlignment="1">
      <alignment horizontal="center"/>
    </xf>
    <xf numFmtId="0" fontId="0" fillId="37" borderId="12" xfId="0" applyFont="1" applyFill="1" applyBorder="1" applyAlignment="1">
      <alignment/>
    </xf>
    <xf numFmtId="0" fontId="0" fillId="37" borderId="39" xfId="0" applyFont="1" applyFill="1" applyBorder="1" applyAlignment="1">
      <alignment/>
    </xf>
    <xf numFmtId="172" fontId="50" fillId="35" borderId="12" xfId="0" applyNumberFormat="1" applyFont="1" applyFill="1" applyBorder="1" applyAlignment="1">
      <alignment horizontal="center"/>
    </xf>
    <xf numFmtId="172" fontId="50" fillId="35" borderId="39" xfId="0" applyNumberFormat="1" applyFont="1" applyFill="1" applyBorder="1" applyAlignment="1">
      <alignment horizontal="center"/>
    </xf>
    <xf numFmtId="172" fontId="50" fillId="35" borderId="29" xfId="0" applyNumberFormat="1" applyFont="1" applyFill="1" applyBorder="1" applyAlignment="1">
      <alignment horizontal="center"/>
    </xf>
    <xf numFmtId="172" fontId="50" fillId="35" borderId="55" xfId="0" applyNumberFormat="1" applyFont="1" applyFill="1" applyBorder="1" applyAlignment="1">
      <alignment horizontal="center"/>
    </xf>
    <xf numFmtId="171" fontId="0" fillId="35" borderId="18" xfId="0" applyNumberFormat="1" applyFill="1" applyBorder="1" applyAlignment="1">
      <alignment horizontal="center"/>
    </xf>
    <xf numFmtId="175" fontId="0" fillId="35" borderId="18" xfId="0" applyNumberFormat="1" applyFill="1" applyBorder="1" applyAlignment="1">
      <alignment horizontal="center"/>
    </xf>
    <xf numFmtId="172" fontId="0" fillId="35" borderId="18" xfId="0" applyNumberFormat="1" applyFill="1" applyBorder="1" applyAlignment="1">
      <alignment horizontal="center"/>
    </xf>
    <xf numFmtId="173" fontId="1" fillId="35" borderId="59" xfId="0" applyNumberFormat="1" applyFont="1" applyFill="1" applyBorder="1" applyAlignment="1">
      <alignment horizontal="center"/>
    </xf>
    <xf numFmtId="0" fontId="8" fillId="35" borderId="52" xfId="0" applyFont="1" applyFill="1" applyBorder="1" applyAlignment="1">
      <alignment/>
    </xf>
    <xf numFmtId="2" fontId="0" fillId="35" borderId="47" xfId="0" applyNumberFormat="1" applyFill="1" applyBorder="1" applyAlignment="1">
      <alignment horizontal="center"/>
    </xf>
    <xf numFmtId="2" fontId="0" fillId="35" borderId="48" xfId="0" applyNumberFormat="1" applyFill="1" applyBorder="1" applyAlignment="1">
      <alignment horizontal="center"/>
    </xf>
    <xf numFmtId="2" fontId="0" fillId="35" borderId="24" xfId="0" applyNumberFormat="1" applyFill="1" applyBorder="1" applyAlignment="1">
      <alignment horizontal="center"/>
    </xf>
    <xf numFmtId="0" fontId="50" fillId="37" borderId="36" xfId="0" applyFont="1" applyFill="1" applyBorder="1" applyAlignment="1">
      <alignment/>
    </xf>
    <xf numFmtId="172" fontId="0" fillId="37" borderId="10" xfId="0" applyNumberFormat="1" applyFont="1" applyFill="1" applyBorder="1" applyAlignment="1">
      <alignment horizontal="center"/>
    </xf>
    <xf numFmtId="2" fontId="0" fillId="35" borderId="19" xfId="0" applyNumberFormat="1" applyFill="1" applyBorder="1" applyAlignment="1" applyProtection="1">
      <alignment horizontal="center"/>
      <protection locked="0"/>
    </xf>
    <xf numFmtId="2" fontId="0" fillId="35" borderId="60" xfId="0" applyNumberFormat="1" applyFill="1" applyBorder="1" applyAlignment="1" applyProtection="1">
      <alignment horizontal="center"/>
      <protection locked="0"/>
    </xf>
    <xf numFmtId="2" fontId="0" fillId="35" borderId="27" xfId="0" applyNumberFormat="1" applyFill="1" applyBorder="1" applyAlignment="1" applyProtection="1">
      <alignment horizontal="center"/>
      <protection locked="0"/>
    </xf>
    <xf numFmtId="2" fontId="0" fillId="35" borderId="19" xfId="0" applyNumberFormat="1" applyFill="1" applyBorder="1" applyAlignment="1" applyProtection="1">
      <alignment horizontal="center"/>
      <protection/>
    </xf>
    <xf numFmtId="0" fontId="50" fillId="36" borderId="29" xfId="0" applyFont="1" applyFill="1" applyBorder="1" applyAlignment="1">
      <alignment horizontal="center"/>
    </xf>
    <xf numFmtId="0" fontId="3" fillId="34" borderId="26" xfId="0" applyFont="1" applyFill="1" applyBorder="1" applyAlignment="1">
      <alignment horizontal="center"/>
    </xf>
    <xf numFmtId="0" fontId="2" fillId="34" borderId="61" xfId="0" applyFont="1" applyFill="1" applyBorder="1" applyAlignment="1">
      <alignment horizontal="center"/>
    </xf>
    <xf numFmtId="2" fontId="0" fillId="35" borderId="52" xfId="0" applyNumberFormat="1" applyFill="1" applyBorder="1" applyAlignment="1" applyProtection="1">
      <alignment horizontal="center"/>
      <protection locked="0"/>
    </xf>
    <xf numFmtId="2" fontId="0" fillId="35" borderId="36" xfId="0" applyNumberFormat="1" applyFill="1" applyBorder="1" applyAlignment="1">
      <alignment/>
    </xf>
    <xf numFmtId="2" fontId="0" fillId="35" borderId="30" xfId="0" applyNumberFormat="1" applyFill="1" applyBorder="1" applyAlignment="1">
      <alignment/>
    </xf>
    <xf numFmtId="2" fontId="0" fillId="35" borderId="10" xfId="0" applyNumberFormat="1" applyFill="1" applyBorder="1" applyAlignment="1">
      <alignment/>
    </xf>
    <xf numFmtId="0" fontId="2" fillId="34" borderId="36" xfId="0" applyFont="1" applyFill="1" applyBorder="1" applyAlignment="1">
      <alignment/>
    </xf>
    <xf numFmtId="0" fontId="54" fillId="35" borderId="36" xfId="0" applyFont="1" applyFill="1" applyBorder="1" applyAlignment="1">
      <alignment/>
    </xf>
    <xf numFmtId="2" fontId="8" fillId="33" borderId="10" xfId="0" applyNumberFormat="1" applyFont="1" applyFill="1" applyBorder="1" applyAlignment="1">
      <alignment horizontal="center"/>
    </xf>
    <xf numFmtId="2" fontId="55" fillId="36" borderId="34" xfId="0" applyNumberFormat="1" applyFont="1" applyFill="1" applyBorder="1" applyAlignment="1">
      <alignment horizontal="center"/>
    </xf>
    <xf numFmtId="2" fontId="55" fillId="36" borderId="35" xfId="0" applyNumberFormat="1"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62" xfId="0" applyFont="1" applyFill="1" applyBorder="1" applyAlignment="1">
      <alignment horizontal="center"/>
    </xf>
    <xf numFmtId="0" fontId="2" fillId="33" borderId="13" xfId="0" applyFont="1" applyFill="1" applyBorder="1" applyAlignment="1">
      <alignment horizontal="center"/>
    </xf>
    <xf numFmtId="0" fontId="2" fillId="34" borderId="0" xfId="0" applyFont="1" applyFill="1" applyAlignment="1">
      <alignment horizontal="center"/>
    </xf>
    <xf numFmtId="0" fontId="2" fillId="33" borderId="35" xfId="0" applyFont="1" applyFill="1" applyBorder="1" applyAlignment="1">
      <alignment horizontal="center"/>
    </xf>
    <xf numFmtId="0" fontId="0" fillId="34" borderId="0" xfId="0" applyFont="1" applyFill="1" applyAlignment="1">
      <alignment horizontal="center"/>
    </xf>
    <xf numFmtId="0" fontId="2" fillId="35" borderId="63" xfId="0" applyFont="1" applyFill="1" applyBorder="1" applyAlignment="1">
      <alignment horizontal="center"/>
    </xf>
    <xf numFmtId="2" fontId="55" fillId="36" borderId="33" xfId="0" applyNumberFormat="1" applyFont="1" applyFill="1" applyBorder="1" applyAlignment="1">
      <alignment horizontal="center"/>
    </xf>
    <xf numFmtId="172" fontId="54" fillId="37" borderId="42" xfId="0" applyNumberFormat="1" applyFont="1" applyFill="1" applyBorder="1" applyAlignment="1">
      <alignment horizontal="center"/>
    </xf>
    <xf numFmtId="172" fontId="54" fillId="37" borderId="55" xfId="0" applyNumberFormat="1" applyFont="1" applyFill="1" applyBorder="1" applyAlignment="1">
      <alignment horizontal="center"/>
    </xf>
    <xf numFmtId="172" fontId="54" fillId="37" borderId="0" xfId="0" applyNumberFormat="1" applyFont="1" applyFill="1" applyBorder="1" applyAlignment="1">
      <alignment horizontal="center"/>
    </xf>
    <xf numFmtId="172" fontId="0" fillId="37" borderId="17" xfId="0" applyNumberFormat="1" applyFont="1" applyFill="1" applyBorder="1" applyAlignment="1">
      <alignment horizontal="center"/>
    </xf>
    <xf numFmtId="172" fontId="1" fillId="37" borderId="57" xfId="0" applyNumberFormat="1" applyFont="1" applyFill="1" applyBorder="1" applyAlignment="1">
      <alignment horizontal="center"/>
    </xf>
    <xf numFmtId="172" fontId="1" fillId="37" borderId="42" xfId="0" applyNumberFormat="1" applyFont="1" applyFill="1" applyBorder="1" applyAlignment="1">
      <alignment horizontal="center"/>
    </xf>
    <xf numFmtId="172" fontId="1" fillId="37" borderId="58" xfId="0" applyNumberFormat="1" applyFont="1" applyFill="1" applyBorder="1" applyAlignment="1">
      <alignment horizontal="center"/>
    </xf>
    <xf numFmtId="172" fontId="55" fillId="38" borderId="17" xfId="0" applyNumberFormat="1" applyFont="1" applyFill="1" applyBorder="1" applyAlignment="1">
      <alignment horizontal="center"/>
    </xf>
    <xf numFmtId="172" fontId="55" fillId="38" borderId="26" xfId="0" applyNumberFormat="1" applyFont="1" applyFill="1" applyBorder="1" applyAlignment="1">
      <alignment horizontal="center"/>
    </xf>
    <xf numFmtId="172" fontId="55" fillId="38" borderId="57" xfId="0" applyNumberFormat="1" applyFont="1" applyFill="1" applyBorder="1" applyAlignment="1">
      <alignment horizontal="center"/>
    </xf>
    <xf numFmtId="172" fontId="55" fillId="38" borderId="39" xfId="0" applyNumberFormat="1" applyFont="1" applyFill="1" applyBorder="1" applyAlignment="1">
      <alignment horizontal="center"/>
    </xf>
    <xf numFmtId="172" fontId="55" fillId="38" borderId="58" xfId="0" applyNumberFormat="1" applyFont="1" applyFill="1" applyBorder="1" applyAlignment="1">
      <alignment horizontal="center"/>
    </xf>
    <xf numFmtId="172" fontId="53" fillId="37" borderId="10" xfId="0" applyNumberFormat="1" applyFont="1" applyFill="1" applyBorder="1" applyAlignment="1">
      <alignment horizontal="center"/>
    </xf>
    <xf numFmtId="0" fontId="8" fillId="0" borderId="0" xfId="0" applyFont="1" applyFill="1" applyBorder="1" applyAlignment="1">
      <alignment/>
    </xf>
    <xf numFmtId="0" fontId="8" fillId="35" borderId="20" xfId="0" applyFont="1" applyFill="1" applyBorder="1" applyAlignment="1">
      <alignment/>
    </xf>
    <xf numFmtId="0" fontId="2" fillId="34" borderId="12" xfId="0" applyFont="1" applyFill="1" applyBorder="1" applyAlignment="1">
      <alignment/>
    </xf>
    <xf numFmtId="0" fontId="2" fillId="33" borderId="36" xfId="0" applyFont="1" applyFill="1" applyBorder="1" applyAlignment="1">
      <alignment/>
    </xf>
    <xf numFmtId="2" fontId="2" fillId="33" borderId="30" xfId="0" applyNumberFormat="1" applyFont="1" applyFill="1" applyBorder="1" applyAlignment="1">
      <alignment horizontal="center"/>
    </xf>
    <xf numFmtId="2" fontId="2" fillId="33" borderId="10" xfId="0" applyNumberFormat="1" applyFont="1" applyFill="1" applyBorder="1" applyAlignment="1">
      <alignment horizontal="center"/>
    </xf>
    <xf numFmtId="174" fontId="0" fillId="35" borderId="47" xfId="0" applyNumberFormat="1" applyFill="1" applyBorder="1" applyAlignment="1">
      <alignment horizontal="center"/>
    </xf>
    <xf numFmtId="175" fontId="0" fillId="35" borderId="47" xfId="0" applyNumberFormat="1" applyFill="1" applyBorder="1" applyAlignment="1">
      <alignment horizontal="center"/>
    </xf>
    <xf numFmtId="2" fontId="0" fillId="0" borderId="49" xfId="0" applyNumberFormat="1" applyFill="1" applyBorder="1" applyAlignment="1" applyProtection="1">
      <alignment horizontal="center"/>
      <protection locked="0"/>
    </xf>
    <xf numFmtId="2" fontId="0" fillId="0" borderId="50" xfId="0" applyNumberFormat="1" applyFill="1" applyBorder="1" applyAlignment="1" applyProtection="1">
      <alignment horizontal="center"/>
      <protection locked="0"/>
    </xf>
    <xf numFmtId="2" fontId="0" fillId="0" borderId="51" xfId="0" applyNumberFormat="1" applyFill="1" applyBorder="1" applyAlignment="1" applyProtection="1">
      <alignment horizontal="center"/>
      <protection locked="0"/>
    </xf>
    <xf numFmtId="173" fontId="1" fillId="35" borderId="18" xfId="0" applyNumberFormat="1" applyFont="1" applyFill="1" applyBorder="1" applyAlignment="1">
      <alignment horizontal="center"/>
    </xf>
    <xf numFmtId="173" fontId="1" fillId="35" borderId="37" xfId="0" applyNumberFormat="1" applyFont="1" applyFill="1" applyBorder="1" applyAlignment="1">
      <alignment horizontal="center"/>
    </xf>
    <xf numFmtId="0" fontId="8" fillId="35" borderId="33" xfId="0" applyFont="1" applyFill="1" applyBorder="1" applyAlignment="1">
      <alignment/>
    </xf>
    <xf numFmtId="0" fontId="52" fillId="35" borderId="20" xfId="0" applyFont="1" applyFill="1" applyBorder="1" applyAlignment="1">
      <alignment horizontal="center"/>
    </xf>
    <xf numFmtId="0" fontId="8" fillId="35" borderId="27" xfId="0" applyFont="1" applyFill="1" applyBorder="1" applyAlignment="1">
      <alignment/>
    </xf>
    <xf numFmtId="0" fontId="34" fillId="35" borderId="27" xfId="0" applyFont="1" applyFill="1" applyBorder="1" applyAlignment="1">
      <alignment/>
    </xf>
    <xf numFmtId="0" fontId="34" fillId="35" borderId="49" xfId="0" applyFont="1" applyFill="1" applyBorder="1" applyAlignment="1">
      <alignment/>
    </xf>
    <xf numFmtId="172" fontId="54" fillId="37" borderId="39" xfId="0" applyNumberFormat="1" applyFont="1" applyFill="1" applyBorder="1" applyAlignment="1">
      <alignment horizontal="center"/>
    </xf>
    <xf numFmtId="172" fontId="55" fillId="38" borderId="55" xfId="0" applyNumberFormat="1" applyFont="1" applyFill="1" applyBorder="1" applyAlignment="1">
      <alignment horizontal="center"/>
    </xf>
    <xf numFmtId="173" fontId="1" fillId="0" borderId="0" xfId="0" applyNumberFormat="1" applyFont="1" applyFill="1" applyBorder="1" applyAlignment="1">
      <alignment horizontal="center"/>
    </xf>
    <xf numFmtId="172" fontId="50" fillId="0" borderId="0" xfId="0" applyNumberFormat="1" applyFont="1" applyFill="1" applyBorder="1" applyAlignment="1">
      <alignment horizontal="center"/>
    </xf>
    <xf numFmtId="0" fontId="56" fillId="35" borderId="46" xfId="0" applyFont="1" applyFill="1" applyBorder="1" applyAlignment="1">
      <alignment horizontal="center"/>
    </xf>
    <xf numFmtId="0" fontId="32" fillId="35" borderId="12" xfId="0" applyFont="1" applyFill="1" applyBorder="1" applyAlignment="1">
      <alignment/>
    </xf>
    <xf numFmtId="172" fontId="0" fillId="35" borderId="37" xfId="0" applyNumberFormat="1" applyFill="1" applyBorder="1" applyAlignment="1">
      <alignment horizontal="center"/>
    </xf>
    <xf numFmtId="172" fontId="0" fillId="35" borderId="50" xfId="0" applyNumberFormat="1" applyFill="1" applyBorder="1" applyAlignment="1">
      <alignment horizontal="center"/>
    </xf>
    <xf numFmtId="172" fontId="0" fillId="35" borderId="64" xfId="0" applyNumberFormat="1" applyFill="1" applyBorder="1" applyAlignment="1">
      <alignment horizontal="center"/>
    </xf>
    <xf numFmtId="172" fontId="0" fillId="35" borderId="34" xfId="0" applyNumberFormat="1" applyFill="1" applyBorder="1" applyAlignment="1">
      <alignment horizontal="center"/>
    </xf>
    <xf numFmtId="172" fontId="0" fillId="35" borderId="62" xfId="0" applyNumberFormat="1" applyFill="1" applyBorder="1" applyAlignment="1">
      <alignment horizontal="center"/>
    </xf>
    <xf numFmtId="176" fontId="0" fillId="0" borderId="0" xfId="0" applyNumberFormat="1" applyAlignment="1">
      <alignment/>
    </xf>
    <xf numFmtId="172" fontId="0" fillId="0" borderId="0" xfId="0" applyNumberFormat="1" applyAlignment="1">
      <alignment/>
    </xf>
    <xf numFmtId="2" fontId="53" fillId="37" borderId="55" xfId="0" applyNumberFormat="1" applyFont="1" applyFill="1" applyBorder="1" applyAlignment="1">
      <alignment horizontal="center"/>
    </xf>
    <xf numFmtId="172" fontId="0" fillId="37" borderId="57" xfId="0" applyNumberFormat="1" applyFill="1" applyBorder="1" applyAlignment="1">
      <alignment horizontal="center"/>
    </xf>
    <xf numFmtId="2" fontId="53" fillId="37" borderId="58" xfId="0" applyNumberFormat="1" applyFont="1" applyFill="1" applyBorder="1" applyAlignment="1">
      <alignment horizontal="center"/>
    </xf>
    <xf numFmtId="0" fontId="7" fillId="34" borderId="26" xfId="0" applyFont="1" applyFill="1" applyBorder="1" applyAlignment="1">
      <alignment horizontal="center"/>
    </xf>
    <xf numFmtId="177" fontId="0" fillId="35" borderId="47" xfId="0" applyNumberFormat="1" applyFill="1" applyBorder="1" applyAlignment="1">
      <alignment horizontal="center"/>
    </xf>
    <xf numFmtId="172" fontId="0" fillId="37" borderId="17" xfId="0" applyNumberFormat="1" applyFont="1" applyFill="1" applyBorder="1" applyAlignment="1">
      <alignment/>
    </xf>
    <xf numFmtId="172" fontId="0" fillId="37" borderId="57" xfId="0" applyNumberFormat="1" applyFont="1" applyFill="1" applyBorder="1" applyAlignment="1">
      <alignment/>
    </xf>
    <xf numFmtId="172" fontId="0" fillId="37" borderId="58" xfId="0" applyNumberFormat="1" applyFont="1" applyFill="1" applyBorder="1" applyAlignment="1">
      <alignment/>
    </xf>
    <xf numFmtId="172" fontId="0" fillId="37" borderId="12" xfId="0" applyNumberFormat="1" applyFont="1" applyFill="1" applyBorder="1" applyAlignment="1">
      <alignment/>
    </xf>
    <xf numFmtId="172" fontId="0" fillId="37" borderId="0" xfId="0" applyNumberFormat="1" applyFont="1" applyFill="1" applyBorder="1" applyAlignment="1">
      <alignment/>
    </xf>
    <xf numFmtId="172" fontId="0" fillId="37" borderId="39" xfId="0" applyNumberFormat="1" applyFont="1" applyFill="1" applyBorder="1" applyAlignment="1">
      <alignment/>
    </xf>
    <xf numFmtId="172" fontId="53" fillId="37" borderId="36" xfId="0" applyNumberFormat="1" applyFont="1" applyFill="1" applyBorder="1" applyAlignment="1">
      <alignment/>
    </xf>
    <xf numFmtId="172" fontId="53" fillId="37" borderId="30" xfId="0" applyNumberFormat="1" applyFont="1" applyFill="1" applyBorder="1" applyAlignment="1">
      <alignment horizontal="center"/>
    </xf>
    <xf numFmtId="172" fontId="0" fillId="0" borderId="0" xfId="0" applyNumberFormat="1" applyFill="1" applyAlignment="1">
      <alignment/>
    </xf>
    <xf numFmtId="172" fontId="0" fillId="0" borderId="0" xfId="0" applyNumberFormat="1" applyFill="1" applyAlignment="1">
      <alignment horizontal="center"/>
    </xf>
    <xf numFmtId="172" fontId="54" fillId="38" borderId="20" xfId="0" applyNumberFormat="1" applyFont="1" applyFill="1" applyBorder="1" applyAlignment="1">
      <alignment/>
    </xf>
    <xf numFmtId="172" fontId="54" fillId="38" borderId="13" xfId="0" applyNumberFormat="1" applyFont="1" applyFill="1" applyBorder="1" applyAlignment="1">
      <alignment/>
    </xf>
    <xf numFmtId="172" fontId="54" fillId="38" borderId="10" xfId="0" applyNumberFormat="1" applyFont="1" applyFill="1" applyBorder="1" applyAlignment="1">
      <alignment/>
    </xf>
    <xf numFmtId="172" fontId="54" fillId="38" borderId="13" xfId="0" applyNumberFormat="1" applyFont="1" applyFill="1" applyBorder="1" applyAlignment="1">
      <alignment horizontal="center"/>
    </xf>
    <xf numFmtId="172" fontId="0" fillId="38" borderId="20" xfId="0" applyNumberFormat="1" applyFont="1" applyFill="1" applyBorder="1" applyAlignment="1">
      <alignment/>
    </xf>
    <xf numFmtId="172" fontId="0" fillId="38" borderId="12" xfId="0" applyNumberFormat="1" applyFont="1" applyFill="1" applyBorder="1" applyAlignment="1">
      <alignment/>
    </xf>
    <xf numFmtId="172" fontId="0" fillId="38" borderId="29" xfId="0" applyNumberFormat="1" applyFont="1" applyFill="1" applyBorder="1" applyAlignment="1">
      <alignment/>
    </xf>
    <xf numFmtId="172" fontId="54" fillId="37" borderId="20" xfId="0" applyNumberFormat="1" applyFont="1" applyFill="1" applyBorder="1" applyAlignment="1">
      <alignment/>
    </xf>
    <xf numFmtId="172" fontId="54" fillId="37" borderId="29" xfId="0" applyNumberFormat="1" applyFont="1" applyFill="1" applyBorder="1" applyAlignment="1">
      <alignment/>
    </xf>
    <xf numFmtId="172" fontId="50" fillId="37" borderId="20" xfId="0" applyNumberFormat="1" applyFont="1" applyFill="1" applyBorder="1" applyAlignment="1">
      <alignment/>
    </xf>
    <xf numFmtId="172" fontId="50" fillId="37" borderId="13" xfId="0" applyNumberFormat="1" applyFont="1" applyFill="1" applyBorder="1" applyAlignment="1">
      <alignment horizontal="center"/>
    </xf>
    <xf numFmtId="172" fontId="50" fillId="37" borderId="10" xfId="0" applyNumberFormat="1" applyFont="1" applyFill="1" applyBorder="1" applyAlignment="1">
      <alignment horizontal="center"/>
    </xf>
    <xf numFmtId="2" fontId="55" fillId="36" borderId="10" xfId="0" applyNumberFormat="1" applyFont="1" applyFill="1" applyBorder="1" applyAlignment="1">
      <alignment horizontal="center"/>
    </xf>
    <xf numFmtId="2" fontId="55" fillId="36" borderId="13" xfId="0" applyNumberFormat="1" applyFont="1" applyFill="1" applyBorder="1" applyAlignment="1">
      <alignment horizontal="center"/>
    </xf>
    <xf numFmtId="0" fontId="2" fillId="33" borderId="21" xfId="0" applyFont="1" applyFill="1" applyBorder="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horizontal="center"/>
    </xf>
    <xf numFmtId="0" fontId="52" fillId="34" borderId="36" xfId="0" applyFont="1" applyFill="1" applyBorder="1" applyAlignment="1">
      <alignment/>
    </xf>
    <xf numFmtId="0" fontId="3" fillId="34" borderId="38" xfId="0" applyFont="1" applyFill="1" applyBorder="1" applyAlignment="1">
      <alignment horizontal="center"/>
    </xf>
    <xf numFmtId="0" fontId="7" fillId="34" borderId="27" xfId="0" applyFont="1" applyFill="1" applyBorder="1" applyAlignment="1">
      <alignment horizontal="center"/>
    </xf>
    <xf numFmtId="0" fontId="3" fillId="34" borderId="12" xfId="0" applyFont="1" applyFill="1" applyBorder="1" applyAlignment="1">
      <alignment horizontal="center"/>
    </xf>
    <xf numFmtId="2" fontId="0" fillId="35" borderId="27" xfId="0" applyNumberFormat="1" applyFill="1" applyBorder="1" applyAlignment="1">
      <alignment/>
    </xf>
    <xf numFmtId="2" fontId="0" fillId="35" borderId="24" xfId="0" applyNumberFormat="1" applyFill="1" applyBorder="1" applyAlignment="1">
      <alignment/>
    </xf>
    <xf numFmtId="2" fontId="0" fillId="35" borderId="52" xfId="0" applyNumberFormat="1" applyFill="1" applyBorder="1" applyAlignment="1">
      <alignment/>
    </xf>
    <xf numFmtId="2" fontId="0" fillId="35" borderId="47" xfId="0" applyNumberFormat="1" applyFill="1" applyBorder="1" applyAlignment="1">
      <alignment/>
    </xf>
    <xf numFmtId="2" fontId="0" fillId="35" borderId="48" xfId="0" applyNumberFormat="1" applyFill="1" applyBorder="1" applyAlignment="1">
      <alignment/>
    </xf>
    <xf numFmtId="0" fontId="3" fillId="34" borderId="56" xfId="0" applyFont="1" applyFill="1" applyBorder="1" applyAlignment="1">
      <alignment horizontal="center"/>
    </xf>
    <xf numFmtId="2" fontId="0" fillId="35" borderId="41" xfId="0" applyNumberFormat="1" applyFill="1" applyBorder="1" applyAlignment="1" applyProtection="1">
      <alignment horizontal="center"/>
      <protection locked="0"/>
    </xf>
    <xf numFmtId="2" fontId="0" fillId="35" borderId="65" xfId="0" applyNumberFormat="1" applyFill="1" applyBorder="1" applyAlignment="1" applyProtection="1">
      <alignment horizontal="center"/>
      <protection locked="0"/>
    </xf>
    <xf numFmtId="2" fontId="3" fillId="34" borderId="38" xfId="0" applyNumberFormat="1" applyFont="1" applyFill="1" applyBorder="1" applyAlignment="1">
      <alignment horizontal="center"/>
    </xf>
    <xf numFmtId="2" fontId="0" fillId="34" borderId="27" xfId="0" applyNumberFormat="1" applyFill="1" applyBorder="1" applyAlignment="1">
      <alignment/>
    </xf>
    <xf numFmtId="2" fontId="0" fillId="34" borderId="52" xfId="0" applyNumberFormat="1" applyFill="1" applyBorder="1" applyAlignment="1">
      <alignment/>
    </xf>
    <xf numFmtId="2" fontId="0" fillId="35" borderId="66" xfId="0" applyNumberFormat="1" applyFill="1" applyBorder="1" applyAlignment="1" applyProtection="1">
      <alignment horizontal="center"/>
      <protection locked="0"/>
    </xf>
    <xf numFmtId="2" fontId="0" fillId="35" borderId="67" xfId="0" applyNumberFormat="1" applyFill="1" applyBorder="1" applyAlignment="1" applyProtection="1">
      <alignment horizontal="center"/>
      <protection locked="0"/>
    </xf>
    <xf numFmtId="0" fontId="3" fillId="34" borderId="68" xfId="0" applyFont="1" applyFill="1" applyBorder="1" applyAlignment="1">
      <alignment horizontal="center"/>
    </xf>
    <xf numFmtId="0" fontId="7" fillId="34" borderId="37" xfId="0" applyFont="1" applyFill="1" applyBorder="1" applyAlignment="1">
      <alignment horizontal="center"/>
    </xf>
    <xf numFmtId="0" fontId="3" fillId="34" borderId="69" xfId="0" applyFont="1" applyFill="1" applyBorder="1" applyAlignment="1">
      <alignment horizontal="center"/>
    </xf>
    <xf numFmtId="0" fontId="3" fillId="34" borderId="70" xfId="0" applyFont="1" applyFill="1" applyBorder="1" applyAlignment="1">
      <alignment horizontal="center"/>
    </xf>
    <xf numFmtId="2" fontId="3" fillId="34" borderId="69" xfId="0" applyNumberFormat="1" applyFont="1" applyFill="1" applyBorder="1" applyAlignment="1">
      <alignment horizontal="center"/>
    </xf>
    <xf numFmtId="2" fontId="3" fillId="34" borderId="70" xfId="0" applyNumberFormat="1" applyFont="1" applyFill="1" applyBorder="1" applyAlignment="1">
      <alignment horizontal="center"/>
    </xf>
    <xf numFmtId="0" fontId="0" fillId="34" borderId="0" xfId="0" applyFill="1" applyAlignment="1">
      <alignment horizontal="left" vertical="top" wrapText="1"/>
    </xf>
    <xf numFmtId="49" fontId="2" fillId="34" borderId="0" xfId="0" applyNumberFormat="1" applyFont="1" applyFill="1" applyBorder="1" applyAlignment="1">
      <alignment horizontal="center" vertical="top"/>
    </xf>
    <xf numFmtId="0" fontId="7" fillId="34" borderId="15" xfId="0" applyFont="1" applyFill="1" applyBorder="1" applyAlignment="1">
      <alignment horizontal="center" wrapText="1"/>
    </xf>
    <xf numFmtId="0" fontId="3" fillId="34" borderId="30" xfId="0" applyFont="1" applyFill="1" applyBorder="1" applyAlignment="1">
      <alignment/>
    </xf>
    <xf numFmtId="0" fontId="3" fillId="34" borderId="10" xfId="0" applyFont="1" applyFill="1" applyBorder="1" applyAlignment="1">
      <alignment/>
    </xf>
    <xf numFmtId="0" fontId="2" fillId="35" borderId="30" xfId="0" applyFont="1" applyFill="1" applyBorder="1" applyAlignment="1">
      <alignment horizontal="center"/>
    </xf>
    <xf numFmtId="0" fontId="2" fillId="36" borderId="62" xfId="0" applyFont="1" applyFill="1" applyBorder="1" applyAlignment="1">
      <alignment horizontal="center"/>
    </xf>
    <xf numFmtId="0" fontId="0" fillId="0" borderId="47" xfId="0" applyFill="1" applyBorder="1" applyAlignment="1" applyProtection="1">
      <alignment horizontal="center"/>
      <protection locked="0"/>
    </xf>
    <xf numFmtId="2" fontId="50" fillId="36" borderId="10" xfId="0" applyNumberFormat="1" applyFont="1" applyFill="1" applyBorder="1" applyAlignment="1">
      <alignment/>
    </xf>
    <xf numFmtId="2" fontId="50" fillId="35" borderId="71" xfId="0" applyNumberFormat="1" applyFont="1" applyFill="1" applyBorder="1" applyAlignment="1">
      <alignment/>
    </xf>
    <xf numFmtId="0" fontId="7" fillId="35" borderId="72" xfId="0" applyFont="1" applyFill="1" applyBorder="1" applyAlignment="1">
      <alignment horizontal="center" wrapText="1"/>
    </xf>
    <xf numFmtId="0" fontId="0" fillId="0" borderId="67" xfId="0" applyFill="1" applyBorder="1" applyAlignment="1" applyProtection="1">
      <alignment horizontal="center"/>
      <protection locked="0"/>
    </xf>
    <xf numFmtId="0" fontId="16" fillId="35" borderId="17" xfId="0" applyFont="1" applyFill="1" applyBorder="1" applyAlignment="1">
      <alignment/>
    </xf>
    <xf numFmtId="0" fontId="50" fillId="35" borderId="57" xfId="0" applyFont="1" applyFill="1" applyBorder="1" applyAlignment="1">
      <alignment/>
    </xf>
    <xf numFmtId="2" fontId="0" fillId="35" borderId="57" xfId="0" applyNumberFormat="1" applyFill="1" applyBorder="1" applyAlignment="1">
      <alignment horizontal="center"/>
    </xf>
    <xf numFmtId="2" fontId="2" fillId="35" borderId="57" xfId="0" applyNumberFormat="1" applyFont="1" applyFill="1" applyBorder="1" applyAlignment="1">
      <alignment horizontal="center"/>
    </xf>
    <xf numFmtId="2" fontId="55" fillId="35" borderId="58" xfId="0" applyNumberFormat="1" applyFont="1" applyFill="1" applyBorder="1" applyAlignment="1">
      <alignment horizontal="center"/>
    </xf>
    <xf numFmtId="0" fontId="0" fillId="35" borderId="58" xfId="0" applyFill="1" applyBorder="1" applyAlignment="1">
      <alignment/>
    </xf>
    <xf numFmtId="2" fontId="50" fillId="36" borderId="62" xfId="0" applyNumberFormat="1" applyFont="1" applyFill="1" applyBorder="1" applyAlignment="1">
      <alignment/>
    </xf>
    <xf numFmtId="0" fontId="7" fillId="34" borderId="57" xfId="0" applyFont="1" applyFill="1" applyBorder="1" applyAlignment="1">
      <alignment horizontal="center"/>
    </xf>
    <xf numFmtId="0" fontId="3" fillId="34" borderId="0" xfId="0" applyFont="1" applyFill="1" applyBorder="1" applyAlignment="1">
      <alignment/>
    </xf>
    <xf numFmtId="173" fontId="50" fillId="35" borderId="29" xfId="0" applyNumberFormat="1" applyFont="1" applyFill="1" applyBorder="1" applyAlignment="1">
      <alignment horizontal="center"/>
    </xf>
    <xf numFmtId="0" fontId="2" fillId="35" borderId="73" xfId="0" applyFont="1" applyFill="1" applyBorder="1" applyAlignment="1">
      <alignment horizontal="center"/>
    </xf>
    <xf numFmtId="2" fontId="2" fillId="36" borderId="59" xfId="0" applyNumberFormat="1" applyFont="1" applyFill="1" applyBorder="1" applyAlignment="1">
      <alignment horizontal="center"/>
    </xf>
    <xf numFmtId="0" fontId="2" fillId="34" borderId="19" xfId="0" applyFont="1" applyFill="1" applyBorder="1" applyAlignment="1">
      <alignment horizontal="center"/>
    </xf>
    <xf numFmtId="0" fontId="2" fillId="34" borderId="60" xfId="0" applyFont="1" applyFill="1" applyBorder="1" applyAlignment="1">
      <alignment horizontal="center"/>
    </xf>
    <xf numFmtId="0" fontId="2" fillId="34" borderId="46" xfId="0" applyFont="1" applyFill="1" applyBorder="1" applyAlignment="1">
      <alignment horizontal="center"/>
    </xf>
    <xf numFmtId="0" fontId="7" fillId="34" borderId="25" xfId="0" applyFont="1" applyFill="1" applyBorder="1" applyAlignment="1">
      <alignment horizontal="center" wrapText="1"/>
    </xf>
    <xf numFmtId="0" fontId="7" fillId="34" borderId="28" xfId="0" applyFont="1" applyFill="1" applyBorder="1" applyAlignment="1">
      <alignment horizontal="center" wrapText="1"/>
    </xf>
    <xf numFmtId="0" fontId="2" fillId="34" borderId="27" xfId="0" applyFont="1" applyFill="1" applyBorder="1" applyAlignment="1">
      <alignment horizontal="center"/>
    </xf>
    <xf numFmtId="0" fontId="2" fillId="34" borderId="52" xfId="0" applyFont="1" applyFill="1" applyBorder="1" applyAlignment="1">
      <alignment horizontal="center"/>
    </xf>
    <xf numFmtId="0" fontId="50" fillId="35" borderId="12" xfId="0" applyFont="1" applyFill="1" applyBorder="1" applyAlignment="1">
      <alignment/>
    </xf>
    <xf numFmtId="2" fontId="0" fillId="35" borderId="12" xfId="0" applyNumberFormat="1" applyFill="1" applyBorder="1" applyAlignment="1">
      <alignment horizontal="center"/>
    </xf>
    <xf numFmtId="2" fontId="50" fillId="36" borderId="58" xfId="0" applyNumberFormat="1" applyFont="1" applyFill="1" applyBorder="1" applyAlignment="1">
      <alignment horizontal="center"/>
    </xf>
    <xf numFmtId="0" fontId="2" fillId="0" borderId="27" xfId="0" applyFont="1" applyFill="1" applyBorder="1" applyAlignment="1" applyProtection="1">
      <alignment horizontal="center"/>
      <protection locked="0"/>
    </xf>
    <xf numFmtId="2" fontId="0" fillId="0" borderId="52" xfId="0" applyNumberFormat="1" applyFill="1" applyBorder="1" applyAlignment="1" applyProtection="1">
      <alignment horizontal="center"/>
      <protection locked="0"/>
    </xf>
    <xf numFmtId="2" fontId="0" fillId="0" borderId="47" xfId="0" applyNumberFormat="1" applyFill="1" applyBorder="1" applyAlignment="1" applyProtection="1">
      <alignment horizontal="center"/>
      <protection locked="0"/>
    </xf>
    <xf numFmtId="2" fontId="0" fillId="0" borderId="48" xfId="0" applyNumberFormat="1" applyFill="1" applyBorder="1" applyAlignment="1" applyProtection="1">
      <alignment horizontal="center"/>
      <protection locked="0"/>
    </xf>
    <xf numFmtId="0" fontId="0" fillId="0" borderId="20" xfId="0" applyFill="1" applyBorder="1" applyAlignment="1" applyProtection="1">
      <alignment horizontal="center" vertical="top" wrapText="1"/>
      <protection locked="0"/>
    </xf>
    <xf numFmtId="0" fontId="0" fillId="0" borderId="31" xfId="0" applyFill="1" applyBorder="1" applyAlignment="1" applyProtection="1">
      <alignment horizontal="center" vertical="top" wrapText="1"/>
      <protection locked="0"/>
    </xf>
    <xf numFmtId="0" fontId="0" fillId="0" borderId="26"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39" xfId="0" applyFill="1" applyBorder="1" applyAlignment="1" applyProtection="1">
      <alignment horizontal="center" vertical="top" wrapText="1"/>
      <protection locked="0"/>
    </xf>
    <xf numFmtId="0" fontId="0" fillId="0" borderId="29" xfId="0" applyFill="1" applyBorder="1" applyAlignment="1" applyProtection="1">
      <alignment horizontal="center" vertical="top" wrapText="1"/>
      <protection locked="0"/>
    </xf>
    <xf numFmtId="0" fontId="0" fillId="0" borderId="42" xfId="0" applyFill="1" applyBorder="1" applyAlignment="1" applyProtection="1">
      <alignment horizontal="center" vertical="top" wrapText="1"/>
      <protection locked="0"/>
    </xf>
    <xf numFmtId="0" fontId="0" fillId="0" borderId="55" xfId="0" applyFill="1" applyBorder="1" applyAlignment="1" applyProtection="1">
      <alignment horizontal="center" vertical="top" wrapText="1"/>
      <protection locked="0"/>
    </xf>
    <xf numFmtId="0" fontId="0" fillId="0" borderId="36" xfId="0" applyBorder="1" applyAlignment="1" applyProtection="1">
      <alignment horizontal="center"/>
      <protection locked="0"/>
    </xf>
    <xf numFmtId="0" fontId="0" fillId="0" borderId="10" xfId="0" applyBorder="1" applyAlignment="1" applyProtection="1">
      <alignment horizontal="center"/>
      <protection locked="0"/>
    </xf>
    <xf numFmtId="0" fontId="0" fillId="34" borderId="0" xfId="0" applyFill="1" applyAlignment="1">
      <alignment horizontal="left" vertical="top" wrapText="1"/>
    </xf>
    <xf numFmtId="0" fontId="0" fillId="35" borderId="12" xfId="0" applyFill="1" applyBorder="1" applyAlignment="1">
      <alignment horizontal="left" vertical="top" wrapText="1"/>
    </xf>
    <xf numFmtId="0" fontId="0" fillId="35" borderId="0" xfId="0" applyFill="1" applyBorder="1" applyAlignment="1">
      <alignment horizontal="left" vertical="top" wrapText="1"/>
    </xf>
    <xf numFmtId="0" fontId="0" fillId="35" borderId="39" xfId="0" applyFill="1" applyBorder="1" applyAlignment="1">
      <alignment horizontal="left" vertical="top" wrapText="1"/>
    </xf>
    <xf numFmtId="0" fontId="0" fillId="35" borderId="29" xfId="0" applyFill="1" applyBorder="1" applyAlignment="1">
      <alignment horizontal="left" vertical="top" wrapText="1"/>
    </xf>
    <xf numFmtId="0" fontId="0" fillId="35" borderId="42" xfId="0" applyFill="1" applyBorder="1" applyAlignment="1">
      <alignment horizontal="left" vertical="top" wrapText="1"/>
    </xf>
    <xf numFmtId="0" fontId="0" fillId="35" borderId="55" xfId="0" applyFill="1" applyBorder="1" applyAlignment="1">
      <alignment horizontal="left" vertical="top" wrapText="1"/>
    </xf>
    <xf numFmtId="0" fontId="2" fillId="34" borderId="36" xfId="0" applyFont="1" applyFill="1" applyBorder="1" applyAlignment="1">
      <alignment horizontal="center"/>
    </xf>
    <xf numFmtId="0" fontId="2" fillId="34" borderId="30" xfId="0" applyFont="1" applyFill="1" applyBorder="1" applyAlignment="1">
      <alignment horizontal="center"/>
    </xf>
    <xf numFmtId="0" fontId="2" fillId="34" borderId="10" xfId="0" applyFont="1" applyFill="1" applyBorder="1" applyAlignment="1">
      <alignment horizontal="center"/>
    </xf>
    <xf numFmtId="0" fontId="11" fillId="34" borderId="0" xfId="0" applyFont="1" applyFill="1" applyAlignment="1">
      <alignment horizontal="center"/>
    </xf>
    <xf numFmtId="0" fontId="0" fillId="34" borderId="0" xfId="0" applyFill="1" applyBorder="1" applyAlignment="1">
      <alignment horizontal="left" vertical="top" wrapText="1"/>
    </xf>
    <xf numFmtId="0" fontId="0" fillId="34" borderId="0" xfId="0" applyNumberFormat="1" applyFill="1" applyAlignment="1">
      <alignment horizontal="left" vertical="top" wrapText="1"/>
    </xf>
    <xf numFmtId="0" fontId="0" fillId="0" borderId="36" xfId="0" applyBorder="1" applyAlignment="1" applyProtection="1">
      <alignment horizontal="left"/>
      <protection locked="0"/>
    </xf>
    <xf numFmtId="0" fontId="0" fillId="0" borderId="10" xfId="0" applyBorder="1" applyAlignment="1" applyProtection="1">
      <alignment horizontal="left"/>
      <protection locked="0"/>
    </xf>
    <xf numFmtId="49" fontId="0" fillId="0" borderId="36"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0" fontId="3" fillId="34" borderId="36" xfId="0" applyFont="1" applyFill="1" applyBorder="1" applyAlignment="1">
      <alignment horizontal="center"/>
    </xf>
    <xf numFmtId="0" fontId="3" fillId="34" borderId="30" xfId="0" applyFont="1" applyFill="1" applyBorder="1" applyAlignment="1">
      <alignment horizontal="center"/>
    </xf>
    <xf numFmtId="0" fontId="3" fillId="34" borderId="10" xfId="0" applyFont="1" applyFill="1" applyBorder="1" applyAlignment="1">
      <alignment horizontal="center"/>
    </xf>
    <xf numFmtId="0" fontId="16" fillId="34" borderId="36" xfId="0" applyFont="1" applyFill="1" applyBorder="1" applyAlignment="1">
      <alignment horizontal="center"/>
    </xf>
    <xf numFmtId="0" fontId="16" fillId="34" borderId="30" xfId="0" applyFont="1" applyFill="1" applyBorder="1" applyAlignment="1">
      <alignment horizontal="center"/>
    </xf>
    <xf numFmtId="0" fontId="16" fillId="34" borderId="10" xfId="0" applyFont="1" applyFill="1" applyBorder="1" applyAlignment="1">
      <alignment horizontal="center"/>
    </xf>
    <xf numFmtId="0" fontId="16" fillId="34" borderId="20" xfId="0" applyFont="1" applyFill="1" applyBorder="1" applyAlignment="1">
      <alignment horizontal="center"/>
    </xf>
    <xf numFmtId="0" fontId="16" fillId="34" borderId="31" xfId="0" applyFont="1" applyFill="1" applyBorder="1" applyAlignment="1">
      <alignment horizontal="center"/>
    </xf>
    <xf numFmtId="0" fontId="3" fillId="34" borderId="30" xfId="0" applyFont="1" applyFill="1" applyBorder="1" applyAlignment="1">
      <alignment horizontal="center"/>
    </xf>
    <xf numFmtId="0" fontId="3" fillId="34" borderId="10" xfId="0" applyFont="1" applyFill="1" applyBorder="1" applyAlignment="1">
      <alignment horizontal="center"/>
    </xf>
    <xf numFmtId="0" fontId="0" fillId="35" borderId="18" xfId="0" applyFont="1" applyFill="1" applyBorder="1" applyAlignment="1">
      <alignment horizontal="center"/>
    </xf>
    <xf numFmtId="0" fontId="0" fillId="35" borderId="18" xfId="0" applyFill="1" applyBorder="1" applyAlignment="1">
      <alignment horizontal="center"/>
    </xf>
    <xf numFmtId="2" fontId="1" fillId="0" borderId="18" xfId="0" applyNumberFormat="1" applyFont="1" applyFill="1" applyBorder="1" applyAlignment="1">
      <alignment horizontal="center" wrapText="1"/>
    </xf>
    <xf numFmtId="2" fontId="1" fillId="0" borderId="24" xfId="0" applyNumberFormat="1" applyFont="1" applyFill="1" applyBorder="1" applyAlignment="1">
      <alignment horizontal="center" wrapText="1"/>
    </xf>
    <xf numFmtId="0" fontId="0" fillId="0" borderId="47" xfId="0" applyFill="1" applyBorder="1" applyAlignment="1">
      <alignment horizontal="center"/>
    </xf>
    <xf numFmtId="0" fontId="0" fillId="0" borderId="48" xfId="0" applyFill="1" applyBorder="1" applyAlignment="1">
      <alignment horizontal="center"/>
    </xf>
    <xf numFmtId="172" fontId="0" fillId="35" borderId="42" xfId="0" applyNumberFormat="1" applyFill="1" applyBorder="1" applyAlignment="1">
      <alignment horizontal="center"/>
    </xf>
    <xf numFmtId="172" fontId="0" fillId="35" borderId="55" xfId="0" applyNumberFormat="1" applyFill="1" applyBorder="1" applyAlignment="1">
      <alignment horizontal="center"/>
    </xf>
    <xf numFmtId="0" fontId="52" fillId="35" borderId="52" xfId="0" applyFont="1" applyFill="1" applyBorder="1" applyAlignment="1">
      <alignment horizontal="left"/>
    </xf>
    <xf numFmtId="0" fontId="52" fillId="35" borderId="47" xfId="0" applyFont="1" applyFill="1" applyBorder="1" applyAlignment="1">
      <alignment horizontal="left"/>
    </xf>
    <xf numFmtId="0" fontId="0" fillId="35" borderId="47" xfId="0" applyFont="1" applyFill="1" applyBorder="1" applyAlignment="1">
      <alignment horizontal="center"/>
    </xf>
    <xf numFmtId="0" fontId="0" fillId="35" borderId="47" xfId="0" applyFill="1" applyBorder="1" applyAlignment="1">
      <alignment horizontal="center"/>
    </xf>
    <xf numFmtId="2" fontId="1" fillId="0" borderId="47" xfId="0" applyNumberFormat="1" applyFont="1" applyFill="1" applyBorder="1" applyAlignment="1">
      <alignment horizontal="center" wrapText="1"/>
    </xf>
    <xf numFmtId="2" fontId="1" fillId="0" borderId="48" xfId="0" applyNumberFormat="1" applyFont="1" applyFill="1" applyBorder="1" applyAlignment="1">
      <alignment horizontal="center" wrapText="1"/>
    </xf>
    <xf numFmtId="0" fontId="0" fillId="35" borderId="46" xfId="0" applyFill="1" applyBorder="1" applyAlignment="1">
      <alignment horizontal="left"/>
    </xf>
    <xf numFmtId="0" fontId="0" fillId="35" borderId="25" xfId="0" applyFill="1" applyBorder="1" applyAlignment="1">
      <alignment horizontal="left"/>
    </xf>
    <xf numFmtId="0" fontId="0" fillId="35" borderId="27" xfId="0" applyFill="1" applyBorder="1" applyAlignment="1">
      <alignment horizontal="left"/>
    </xf>
    <xf numFmtId="0" fontId="0" fillId="35" borderId="18" xfId="0" applyFill="1" applyBorder="1" applyAlignment="1">
      <alignment horizontal="left"/>
    </xf>
    <xf numFmtId="0" fontId="0" fillId="0" borderId="25" xfId="0" applyFill="1" applyBorder="1" applyAlignment="1">
      <alignment horizontal="center"/>
    </xf>
    <xf numFmtId="0" fontId="0" fillId="0" borderId="28" xfId="0" applyFill="1" applyBorder="1" applyAlignment="1">
      <alignment horizontal="center"/>
    </xf>
    <xf numFmtId="0" fontId="0" fillId="0" borderId="18" xfId="0" applyFill="1" applyBorder="1" applyAlignment="1">
      <alignment horizontal="center"/>
    </xf>
    <xf numFmtId="0" fontId="0" fillId="0" borderId="24" xfId="0" applyFill="1" applyBorder="1" applyAlignment="1">
      <alignment horizontal="center"/>
    </xf>
    <xf numFmtId="0" fontId="50" fillId="35" borderId="31" xfId="0" applyFont="1" applyFill="1" applyBorder="1" applyAlignment="1">
      <alignment horizontal="center"/>
    </xf>
    <xf numFmtId="0" fontId="56" fillId="35" borderId="27" xfId="0" applyFont="1" applyFill="1" applyBorder="1" applyAlignment="1">
      <alignment horizontal="left"/>
    </xf>
    <xf numFmtId="0" fontId="56" fillId="35" borderId="18" xfId="0" applyFont="1" applyFill="1" applyBorder="1" applyAlignment="1">
      <alignment horizontal="left"/>
    </xf>
    <xf numFmtId="2" fontId="1" fillId="0" borderId="16" xfId="0" applyNumberFormat="1" applyFont="1" applyFill="1" applyBorder="1" applyAlignment="1">
      <alignment horizontal="center" wrapText="1"/>
    </xf>
    <xf numFmtId="2" fontId="1" fillId="0" borderId="56" xfId="0" applyNumberFormat="1" applyFont="1" applyFill="1" applyBorder="1" applyAlignment="1">
      <alignment horizontal="center" wrapText="1"/>
    </xf>
    <xf numFmtId="0" fontId="56" fillId="35" borderId="52" xfId="0" applyFont="1" applyFill="1" applyBorder="1" applyAlignment="1">
      <alignment horizontal="left"/>
    </xf>
    <xf numFmtId="0" fontId="56" fillId="35" borderId="47" xfId="0" applyFont="1" applyFill="1" applyBorder="1" applyAlignment="1">
      <alignment horizontal="left"/>
    </xf>
    <xf numFmtId="173" fontId="1" fillId="0" borderId="18" xfId="0" applyNumberFormat="1" applyFont="1" applyFill="1" applyBorder="1" applyAlignment="1">
      <alignment horizontal="center" wrapText="1"/>
    </xf>
    <xf numFmtId="173" fontId="1" fillId="0" borderId="24" xfId="0" applyNumberFormat="1" applyFont="1" applyFill="1" applyBorder="1" applyAlignment="1">
      <alignment horizontal="center" wrapText="1"/>
    </xf>
    <xf numFmtId="0" fontId="2" fillId="35" borderId="36" xfId="0" applyFont="1" applyFill="1" applyBorder="1" applyAlignment="1">
      <alignment horizontal="center" vertical="top"/>
    </xf>
    <xf numFmtId="0" fontId="2" fillId="35" borderId="30" xfId="0" applyFont="1" applyFill="1" applyBorder="1" applyAlignment="1">
      <alignment horizontal="center" vertical="top"/>
    </xf>
    <xf numFmtId="0" fontId="50" fillId="35" borderId="30" xfId="0" applyFont="1" applyFill="1" applyBorder="1" applyAlignment="1">
      <alignment horizontal="center"/>
    </xf>
    <xf numFmtId="0" fontId="2" fillId="35" borderId="30" xfId="0" applyFont="1" applyFill="1" applyBorder="1" applyAlignment="1">
      <alignment horizontal="center"/>
    </xf>
    <xf numFmtId="0" fontId="2" fillId="35" borderId="10" xfId="0" applyFont="1" applyFill="1" applyBorder="1" applyAlignment="1">
      <alignment horizontal="center"/>
    </xf>
    <xf numFmtId="173" fontId="1" fillId="0" borderId="47" xfId="0" applyNumberFormat="1" applyFont="1" applyFill="1" applyBorder="1" applyAlignment="1">
      <alignment horizontal="center" wrapText="1"/>
    </xf>
    <xf numFmtId="173" fontId="1" fillId="0" borderId="48" xfId="0" applyNumberFormat="1" applyFont="1" applyFill="1" applyBorder="1" applyAlignment="1">
      <alignment horizontal="center" wrapText="1"/>
    </xf>
    <xf numFmtId="0" fontId="50" fillId="35" borderId="36" xfId="0" applyFont="1" applyFill="1" applyBorder="1" applyAlignment="1">
      <alignment horizontal="center"/>
    </xf>
    <xf numFmtId="0" fontId="50" fillId="35" borderId="10" xfId="0" applyFont="1" applyFill="1" applyBorder="1" applyAlignment="1">
      <alignment horizontal="center"/>
    </xf>
    <xf numFmtId="0" fontId="0" fillId="35" borderId="12" xfId="0" applyFill="1" applyBorder="1" applyAlignment="1">
      <alignment horizontal="left" wrapText="1"/>
    </xf>
    <xf numFmtId="0" fontId="0" fillId="35" borderId="0" xfId="0" applyFill="1" applyBorder="1" applyAlignment="1">
      <alignment horizontal="left" wrapText="1"/>
    </xf>
    <xf numFmtId="0" fontId="0" fillId="35" borderId="39" xfId="0" applyFill="1" applyBorder="1" applyAlignment="1">
      <alignment horizontal="left" wrapText="1"/>
    </xf>
    <xf numFmtId="0" fontId="0" fillId="35" borderId="29" xfId="0" applyFill="1" applyBorder="1" applyAlignment="1">
      <alignment horizontal="left" wrapText="1"/>
    </xf>
    <xf numFmtId="0" fontId="0" fillId="35" borderId="42" xfId="0" applyFill="1" applyBorder="1" applyAlignment="1">
      <alignment horizontal="left" wrapText="1"/>
    </xf>
    <xf numFmtId="0" fontId="0" fillId="35" borderId="55" xfId="0" applyFill="1" applyBorder="1" applyAlignment="1">
      <alignment horizontal="left" wrapText="1"/>
    </xf>
    <xf numFmtId="0" fontId="0" fillId="35" borderId="0" xfId="0" applyFont="1" applyFill="1" applyBorder="1" applyAlignment="1">
      <alignment horizontal="left" vertical="top" wrapText="1"/>
    </xf>
    <xf numFmtId="0" fontId="0" fillId="35" borderId="39"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39" xfId="0" applyFont="1" applyFill="1" applyBorder="1" applyAlignment="1">
      <alignment horizontal="left" vertical="top" wrapText="1"/>
    </xf>
    <xf numFmtId="0" fontId="1" fillId="35" borderId="42" xfId="0" applyFont="1" applyFill="1" applyBorder="1" applyAlignment="1">
      <alignment horizontal="left" vertical="top" wrapText="1"/>
    </xf>
    <xf numFmtId="0" fontId="1" fillId="35" borderId="55" xfId="0" applyFont="1" applyFill="1" applyBorder="1" applyAlignment="1">
      <alignment horizontal="left" vertical="top" wrapText="1"/>
    </xf>
    <xf numFmtId="0" fontId="2" fillId="35" borderId="12"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35" borderId="39" xfId="0" applyFont="1" applyFill="1" applyBorder="1" applyAlignment="1">
      <alignment horizontal="left" vertical="top" wrapText="1"/>
    </xf>
    <xf numFmtId="0" fontId="2" fillId="35" borderId="20" xfId="0" applyFont="1" applyFill="1" applyBorder="1" applyAlignment="1">
      <alignment horizontal="center" vertical="top"/>
    </xf>
    <xf numFmtId="0" fontId="2" fillId="35" borderId="31" xfId="0" applyFont="1" applyFill="1" applyBorder="1" applyAlignment="1">
      <alignment horizontal="center" vertical="top"/>
    </xf>
    <xf numFmtId="0" fontId="2" fillId="35" borderId="31" xfId="0" applyFont="1" applyFill="1" applyBorder="1" applyAlignment="1">
      <alignment horizontal="center" wrapText="1"/>
    </xf>
    <xf numFmtId="0" fontId="2" fillId="35" borderId="26" xfId="0" applyFont="1" applyFill="1" applyBorder="1" applyAlignment="1">
      <alignment horizontal="center" wrapText="1"/>
    </xf>
    <xf numFmtId="0" fontId="56" fillId="35" borderId="38" xfId="0" applyFont="1" applyFill="1" applyBorder="1" applyAlignment="1">
      <alignment horizontal="left"/>
    </xf>
    <xf numFmtId="0" fontId="56" fillId="35" borderId="16" xfId="0" applyFont="1" applyFill="1" applyBorder="1" applyAlignment="1">
      <alignment horizontal="left"/>
    </xf>
    <xf numFmtId="0" fontId="0" fillId="35" borderId="16" xfId="0" applyFont="1" applyFill="1" applyBorder="1" applyAlignment="1">
      <alignment horizontal="center"/>
    </xf>
    <xf numFmtId="0" fontId="0" fillId="35" borderId="16" xfId="0" applyFill="1" applyBorder="1" applyAlignment="1">
      <alignment horizontal="center"/>
    </xf>
    <xf numFmtId="0" fontId="8" fillId="35" borderId="12" xfId="0" applyFont="1" applyFill="1" applyBorder="1" applyAlignment="1">
      <alignment horizontal="left" wrapText="1"/>
    </xf>
    <xf numFmtId="0" fontId="8" fillId="35" borderId="0" xfId="0" applyFont="1" applyFill="1" applyBorder="1" applyAlignment="1">
      <alignment horizontal="left" wrapText="1"/>
    </xf>
    <xf numFmtId="0" fontId="8" fillId="35" borderId="39" xfId="0" applyFont="1" applyFill="1" applyBorder="1" applyAlignment="1">
      <alignment horizontal="left" wrapText="1"/>
    </xf>
    <xf numFmtId="0" fontId="8" fillId="35" borderId="29" xfId="0" applyFont="1" applyFill="1" applyBorder="1" applyAlignment="1">
      <alignment horizontal="left" wrapText="1"/>
    </xf>
    <xf numFmtId="0" fontId="8" fillId="35" borderId="42" xfId="0" applyFont="1" applyFill="1" applyBorder="1" applyAlignment="1">
      <alignment horizontal="left" wrapText="1"/>
    </xf>
    <xf numFmtId="0" fontId="8" fillId="35" borderId="55" xfId="0" applyFont="1" applyFill="1" applyBorder="1" applyAlignment="1">
      <alignment horizontal="left" wrapText="1"/>
    </xf>
    <xf numFmtId="0" fontId="8" fillId="35" borderId="44" xfId="0" applyFont="1" applyFill="1" applyBorder="1" applyAlignment="1">
      <alignment horizontal="center"/>
    </xf>
    <xf numFmtId="0" fontId="8" fillId="35" borderId="66" xfId="0" applyFont="1" applyFill="1" applyBorder="1" applyAlignment="1">
      <alignment horizontal="center"/>
    </xf>
    <xf numFmtId="0" fontId="9" fillId="37" borderId="36" xfId="0" applyFont="1" applyFill="1" applyBorder="1" applyAlignment="1">
      <alignment horizontal="center"/>
    </xf>
    <xf numFmtId="0" fontId="9" fillId="37" borderId="30" xfId="0" applyFont="1" applyFill="1" applyBorder="1" applyAlignment="1">
      <alignment horizontal="center"/>
    </xf>
    <xf numFmtId="0" fontId="9" fillId="37" borderId="10" xfId="0" applyFont="1" applyFill="1" applyBorder="1" applyAlignment="1">
      <alignment horizontal="center"/>
    </xf>
    <xf numFmtId="49" fontId="9" fillId="37" borderId="0" xfId="0" applyNumberFormat="1" applyFont="1" applyFill="1" applyBorder="1" applyAlignment="1">
      <alignment horizontal="center"/>
    </xf>
    <xf numFmtId="49" fontId="9" fillId="37" borderId="39" xfId="0" applyNumberFormat="1" applyFont="1" applyFill="1" applyBorder="1" applyAlignment="1">
      <alignment horizontal="center"/>
    </xf>
    <xf numFmtId="0" fontId="2" fillId="37" borderId="36" xfId="0" applyFont="1" applyFill="1" applyBorder="1" applyAlignment="1">
      <alignment horizontal="center"/>
    </xf>
    <xf numFmtId="0" fontId="2" fillId="37" borderId="30" xfId="0" applyFont="1" applyFill="1" applyBorder="1" applyAlignment="1">
      <alignment horizontal="center"/>
    </xf>
    <xf numFmtId="0" fontId="2" fillId="37" borderId="10" xfId="0" applyFont="1" applyFill="1" applyBorder="1" applyAlignment="1">
      <alignment horizontal="center"/>
    </xf>
    <xf numFmtId="172" fontId="54" fillId="38" borderId="36" xfId="0" applyNumberFormat="1" applyFont="1" applyFill="1" applyBorder="1" applyAlignment="1">
      <alignment horizontal="center"/>
    </xf>
    <xf numFmtId="172" fontId="54" fillId="38" borderId="30" xfId="0" applyNumberFormat="1" applyFont="1" applyFill="1" applyBorder="1" applyAlignment="1">
      <alignment horizontal="center"/>
    </xf>
    <xf numFmtId="172" fontId="54" fillId="38" borderId="10" xfId="0" applyNumberFormat="1" applyFont="1" applyFill="1" applyBorder="1" applyAlignment="1">
      <alignment horizontal="center"/>
    </xf>
    <xf numFmtId="172" fontId="50" fillId="37" borderId="36" xfId="0" applyNumberFormat="1" applyFont="1" applyFill="1" applyBorder="1" applyAlignment="1">
      <alignment horizontal="center"/>
    </xf>
    <xf numFmtId="172" fontId="50" fillId="37" borderId="31" xfId="0" applyNumberFormat="1" applyFont="1" applyFill="1" applyBorder="1" applyAlignment="1">
      <alignment horizontal="center"/>
    </xf>
    <xf numFmtId="172" fontId="50" fillId="37" borderId="26"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13">
      <selection activeCell="H12" sqref="H12"/>
    </sheetView>
  </sheetViews>
  <sheetFormatPr defaultColWidth="9.140625" defaultRowHeight="15"/>
  <cols>
    <col min="1" max="1" width="29.7109375" style="0" bestFit="1" customWidth="1"/>
    <col min="2" max="7" width="13.421875" style="0" customWidth="1"/>
  </cols>
  <sheetData>
    <row r="1" spans="1:7" ht="21">
      <c r="A1" s="384" t="s">
        <v>18</v>
      </c>
      <c r="B1" s="384"/>
      <c r="C1" s="384"/>
      <c r="D1" s="384"/>
      <c r="E1" s="384"/>
      <c r="F1" s="384"/>
      <c r="G1" s="384"/>
    </row>
    <row r="2" spans="1:7" s="1" customFormat="1" ht="15">
      <c r="A2" s="26"/>
      <c r="B2" s="26"/>
      <c r="C2" s="26"/>
      <c r="D2" s="26"/>
      <c r="E2" s="26"/>
      <c r="F2" s="26"/>
      <c r="G2" s="26"/>
    </row>
    <row r="3" spans="1:7" ht="15" customHeight="1">
      <c r="A3" s="19" t="s">
        <v>19</v>
      </c>
      <c r="B3" s="374" t="s">
        <v>111</v>
      </c>
      <c r="C3" s="374"/>
      <c r="D3" s="374"/>
      <c r="E3" s="374"/>
      <c r="F3" s="374"/>
      <c r="G3" s="374"/>
    </row>
    <row r="4" spans="1:7" ht="15">
      <c r="A4" s="19"/>
      <c r="B4" s="374"/>
      <c r="C4" s="374"/>
      <c r="D4" s="374"/>
      <c r="E4" s="374"/>
      <c r="F4" s="374"/>
      <c r="G4" s="374"/>
    </row>
    <row r="5" spans="1:7" ht="42.75" customHeight="1">
      <c r="A5" s="19"/>
      <c r="B5" s="374"/>
      <c r="C5" s="374"/>
      <c r="D5" s="374"/>
      <c r="E5" s="374"/>
      <c r="F5" s="374"/>
      <c r="G5" s="374"/>
    </row>
    <row r="6" spans="1:7" ht="14.25" customHeight="1">
      <c r="A6" s="19"/>
      <c r="B6" s="325"/>
      <c r="C6" s="325"/>
      <c r="D6" s="325"/>
      <c r="E6" s="325"/>
      <c r="F6" s="325"/>
      <c r="G6" s="325"/>
    </row>
    <row r="7" spans="1:7" ht="122.25" customHeight="1">
      <c r="A7" s="326" t="s">
        <v>20</v>
      </c>
      <c r="B7" s="374" t="s">
        <v>114</v>
      </c>
      <c r="C7" s="374"/>
      <c r="D7" s="374"/>
      <c r="E7" s="374"/>
      <c r="F7" s="374"/>
      <c r="G7" s="374"/>
    </row>
    <row r="8" spans="1:7" ht="15" customHeight="1">
      <c r="A8" s="326"/>
      <c r="B8" s="325"/>
      <c r="C8" s="325"/>
      <c r="D8" s="325"/>
      <c r="E8" s="325"/>
      <c r="F8" s="325"/>
      <c r="G8" s="325"/>
    </row>
    <row r="9" spans="1:7" ht="20.25" customHeight="1">
      <c r="A9" s="326" t="s">
        <v>110</v>
      </c>
      <c r="B9" s="374" t="s">
        <v>112</v>
      </c>
      <c r="C9" s="374"/>
      <c r="D9" s="374"/>
      <c r="E9" s="374"/>
      <c r="F9" s="374"/>
      <c r="G9" s="374"/>
    </row>
    <row r="10" spans="1:7" ht="51" customHeight="1">
      <c r="A10" s="326"/>
      <c r="B10" s="374" t="s">
        <v>125</v>
      </c>
      <c r="C10" s="374"/>
      <c r="D10" s="374"/>
      <c r="E10" s="374"/>
      <c r="F10" s="374"/>
      <c r="G10" s="374"/>
    </row>
    <row r="11" spans="1:7" ht="53.25" customHeight="1">
      <c r="A11" s="326"/>
      <c r="B11" s="374" t="s">
        <v>126</v>
      </c>
      <c r="C11" s="374"/>
      <c r="D11" s="374"/>
      <c r="E11" s="374"/>
      <c r="F11" s="374"/>
      <c r="G11" s="374"/>
    </row>
    <row r="12" spans="1:7" ht="87.75" customHeight="1">
      <c r="A12" s="326"/>
      <c r="B12" s="374" t="s">
        <v>127</v>
      </c>
      <c r="C12" s="374"/>
      <c r="D12" s="374"/>
      <c r="E12" s="374"/>
      <c r="F12" s="374"/>
      <c r="G12" s="374"/>
    </row>
    <row r="13" spans="1:7" ht="15">
      <c r="A13" s="19"/>
      <c r="B13" s="20"/>
      <c r="C13" s="20"/>
      <c r="D13" s="20"/>
      <c r="E13" s="20"/>
      <c r="F13" s="20"/>
      <c r="G13" s="20"/>
    </row>
    <row r="14" spans="1:7" ht="105" customHeight="1">
      <c r="A14" s="326" t="s">
        <v>29</v>
      </c>
      <c r="B14" s="374" t="s">
        <v>115</v>
      </c>
      <c r="C14" s="374"/>
      <c r="D14" s="374"/>
      <c r="E14" s="374"/>
      <c r="F14" s="374"/>
      <c r="G14" s="374"/>
    </row>
    <row r="15" spans="1:7" ht="15">
      <c r="A15" s="19"/>
      <c r="B15" s="20"/>
      <c r="C15" s="20"/>
      <c r="D15" s="20"/>
      <c r="E15" s="20"/>
      <c r="F15" s="20"/>
      <c r="G15" s="20"/>
    </row>
    <row r="16" spans="1:7" ht="36.75" customHeight="1">
      <c r="A16" s="326" t="s">
        <v>109</v>
      </c>
      <c r="B16" s="385" t="s">
        <v>108</v>
      </c>
      <c r="C16" s="374"/>
      <c r="D16" s="374"/>
      <c r="E16" s="374"/>
      <c r="F16" s="374"/>
      <c r="G16" s="374"/>
    </row>
    <row r="17" spans="1:7" ht="15">
      <c r="A17" s="19"/>
      <c r="B17" s="21"/>
      <c r="C17" s="22"/>
      <c r="D17" s="22"/>
      <c r="E17" s="22"/>
      <c r="F17" s="22"/>
      <c r="G17" s="22"/>
    </row>
    <row r="18" spans="1:7" ht="60" customHeight="1">
      <c r="A18" s="326" t="s">
        <v>113</v>
      </c>
      <c r="B18" s="386" t="s">
        <v>31</v>
      </c>
      <c r="C18" s="386"/>
      <c r="D18" s="386"/>
      <c r="E18" s="386"/>
      <c r="F18" s="386"/>
      <c r="G18" s="386"/>
    </row>
    <row r="19" spans="1:7" ht="15">
      <c r="A19" s="19"/>
      <c r="B19" s="25"/>
      <c r="C19" s="25"/>
      <c r="D19" s="25"/>
      <c r="E19" s="25"/>
      <c r="F19" s="25"/>
      <c r="G19" s="25"/>
    </row>
    <row r="20" spans="1:7" ht="15">
      <c r="A20" s="9"/>
      <c r="B20" s="9"/>
      <c r="C20" s="9"/>
      <c r="D20" s="8"/>
      <c r="E20" s="9"/>
      <c r="F20" s="8"/>
      <c r="G20" s="8"/>
    </row>
    <row r="21" spans="1:7" ht="21">
      <c r="A21" s="384" t="s">
        <v>22</v>
      </c>
      <c r="B21" s="384"/>
      <c r="C21" s="384"/>
      <c r="D21" s="384"/>
      <c r="E21" s="384"/>
      <c r="F21" s="384"/>
      <c r="G21" s="384"/>
    </row>
    <row r="22" spans="1:7" ht="15.75" thickBot="1">
      <c r="A22" s="8"/>
      <c r="B22" s="8"/>
      <c r="C22" s="8"/>
      <c r="D22" s="8"/>
      <c r="E22" s="8"/>
      <c r="F22" s="8"/>
      <c r="G22" s="8"/>
    </row>
    <row r="23" spans="1:7" ht="15.75" thickBot="1">
      <c r="A23" s="9" t="s">
        <v>0</v>
      </c>
      <c r="B23" s="372"/>
      <c r="C23" s="373"/>
      <c r="D23" s="8"/>
      <c r="E23" s="9" t="s">
        <v>28</v>
      </c>
      <c r="F23" s="389"/>
      <c r="G23" s="390"/>
    </row>
    <row r="24" spans="1:7" ht="15.75" thickBot="1">
      <c r="A24" s="8"/>
      <c r="B24" s="8"/>
      <c r="C24" s="8"/>
      <c r="D24" s="8"/>
      <c r="E24" s="8"/>
      <c r="F24" s="8"/>
      <c r="G24" s="8"/>
    </row>
    <row r="25" spans="1:7" ht="15.75" thickBot="1">
      <c r="A25" s="9" t="s">
        <v>1</v>
      </c>
      <c r="B25" s="372"/>
      <c r="C25" s="373"/>
      <c r="D25" s="8"/>
      <c r="E25" s="9" t="s">
        <v>30</v>
      </c>
      <c r="F25" s="372"/>
      <c r="G25" s="373"/>
    </row>
    <row r="26" spans="1:7" ht="15.75" thickBot="1">
      <c r="A26" s="8"/>
      <c r="B26" s="8"/>
      <c r="C26" s="8"/>
      <c r="D26" s="8"/>
      <c r="E26" s="8"/>
      <c r="F26" s="8"/>
      <c r="G26" s="8"/>
    </row>
    <row r="27" spans="1:7" ht="15.75" thickBot="1">
      <c r="A27" s="9" t="s">
        <v>25</v>
      </c>
      <c r="B27" s="387"/>
      <c r="C27" s="388"/>
      <c r="D27" s="8"/>
      <c r="E27" s="9" t="s">
        <v>26</v>
      </c>
      <c r="F27" s="372"/>
      <c r="G27" s="373"/>
    </row>
    <row r="28" spans="1:7" ht="15.75" thickBot="1">
      <c r="A28" s="8"/>
      <c r="B28" s="8"/>
      <c r="C28" s="8"/>
      <c r="D28" s="8"/>
      <c r="E28" s="8"/>
      <c r="F28" s="8"/>
      <c r="G28" s="8"/>
    </row>
    <row r="29" spans="1:7" ht="15">
      <c r="A29" s="9" t="s">
        <v>15</v>
      </c>
      <c r="B29" s="363"/>
      <c r="C29" s="364"/>
      <c r="D29" s="364"/>
      <c r="E29" s="364"/>
      <c r="F29" s="364"/>
      <c r="G29" s="365"/>
    </row>
    <row r="30" spans="1:7" ht="15">
      <c r="A30" s="8"/>
      <c r="B30" s="366"/>
      <c r="C30" s="367"/>
      <c r="D30" s="367"/>
      <c r="E30" s="367"/>
      <c r="F30" s="367"/>
      <c r="G30" s="368"/>
    </row>
    <row r="31" spans="1:7" ht="15">
      <c r="A31" s="8"/>
      <c r="B31" s="366"/>
      <c r="C31" s="367"/>
      <c r="D31" s="367"/>
      <c r="E31" s="367"/>
      <c r="F31" s="367"/>
      <c r="G31" s="368"/>
    </row>
    <row r="32" spans="1:7" ht="15">
      <c r="A32" s="8"/>
      <c r="B32" s="366"/>
      <c r="C32" s="367"/>
      <c r="D32" s="367"/>
      <c r="E32" s="367"/>
      <c r="F32" s="367"/>
      <c r="G32" s="368"/>
    </row>
    <row r="33" spans="1:7" ht="15">
      <c r="A33" s="8"/>
      <c r="B33" s="366"/>
      <c r="C33" s="367"/>
      <c r="D33" s="367"/>
      <c r="E33" s="367"/>
      <c r="F33" s="367"/>
      <c r="G33" s="368"/>
    </row>
    <row r="34" spans="1:7" ht="15" customHeight="1" thickBot="1">
      <c r="A34" s="13"/>
      <c r="B34" s="369"/>
      <c r="C34" s="370"/>
      <c r="D34" s="370"/>
      <c r="E34" s="370"/>
      <c r="F34" s="370"/>
      <c r="G34" s="371"/>
    </row>
    <row r="35" spans="1:7" ht="15.75" thickBot="1">
      <c r="A35" s="8"/>
      <c r="B35" s="8"/>
      <c r="C35" s="8"/>
      <c r="D35" s="8"/>
      <c r="E35" s="8"/>
      <c r="F35" s="8"/>
      <c r="G35" s="8"/>
    </row>
    <row r="36" spans="1:7" ht="15.75" thickBot="1">
      <c r="A36" s="18"/>
      <c r="B36" s="381" t="s">
        <v>23</v>
      </c>
      <c r="C36" s="382"/>
      <c r="D36" s="382"/>
      <c r="E36" s="382"/>
      <c r="F36" s="382"/>
      <c r="G36" s="383"/>
    </row>
    <row r="37" spans="1:7" ht="15.75" thickBot="1">
      <c r="A37" s="6"/>
      <c r="B37" s="28">
        <v>1</v>
      </c>
      <c r="C37" s="29">
        <v>2</v>
      </c>
      <c r="D37" s="29">
        <v>3</v>
      </c>
      <c r="E37" s="29">
        <v>4</v>
      </c>
      <c r="F37" s="29">
        <v>5</v>
      </c>
      <c r="G37" s="30">
        <v>6</v>
      </c>
    </row>
    <row r="38" spans="1:7" ht="15">
      <c r="A38" s="27" t="s">
        <v>32</v>
      </c>
      <c r="B38" s="41"/>
      <c r="C38" s="42"/>
      <c r="D38" s="42"/>
      <c r="E38" s="42"/>
      <c r="F38" s="42"/>
      <c r="G38" s="43"/>
    </row>
    <row r="39" spans="1:7" ht="15">
      <c r="A39" s="4" t="s">
        <v>21</v>
      </c>
      <c r="B39" s="109"/>
      <c r="C39" s="110"/>
      <c r="D39" s="110"/>
      <c r="E39" s="55"/>
      <c r="F39" s="110"/>
      <c r="G39" s="31"/>
    </row>
    <row r="40" spans="1:7" ht="15">
      <c r="A40" s="4" t="s">
        <v>2</v>
      </c>
      <c r="B40" s="359"/>
      <c r="C40" s="44"/>
      <c r="D40" s="44"/>
      <c r="E40" s="44"/>
      <c r="F40" s="44"/>
      <c r="G40" s="45"/>
    </row>
    <row r="41" spans="1:7" ht="17.25">
      <c r="A41" s="241" t="s">
        <v>93</v>
      </c>
      <c r="B41" s="52"/>
      <c r="C41" s="53"/>
      <c r="D41" s="53"/>
      <c r="E41" s="53"/>
      <c r="F41" s="53"/>
      <c r="G41" s="54"/>
    </row>
    <row r="42" spans="1:7" ht="15.75" thickBot="1">
      <c r="A42" s="241" t="s">
        <v>92</v>
      </c>
      <c r="B42" s="360"/>
      <c r="C42" s="361"/>
      <c r="D42" s="361"/>
      <c r="E42" s="361"/>
      <c r="F42" s="361"/>
      <c r="G42" s="362"/>
    </row>
    <row r="43" spans="1:7" ht="15.75" thickBot="1">
      <c r="A43" s="140" t="s">
        <v>82</v>
      </c>
      <c r="B43" s="358">
        <f aca="true" t="shared" si="0" ref="B43:G43">B41*B42</f>
        <v>0</v>
      </c>
      <c r="C43" s="358">
        <f t="shared" si="0"/>
        <v>0</v>
      </c>
      <c r="D43" s="358">
        <f t="shared" si="0"/>
        <v>0</v>
      </c>
      <c r="E43" s="358">
        <f t="shared" si="0"/>
        <v>0</v>
      </c>
      <c r="F43" s="358">
        <f t="shared" si="0"/>
        <v>0</v>
      </c>
      <c r="G43" s="358">
        <f t="shared" si="0"/>
        <v>0</v>
      </c>
    </row>
    <row r="44" spans="1:7" ht="15">
      <c r="A44" s="241" t="s">
        <v>33</v>
      </c>
      <c r="B44" s="52">
        <v>1</v>
      </c>
      <c r="C44" s="53">
        <v>1</v>
      </c>
      <c r="D44" s="53">
        <v>1</v>
      </c>
      <c r="E44" s="53">
        <v>1</v>
      </c>
      <c r="F44" s="53">
        <v>1</v>
      </c>
      <c r="G44" s="54">
        <v>1</v>
      </c>
    </row>
    <row r="45" spans="1:7" ht="15.75" thickBot="1">
      <c r="A45" s="241" t="s">
        <v>37</v>
      </c>
      <c r="B45" s="247">
        <v>100</v>
      </c>
      <c r="C45" s="248">
        <v>100</v>
      </c>
      <c r="D45" s="248">
        <v>100</v>
      </c>
      <c r="E45" s="248">
        <v>100</v>
      </c>
      <c r="F45" s="248">
        <v>100</v>
      </c>
      <c r="G45" s="249">
        <v>100</v>
      </c>
    </row>
    <row r="46" spans="1:7" ht="18" thickBot="1">
      <c r="A46" s="242" t="s">
        <v>99</v>
      </c>
      <c r="B46" s="243">
        <f aca="true" t="shared" si="1" ref="B46:G46">(B43*B44)*(B45/100)</f>
        <v>0</v>
      </c>
      <c r="C46" s="243">
        <f t="shared" si="1"/>
        <v>0</v>
      </c>
      <c r="D46" s="243">
        <f t="shared" si="1"/>
        <v>0</v>
      </c>
      <c r="E46" s="243">
        <f t="shared" si="1"/>
        <v>0</v>
      </c>
      <c r="F46" s="243">
        <f t="shared" si="1"/>
        <v>0</v>
      </c>
      <c r="G46" s="244">
        <f t="shared" si="1"/>
        <v>0</v>
      </c>
    </row>
    <row r="47" ht="15.75" thickBot="1"/>
    <row r="48" spans="1:7" ht="15">
      <c r="A48" s="142" t="s">
        <v>85</v>
      </c>
      <c r="B48" s="138"/>
      <c r="C48" s="138"/>
      <c r="D48" s="138"/>
      <c r="E48" s="138"/>
      <c r="F48" s="138"/>
      <c r="G48" s="139"/>
    </row>
    <row r="49" spans="1:7" ht="15" customHeight="1">
      <c r="A49" s="375" t="s">
        <v>107</v>
      </c>
      <c r="B49" s="376"/>
      <c r="C49" s="376"/>
      <c r="D49" s="376"/>
      <c r="E49" s="376"/>
      <c r="F49" s="376"/>
      <c r="G49" s="377"/>
    </row>
    <row r="50" spans="1:7" ht="15">
      <c r="A50" s="375"/>
      <c r="B50" s="376"/>
      <c r="C50" s="376"/>
      <c r="D50" s="376"/>
      <c r="E50" s="376"/>
      <c r="F50" s="376"/>
      <c r="G50" s="377"/>
    </row>
    <row r="51" spans="1:7" ht="15">
      <c r="A51" s="375"/>
      <c r="B51" s="376"/>
      <c r="C51" s="376"/>
      <c r="D51" s="376"/>
      <c r="E51" s="376"/>
      <c r="F51" s="376"/>
      <c r="G51" s="377"/>
    </row>
    <row r="52" spans="1:7" ht="15">
      <c r="A52" s="375"/>
      <c r="B52" s="376"/>
      <c r="C52" s="376"/>
      <c r="D52" s="376"/>
      <c r="E52" s="376"/>
      <c r="F52" s="376"/>
      <c r="G52" s="377"/>
    </row>
    <row r="53" spans="1:7" ht="15">
      <c r="A53" s="375"/>
      <c r="B53" s="376"/>
      <c r="C53" s="376"/>
      <c r="D53" s="376"/>
      <c r="E53" s="376"/>
      <c r="F53" s="376"/>
      <c r="G53" s="377"/>
    </row>
    <row r="54" spans="1:7" ht="15.75" thickBot="1">
      <c r="A54" s="378"/>
      <c r="B54" s="379"/>
      <c r="C54" s="379"/>
      <c r="D54" s="379"/>
      <c r="E54" s="379"/>
      <c r="F54" s="379"/>
      <c r="G54" s="380"/>
    </row>
  </sheetData>
  <sheetProtection/>
  <mergeCells count="20">
    <mergeCell ref="B23:C23"/>
    <mergeCell ref="F23:G23"/>
    <mergeCell ref="B14:G14"/>
    <mergeCell ref="F25:G25"/>
    <mergeCell ref="F27:G27"/>
    <mergeCell ref="B7:G7"/>
    <mergeCell ref="B9:G9"/>
    <mergeCell ref="B12:G12"/>
    <mergeCell ref="B10:G10"/>
    <mergeCell ref="B11:G11"/>
    <mergeCell ref="B29:G34"/>
    <mergeCell ref="B25:C25"/>
    <mergeCell ref="B3:G5"/>
    <mergeCell ref="A49:G54"/>
    <mergeCell ref="B36:G36"/>
    <mergeCell ref="A1:G1"/>
    <mergeCell ref="B16:G16"/>
    <mergeCell ref="B18:G18"/>
    <mergeCell ref="B27:C27"/>
    <mergeCell ref="A21:G21"/>
  </mergeCells>
  <printOptions/>
  <pageMargins left="0.5118110236220472" right="0.5118110236220472" top="0.7480314960629921" bottom="0.7480314960629921" header="0.31496062992125984" footer="0.31496062992125984"/>
  <pageSetup horizontalDpi="600" verticalDpi="600" orientation="portrait" paperSize="9" r:id="rId1"/>
  <ignoredErrors>
    <ignoredError sqref="A13 A17 A3" numberStoredAsText="1"/>
  </ignoredErrors>
</worksheet>
</file>

<file path=xl/worksheets/sheet2.xml><?xml version="1.0" encoding="utf-8"?>
<worksheet xmlns="http://schemas.openxmlformats.org/spreadsheetml/2006/main" xmlns:r="http://schemas.openxmlformats.org/officeDocument/2006/relationships">
  <dimension ref="A1:AJ105"/>
  <sheetViews>
    <sheetView zoomScalePageLayoutView="0" workbookViewId="0" topLeftCell="A1">
      <selection activeCell="C4" sqref="C4"/>
    </sheetView>
  </sheetViews>
  <sheetFormatPr defaultColWidth="9.140625" defaultRowHeight="15"/>
  <cols>
    <col min="1" max="1" width="15.7109375" style="0" bestFit="1" customWidth="1"/>
    <col min="2" max="36" width="15.7109375" style="0" customWidth="1"/>
  </cols>
  <sheetData>
    <row r="1" spans="1:36" ht="16.5" thickBot="1">
      <c r="A1" s="391" t="s">
        <v>3</v>
      </c>
      <c r="B1" s="392"/>
      <c r="C1" s="392"/>
      <c r="D1" s="392"/>
      <c r="E1" s="392"/>
      <c r="F1" s="87"/>
      <c r="G1" s="391" t="s">
        <v>4</v>
      </c>
      <c r="H1" s="392"/>
      <c r="I1" s="392"/>
      <c r="J1" s="392"/>
      <c r="K1" s="393"/>
      <c r="L1" s="82"/>
      <c r="M1" s="391" t="s">
        <v>5</v>
      </c>
      <c r="N1" s="392"/>
      <c r="O1" s="392"/>
      <c r="P1" s="392"/>
      <c r="Q1" s="393"/>
      <c r="R1" s="82"/>
      <c r="S1" s="391" t="s">
        <v>6</v>
      </c>
      <c r="T1" s="392"/>
      <c r="U1" s="392"/>
      <c r="V1" s="392"/>
      <c r="W1" s="393"/>
      <c r="X1" s="82"/>
      <c r="Y1" s="391" t="s">
        <v>7</v>
      </c>
      <c r="Z1" s="392"/>
      <c r="AA1" s="392"/>
      <c r="AB1" s="392"/>
      <c r="AC1" s="393"/>
      <c r="AD1" s="82"/>
      <c r="AE1" s="391" t="s">
        <v>8</v>
      </c>
      <c r="AF1" s="392"/>
      <c r="AG1" s="392"/>
      <c r="AH1" s="392"/>
      <c r="AI1" s="393"/>
      <c r="AJ1" s="82"/>
    </row>
    <row r="2" spans="1:36" ht="16.5" thickBot="1">
      <c r="A2" s="394" t="s">
        <v>76</v>
      </c>
      <c r="B2" s="395"/>
      <c r="C2" s="395"/>
      <c r="D2" s="395"/>
      <c r="E2" s="396"/>
      <c r="F2" s="337"/>
      <c r="G2" s="397" t="s">
        <v>76</v>
      </c>
      <c r="H2" s="398"/>
      <c r="I2" s="398"/>
      <c r="J2" s="395"/>
      <c r="K2" s="396"/>
      <c r="L2" s="337"/>
      <c r="M2" s="397" t="s">
        <v>76</v>
      </c>
      <c r="N2" s="398"/>
      <c r="O2" s="398"/>
      <c r="P2" s="395"/>
      <c r="Q2" s="396"/>
      <c r="R2" s="337"/>
      <c r="S2" s="397" t="s">
        <v>76</v>
      </c>
      <c r="T2" s="398"/>
      <c r="U2" s="398"/>
      <c r="V2" s="395"/>
      <c r="W2" s="396"/>
      <c r="X2" s="337"/>
      <c r="Y2" s="397" t="s">
        <v>76</v>
      </c>
      <c r="Z2" s="398"/>
      <c r="AA2" s="398"/>
      <c r="AB2" s="395"/>
      <c r="AC2" s="396"/>
      <c r="AD2" s="337"/>
      <c r="AE2" s="397" t="s">
        <v>76</v>
      </c>
      <c r="AF2" s="398"/>
      <c r="AG2" s="398"/>
      <c r="AH2" s="395"/>
      <c r="AI2" s="396"/>
      <c r="AJ2" s="337"/>
    </row>
    <row r="3" spans="1:36" ht="32.25">
      <c r="A3" s="351" t="s">
        <v>117</v>
      </c>
      <c r="B3" s="352" t="s">
        <v>123</v>
      </c>
      <c r="C3" s="353" t="s">
        <v>116</v>
      </c>
      <c r="D3" s="327" t="s">
        <v>118</v>
      </c>
      <c r="E3" s="335" t="s">
        <v>124</v>
      </c>
      <c r="F3" s="356"/>
      <c r="G3" s="351" t="s">
        <v>117</v>
      </c>
      <c r="H3" s="352" t="s">
        <v>123</v>
      </c>
      <c r="I3" s="353" t="s">
        <v>116</v>
      </c>
      <c r="J3" s="327" t="s">
        <v>118</v>
      </c>
      <c r="K3" s="335" t="s">
        <v>124</v>
      </c>
      <c r="L3" s="356"/>
      <c r="M3" s="351" t="s">
        <v>117</v>
      </c>
      <c r="N3" s="352" t="s">
        <v>123</v>
      </c>
      <c r="O3" s="353" t="s">
        <v>116</v>
      </c>
      <c r="P3" s="327" t="s">
        <v>118</v>
      </c>
      <c r="Q3" s="335" t="s">
        <v>124</v>
      </c>
      <c r="R3" s="356"/>
      <c r="S3" s="351" t="s">
        <v>117</v>
      </c>
      <c r="T3" s="352" t="s">
        <v>123</v>
      </c>
      <c r="U3" s="353" t="s">
        <v>116</v>
      </c>
      <c r="V3" s="327" t="s">
        <v>118</v>
      </c>
      <c r="W3" s="335" t="s">
        <v>124</v>
      </c>
      <c r="X3" s="356"/>
      <c r="Y3" s="351" t="s">
        <v>117</v>
      </c>
      <c r="Z3" s="352" t="s">
        <v>123</v>
      </c>
      <c r="AA3" s="353" t="s">
        <v>116</v>
      </c>
      <c r="AB3" s="327" t="s">
        <v>118</v>
      </c>
      <c r="AC3" s="335" t="s">
        <v>124</v>
      </c>
      <c r="AD3" s="356"/>
      <c r="AE3" s="351" t="s">
        <v>117</v>
      </c>
      <c r="AF3" s="352" t="s">
        <v>123</v>
      </c>
      <c r="AG3" s="353" t="s">
        <v>116</v>
      </c>
      <c r="AH3" s="327" t="s">
        <v>118</v>
      </c>
      <c r="AI3" s="335" t="s">
        <v>124</v>
      </c>
      <c r="AJ3" s="338"/>
    </row>
    <row r="4" spans="1:36" ht="15">
      <c r="A4" s="354">
        <v>1</v>
      </c>
      <c r="B4" s="23"/>
      <c r="C4" s="198">
        <f>((PI()*((B4/2)^2)))</f>
        <v>0</v>
      </c>
      <c r="D4" s="349">
        <v>1</v>
      </c>
      <c r="E4" s="79"/>
      <c r="F4" s="357"/>
      <c r="G4" s="354">
        <v>1</v>
      </c>
      <c r="H4" s="23"/>
      <c r="I4" s="198">
        <f>((PI()*((H4/2)^2)))</f>
        <v>0</v>
      </c>
      <c r="J4" s="349">
        <v>1</v>
      </c>
      <c r="K4" s="79"/>
      <c r="L4" s="357"/>
      <c r="M4" s="354">
        <v>1</v>
      </c>
      <c r="N4" s="23"/>
      <c r="O4" s="198">
        <f>((PI()*((N4/2)^2)))</f>
        <v>0</v>
      </c>
      <c r="P4" s="349">
        <v>1</v>
      </c>
      <c r="Q4" s="79"/>
      <c r="R4" s="357"/>
      <c r="S4" s="354">
        <v>1</v>
      </c>
      <c r="T4" s="23"/>
      <c r="U4" s="198">
        <f>((PI()*((T4/2)^2)))</f>
        <v>0</v>
      </c>
      <c r="V4" s="349">
        <v>1</v>
      </c>
      <c r="W4" s="79"/>
      <c r="X4" s="357"/>
      <c r="Y4" s="354">
        <v>1</v>
      </c>
      <c r="Z4" s="23"/>
      <c r="AA4" s="198">
        <f>((PI()*((Z4/2)^2)))</f>
        <v>0</v>
      </c>
      <c r="AB4" s="349">
        <v>1</v>
      </c>
      <c r="AC4" s="79"/>
      <c r="AD4" s="357"/>
      <c r="AE4" s="354">
        <v>1</v>
      </c>
      <c r="AF4" s="23"/>
      <c r="AG4" s="198">
        <f>((PI()*((AF4/2)^2)))</f>
        <v>0</v>
      </c>
      <c r="AH4" s="349">
        <v>1</v>
      </c>
      <c r="AI4" s="79"/>
      <c r="AJ4" s="339"/>
    </row>
    <row r="5" spans="1:36" ht="15">
      <c r="A5" s="354">
        <v>2</v>
      </c>
      <c r="B5" s="23"/>
      <c r="C5" s="198">
        <f aca="true" t="shared" si="0" ref="C5:C68">((PI()*((B5/2)^2)))</f>
        <v>0</v>
      </c>
      <c r="D5" s="349">
        <v>2</v>
      </c>
      <c r="E5" s="79"/>
      <c r="F5" s="357"/>
      <c r="G5" s="354">
        <v>2</v>
      </c>
      <c r="H5" s="23"/>
      <c r="I5" s="198">
        <f aca="true" t="shared" si="1" ref="I5:I68">((PI()*((H5/2)^2)))</f>
        <v>0</v>
      </c>
      <c r="J5" s="349">
        <v>2</v>
      </c>
      <c r="K5" s="79"/>
      <c r="L5" s="357"/>
      <c r="M5" s="354">
        <v>2</v>
      </c>
      <c r="N5" s="23"/>
      <c r="O5" s="198">
        <f aca="true" t="shared" si="2" ref="O5:O68">((PI()*((N5/2)^2)))</f>
        <v>0</v>
      </c>
      <c r="P5" s="349">
        <v>2</v>
      </c>
      <c r="Q5" s="79"/>
      <c r="R5" s="357"/>
      <c r="S5" s="354">
        <v>2</v>
      </c>
      <c r="T5" s="23"/>
      <c r="U5" s="198">
        <f aca="true" t="shared" si="3" ref="U5:U68">((PI()*((T5/2)^2)))</f>
        <v>0</v>
      </c>
      <c r="V5" s="349">
        <v>2</v>
      </c>
      <c r="W5" s="79"/>
      <c r="X5" s="357"/>
      <c r="Y5" s="354">
        <v>2</v>
      </c>
      <c r="Z5" s="23"/>
      <c r="AA5" s="198">
        <f aca="true" t="shared" si="4" ref="AA5:AA68">((PI()*((Z5/2)^2)))</f>
        <v>0</v>
      </c>
      <c r="AB5" s="349">
        <v>2</v>
      </c>
      <c r="AC5" s="79"/>
      <c r="AD5" s="357"/>
      <c r="AE5" s="354">
        <v>2</v>
      </c>
      <c r="AF5" s="23"/>
      <c r="AG5" s="198">
        <f aca="true" t="shared" si="5" ref="AG5:AG68">((PI()*((AF5/2)^2)))</f>
        <v>0</v>
      </c>
      <c r="AH5" s="349">
        <v>2</v>
      </c>
      <c r="AI5" s="79"/>
      <c r="AJ5" s="339"/>
    </row>
    <row r="6" spans="1:36" ht="15">
      <c r="A6" s="354">
        <v>3</v>
      </c>
      <c r="B6" s="23"/>
      <c r="C6" s="198">
        <f t="shared" si="0"/>
        <v>0</v>
      </c>
      <c r="D6" s="349">
        <v>3</v>
      </c>
      <c r="E6" s="79"/>
      <c r="F6" s="357"/>
      <c r="G6" s="354">
        <v>3</v>
      </c>
      <c r="H6" s="23"/>
      <c r="I6" s="198">
        <f t="shared" si="1"/>
        <v>0</v>
      </c>
      <c r="J6" s="349">
        <v>3</v>
      </c>
      <c r="K6" s="79"/>
      <c r="L6" s="357"/>
      <c r="M6" s="354">
        <v>3</v>
      </c>
      <c r="N6" s="23"/>
      <c r="O6" s="198">
        <f t="shared" si="2"/>
        <v>0</v>
      </c>
      <c r="P6" s="349">
        <v>3</v>
      </c>
      <c r="Q6" s="79"/>
      <c r="R6" s="357"/>
      <c r="S6" s="354">
        <v>3</v>
      </c>
      <c r="T6" s="23"/>
      <c r="U6" s="198">
        <f t="shared" si="3"/>
        <v>0</v>
      </c>
      <c r="V6" s="349">
        <v>3</v>
      </c>
      <c r="W6" s="79"/>
      <c r="X6" s="357"/>
      <c r="Y6" s="354">
        <v>3</v>
      </c>
      <c r="Z6" s="23"/>
      <c r="AA6" s="198">
        <f t="shared" si="4"/>
        <v>0</v>
      </c>
      <c r="AB6" s="349">
        <v>3</v>
      </c>
      <c r="AC6" s="79"/>
      <c r="AD6" s="357"/>
      <c r="AE6" s="354">
        <v>3</v>
      </c>
      <c r="AF6" s="23"/>
      <c r="AG6" s="198">
        <f t="shared" si="5"/>
        <v>0</v>
      </c>
      <c r="AH6" s="349">
        <v>3</v>
      </c>
      <c r="AI6" s="79"/>
      <c r="AJ6" s="339"/>
    </row>
    <row r="7" spans="1:36" ht="15">
      <c r="A7" s="354">
        <v>4</v>
      </c>
      <c r="B7" s="23"/>
      <c r="C7" s="198">
        <f t="shared" si="0"/>
        <v>0</v>
      </c>
      <c r="D7" s="349">
        <v>4</v>
      </c>
      <c r="E7" s="79"/>
      <c r="F7" s="357"/>
      <c r="G7" s="354">
        <v>4</v>
      </c>
      <c r="H7" s="23"/>
      <c r="I7" s="198">
        <f t="shared" si="1"/>
        <v>0</v>
      </c>
      <c r="J7" s="349">
        <v>4</v>
      </c>
      <c r="K7" s="79"/>
      <c r="L7" s="357"/>
      <c r="M7" s="354">
        <v>4</v>
      </c>
      <c r="N7" s="23"/>
      <c r="O7" s="198">
        <f t="shared" si="2"/>
        <v>0</v>
      </c>
      <c r="P7" s="349">
        <v>4</v>
      </c>
      <c r="Q7" s="79"/>
      <c r="R7" s="357"/>
      <c r="S7" s="354">
        <v>4</v>
      </c>
      <c r="T7" s="23"/>
      <c r="U7" s="198">
        <f t="shared" si="3"/>
        <v>0</v>
      </c>
      <c r="V7" s="349">
        <v>4</v>
      </c>
      <c r="W7" s="79"/>
      <c r="X7" s="357"/>
      <c r="Y7" s="354">
        <v>4</v>
      </c>
      <c r="Z7" s="23"/>
      <c r="AA7" s="198">
        <f t="shared" si="4"/>
        <v>0</v>
      </c>
      <c r="AB7" s="349">
        <v>4</v>
      </c>
      <c r="AC7" s="79"/>
      <c r="AD7" s="357"/>
      <c r="AE7" s="354">
        <v>4</v>
      </c>
      <c r="AF7" s="23"/>
      <c r="AG7" s="198">
        <f t="shared" si="5"/>
        <v>0</v>
      </c>
      <c r="AH7" s="349">
        <v>4</v>
      </c>
      <c r="AI7" s="79"/>
      <c r="AJ7" s="339"/>
    </row>
    <row r="8" spans="1:36" ht="15">
      <c r="A8" s="354">
        <v>5</v>
      </c>
      <c r="B8" s="23"/>
      <c r="C8" s="198">
        <f t="shared" si="0"/>
        <v>0</v>
      </c>
      <c r="D8" s="349">
        <v>5</v>
      </c>
      <c r="E8" s="79"/>
      <c r="F8" s="357"/>
      <c r="G8" s="354">
        <v>5</v>
      </c>
      <c r="H8" s="23"/>
      <c r="I8" s="198">
        <f t="shared" si="1"/>
        <v>0</v>
      </c>
      <c r="J8" s="349">
        <v>5</v>
      </c>
      <c r="K8" s="79"/>
      <c r="L8" s="357"/>
      <c r="M8" s="354">
        <v>5</v>
      </c>
      <c r="N8" s="23"/>
      <c r="O8" s="198">
        <f t="shared" si="2"/>
        <v>0</v>
      </c>
      <c r="P8" s="349">
        <v>5</v>
      </c>
      <c r="Q8" s="79"/>
      <c r="R8" s="357"/>
      <c r="S8" s="354">
        <v>5</v>
      </c>
      <c r="T8" s="23"/>
      <c r="U8" s="198">
        <f t="shared" si="3"/>
        <v>0</v>
      </c>
      <c r="V8" s="349">
        <v>5</v>
      </c>
      <c r="W8" s="79"/>
      <c r="X8" s="357"/>
      <c r="Y8" s="354">
        <v>5</v>
      </c>
      <c r="Z8" s="23"/>
      <c r="AA8" s="198">
        <f t="shared" si="4"/>
        <v>0</v>
      </c>
      <c r="AB8" s="349">
        <v>5</v>
      </c>
      <c r="AC8" s="79"/>
      <c r="AD8" s="357"/>
      <c r="AE8" s="354">
        <v>5</v>
      </c>
      <c r="AF8" s="23"/>
      <c r="AG8" s="198">
        <f t="shared" si="5"/>
        <v>0</v>
      </c>
      <c r="AH8" s="349">
        <v>5</v>
      </c>
      <c r="AI8" s="79"/>
      <c r="AJ8" s="339"/>
    </row>
    <row r="9" spans="1:36" ht="15">
      <c r="A9" s="354">
        <v>6</v>
      </c>
      <c r="B9" s="23"/>
      <c r="C9" s="198">
        <f t="shared" si="0"/>
        <v>0</v>
      </c>
      <c r="D9" s="349">
        <v>6</v>
      </c>
      <c r="E9" s="79"/>
      <c r="F9" s="357"/>
      <c r="G9" s="354">
        <v>6</v>
      </c>
      <c r="H9" s="23"/>
      <c r="I9" s="198">
        <f t="shared" si="1"/>
        <v>0</v>
      </c>
      <c r="J9" s="349">
        <v>6</v>
      </c>
      <c r="K9" s="79"/>
      <c r="L9" s="357"/>
      <c r="M9" s="354">
        <v>6</v>
      </c>
      <c r="N9" s="23"/>
      <c r="O9" s="198">
        <f t="shared" si="2"/>
        <v>0</v>
      </c>
      <c r="P9" s="349">
        <v>6</v>
      </c>
      <c r="Q9" s="79"/>
      <c r="R9" s="357"/>
      <c r="S9" s="354">
        <v>6</v>
      </c>
      <c r="T9" s="23"/>
      <c r="U9" s="198">
        <f t="shared" si="3"/>
        <v>0</v>
      </c>
      <c r="V9" s="349">
        <v>6</v>
      </c>
      <c r="W9" s="79"/>
      <c r="X9" s="357"/>
      <c r="Y9" s="354">
        <v>6</v>
      </c>
      <c r="Z9" s="23"/>
      <c r="AA9" s="198">
        <f t="shared" si="4"/>
        <v>0</v>
      </c>
      <c r="AB9" s="349">
        <v>6</v>
      </c>
      <c r="AC9" s="79"/>
      <c r="AD9" s="357"/>
      <c r="AE9" s="354">
        <v>6</v>
      </c>
      <c r="AF9" s="23"/>
      <c r="AG9" s="198">
        <f t="shared" si="5"/>
        <v>0</v>
      </c>
      <c r="AH9" s="349">
        <v>6</v>
      </c>
      <c r="AI9" s="79"/>
      <c r="AJ9" s="339"/>
    </row>
    <row r="10" spans="1:36" ht="15">
      <c r="A10" s="354">
        <v>7</v>
      </c>
      <c r="B10" s="23"/>
      <c r="C10" s="198">
        <f t="shared" si="0"/>
        <v>0</v>
      </c>
      <c r="D10" s="349">
        <v>7</v>
      </c>
      <c r="E10" s="79"/>
      <c r="F10" s="357"/>
      <c r="G10" s="354">
        <v>7</v>
      </c>
      <c r="H10" s="23"/>
      <c r="I10" s="198">
        <f t="shared" si="1"/>
        <v>0</v>
      </c>
      <c r="J10" s="349">
        <v>7</v>
      </c>
      <c r="K10" s="79"/>
      <c r="L10" s="357"/>
      <c r="M10" s="354">
        <v>7</v>
      </c>
      <c r="N10" s="23"/>
      <c r="O10" s="198">
        <f t="shared" si="2"/>
        <v>0</v>
      </c>
      <c r="P10" s="349">
        <v>7</v>
      </c>
      <c r="Q10" s="79"/>
      <c r="R10" s="357"/>
      <c r="S10" s="354">
        <v>7</v>
      </c>
      <c r="T10" s="23"/>
      <c r="U10" s="198">
        <f t="shared" si="3"/>
        <v>0</v>
      </c>
      <c r="V10" s="349">
        <v>7</v>
      </c>
      <c r="W10" s="79"/>
      <c r="X10" s="357"/>
      <c r="Y10" s="354">
        <v>7</v>
      </c>
      <c r="Z10" s="23"/>
      <c r="AA10" s="198">
        <f t="shared" si="4"/>
        <v>0</v>
      </c>
      <c r="AB10" s="349">
        <v>7</v>
      </c>
      <c r="AC10" s="79"/>
      <c r="AD10" s="357"/>
      <c r="AE10" s="354">
        <v>7</v>
      </c>
      <c r="AF10" s="23"/>
      <c r="AG10" s="198">
        <f t="shared" si="5"/>
        <v>0</v>
      </c>
      <c r="AH10" s="349">
        <v>7</v>
      </c>
      <c r="AI10" s="79"/>
      <c r="AJ10" s="339"/>
    </row>
    <row r="11" spans="1:36" ht="15">
      <c r="A11" s="354">
        <v>8</v>
      </c>
      <c r="B11" s="23"/>
      <c r="C11" s="198">
        <f t="shared" si="0"/>
        <v>0</v>
      </c>
      <c r="D11" s="349">
        <v>8</v>
      </c>
      <c r="E11" s="79"/>
      <c r="F11" s="357"/>
      <c r="G11" s="354">
        <v>8</v>
      </c>
      <c r="H11" s="23"/>
      <c r="I11" s="198">
        <f t="shared" si="1"/>
        <v>0</v>
      </c>
      <c r="J11" s="349">
        <v>8</v>
      </c>
      <c r="K11" s="79"/>
      <c r="L11" s="357"/>
      <c r="M11" s="354">
        <v>8</v>
      </c>
      <c r="N11" s="23"/>
      <c r="O11" s="198">
        <f t="shared" si="2"/>
        <v>0</v>
      </c>
      <c r="P11" s="349">
        <v>8</v>
      </c>
      <c r="Q11" s="79"/>
      <c r="R11" s="357"/>
      <c r="S11" s="354">
        <v>8</v>
      </c>
      <c r="T11" s="23"/>
      <c r="U11" s="198">
        <f t="shared" si="3"/>
        <v>0</v>
      </c>
      <c r="V11" s="349">
        <v>8</v>
      </c>
      <c r="W11" s="79"/>
      <c r="X11" s="357"/>
      <c r="Y11" s="354">
        <v>8</v>
      </c>
      <c r="Z11" s="23"/>
      <c r="AA11" s="198">
        <f t="shared" si="4"/>
        <v>0</v>
      </c>
      <c r="AB11" s="349">
        <v>8</v>
      </c>
      <c r="AC11" s="79"/>
      <c r="AD11" s="357"/>
      <c r="AE11" s="354">
        <v>8</v>
      </c>
      <c r="AF11" s="23"/>
      <c r="AG11" s="198">
        <f t="shared" si="5"/>
        <v>0</v>
      </c>
      <c r="AH11" s="349">
        <v>8</v>
      </c>
      <c r="AI11" s="79"/>
      <c r="AJ11" s="339"/>
    </row>
    <row r="12" spans="1:36" ht="15">
      <c r="A12" s="354">
        <v>9</v>
      </c>
      <c r="B12" s="23"/>
      <c r="C12" s="198">
        <f t="shared" si="0"/>
        <v>0</v>
      </c>
      <c r="D12" s="349">
        <v>9</v>
      </c>
      <c r="E12" s="79"/>
      <c r="F12" s="357"/>
      <c r="G12" s="354">
        <v>9</v>
      </c>
      <c r="H12" s="23"/>
      <c r="I12" s="198">
        <f t="shared" si="1"/>
        <v>0</v>
      </c>
      <c r="J12" s="349">
        <v>9</v>
      </c>
      <c r="K12" s="79"/>
      <c r="L12" s="357"/>
      <c r="M12" s="354">
        <v>9</v>
      </c>
      <c r="N12" s="23"/>
      <c r="O12" s="198">
        <f t="shared" si="2"/>
        <v>0</v>
      </c>
      <c r="P12" s="349">
        <v>9</v>
      </c>
      <c r="Q12" s="79"/>
      <c r="R12" s="357"/>
      <c r="S12" s="354">
        <v>9</v>
      </c>
      <c r="T12" s="23"/>
      <c r="U12" s="198">
        <f t="shared" si="3"/>
        <v>0</v>
      </c>
      <c r="V12" s="349">
        <v>9</v>
      </c>
      <c r="W12" s="79"/>
      <c r="X12" s="357"/>
      <c r="Y12" s="354">
        <v>9</v>
      </c>
      <c r="Z12" s="23"/>
      <c r="AA12" s="198">
        <f t="shared" si="4"/>
        <v>0</v>
      </c>
      <c r="AB12" s="349">
        <v>9</v>
      </c>
      <c r="AC12" s="79"/>
      <c r="AD12" s="357"/>
      <c r="AE12" s="354">
        <v>9</v>
      </c>
      <c r="AF12" s="23"/>
      <c r="AG12" s="198">
        <f t="shared" si="5"/>
        <v>0</v>
      </c>
      <c r="AH12" s="349">
        <v>9</v>
      </c>
      <c r="AI12" s="79"/>
      <c r="AJ12" s="339"/>
    </row>
    <row r="13" spans="1:36" ht="15">
      <c r="A13" s="354">
        <v>10</v>
      </c>
      <c r="B13" s="23"/>
      <c r="C13" s="198">
        <f t="shared" si="0"/>
        <v>0</v>
      </c>
      <c r="D13" s="349">
        <v>10</v>
      </c>
      <c r="E13" s="79"/>
      <c r="F13" s="357"/>
      <c r="G13" s="354">
        <v>10</v>
      </c>
      <c r="H13" s="23"/>
      <c r="I13" s="198">
        <f t="shared" si="1"/>
        <v>0</v>
      </c>
      <c r="J13" s="349">
        <v>10</v>
      </c>
      <c r="K13" s="79"/>
      <c r="L13" s="357"/>
      <c r="M13" s="354">
        <v>10</v>
      </c>
      <c r="N13" s="23"/>
      <c r="O13" s="198">
        <f t="shared" si="2"/>
        <v>0</v>
      </c>
      <c r="P13" s="349">
        <v>10</v>
      </c>
      <c r="Q13" s="79"/>
      <c r="R13" s="357"/>
      <c r="S13" s="354">
        <v>10</v>
      </c>
      <c r="T13" s="23"/>
      <c r="U13" s="198">
        <f t="shared" si="3"/>
        <v>0</v>
      </c>
      <c r="V13" s="349">
        <v>10</v>
      </c>
      <c r="W13" s="79"/>
      <c r="X13" s="357"/>
      <c r="Y13" s="354">
        <v>10</v>
      </c>
      <c r="Z13" s="23"/>
      <c r="AA13" s="198">
        <f t="shared" si="4"/>
        <v>0</v>
      </c>
      <c r="AB13" s="349">
        <v>10</v>
      </c>
      <c r="AC13" s="79"/>
      <c r="AD13" s="357"/>
      <c r="AE13" s="354">
        <v>10</v>
      </c>
      <c r="AF13" s="23"/>
      <c r="AG13" s="198">
        <f t="shared" si="5"/>
        <v>0</v>
      </c>
      <c r="AH13" s="349">
        <v>10</v>
      </c>
      <c r="AI13" s="79"/>
      <c r="AJ13" s="339"/>
    </row>
    <row r="14" spans="1:36" ht="15">
      <c r="A14" s="354">
        <v>11</v>
      </c>
      <c r="B14" s="23"/>
      <c r="C14" s="198">
        <f t="shared" si="0"/>
        <v>0</v>
      </c>
      <c r="D14" s="349">
        <v>11</v>
      </c>
      <c r="E14" s="79"/>
      <c r="F14" s="357"/>
      <c r="G14" s="354">
        <v>11</v>
      </c>
      <c r="H14" s="23"/>
      <c r="I14" s="198">
        <f t="shared" si="1"/>
        <v>0</v>
      </c>
      <c r="J14" s="349">
        <v>11</v>
      </c>
      <c r="K14" s="79"/>
      <c r="L14" s="357"/>
      <c r="M14" s="354">
        <v>11</v>
      </c>
      <c r="N14" s="23"/>
      <c r="O14" s="198">
        <f t="shared" si="2"/>
        <v>0</v>
      </c>
      <c r="P14" s="349">
        <v>11</v>
      </c>
      <c r="Q14" s="79"/>
      <c r="R14" s="357"/>
      <c r="S14" s="354">
        <v>11</v>
      </c>
      <c r="T14" s="23"/>
      <c r="U14" s="198">
        <f t="shared" si="3"/>
        <v>0</v>
      </c>
      <c r="V14" s="349">
        <v>11</v>
      </c>
      <c r="W14" s="79"/>
      <c r="X14" s="357"/>
      <c r="Y14" s="354">
        <v>11</v>
      </c>
      <c r="Z14" s="23"/>
      <c r="AA14" s="198">
        <f t="shared" si="4"/>
        <v>0</v>
      </c>
      <c r="AB14" s="349">
        <v>11</v>
      </c>
      <c r="AC14" s="79"/>
      <c r="AD14" s="357"/>
      <c r="AE14" s="354">
        <v>11</v>
      </c>
      <c r="AF14" s="23"/>
      <c r="AG14" s="198">
        <f t="shared" si="5"/>
        <v>0</v>
      </c>
      <c r="AH14" s="349">
        <v>11</v>
      </c>
      <c r="AI14" s="79"/>
      <c r="AJ14" s="339"/>
    </row>
    <row r="15" spans="1:36" ht="15">
      <c r="A15" s="354">
        <v>12</v>
      </c>
      <c r="B15" s="23"/>
      <c r="C15" s="198">
        <f t="shared" si="0"/>
        <v>0</v>
      </c>
      <c r="D15" s="349">
        <v>12</v>
      </c>
      <c r="E15" s="79"/>
      <c r="F15" s="357"/>
      <c r="G15" s="354">
        <v>12</v>
      </c>
      <c r="H15" s="23"/>
      <c r="I15" s="198">
        <f t="shared" si="1"/>
        <v>0</v>
      </c>
      <c r="J15" s="349">
        <v>12</v>
      </c>
      <c r="K15" s="79"/>
      <c r="L15" s="357"/>
      <c r="M15" s="354">
        <v>12</v>
      </c>
      <c r="N15" s="23"/>
      <c r="O15" s="198">
        <f t="shared" si="2"/>
        <v>0</v>
      </c>
      <c r="P15" s="349">
        <v>12</v>
      </c>
      <c r="Q15" s="79"/>
      <c r="R15" s="357"/>
      <c r="S15" s="354">
        <v>12</v>
      </c>
      <c r="T15" s="23"/>
      <c r="U15" s="198">
        <f t="shared" si="3"/>
        <v>0</v>
      </c>
      <c r="V15" s="349">
        <v>12</v>
      </c>
      <c r="W15" s="79"/>
      <c r="X15" s="357"/>
      <c r="Y15" s="354">
        <v>12</v>
      </c>
      <c r="Z15" s="23"/>
      <c r="AA15" s="198">
        <f t="shared" si="4"/>
        <v>0</v>
      </c>
      <c r="AB15" s="349">
        <v>12</v>
      </c>
      <c r="AC15" s="79"/>
      <c r="AD15" s="357"/>
      <c r="AE15" s="354">
        <v>12</v>
      </c>
      <c r="AF15" s="23"/>
      <c r="AG15" s="198">
        <f t="shared" si="5"/>
        <v>0</v>
      </c>
      <c r="AH15" s="349">
        <v>12</v>
      </c>
      <c r="AI15" s="79"/>
      <c r="AJ15" s="339"/>
    </row>
    <row r="16" spans="1:36" ht="15">
      <c r="A16" s="354">
        <v>13</v>
      </c>
      <c r="B16" s="23"/>
      <c r="C16" s="198">
        <f t="shared" si="0"/>
        <v>0</v>
      </c>
      <c r="D16" s="349">
        <v>13</v>
      </c>
      <c r="E16" s="79"/>
      <c r="F16" s="357"/>
      <c r="G16" s="354">
        <v>13</v>
      </c>
      <c r="H16" s="23"/>
      <c r="I16" s="198">
        <f t="shared" si="1"/>
        <v>0</v>
      </c>
      <c r="J16" s="349">
        <v>13</v>
      </c>
      <c r="K16" s="79"/>
      <c r="L16" s="357"/>
      <c r="M16" s="354">
        <v>13</v>
      </c>
      <c r="N16" s="23"/>
      <c r="O16" s="198">
        <f t="shared" si="2"/>
        <v>0</v>
      </c>
      <c r="P16" s="349">
        <v>13</v>
      </c>
      <c r="Q16" s="79"/>
      <c r="R16" s="357"/>
      <c r="S16" s="354">
        <v>13</v>
      </c>
      <c r="T16" s="23"/>
      <c r="U16" s="198">
        <f t="shared" si="3"/>
        <v>0</v>
      </c>
      <c r="V16" s="349">
        <v>13</v>
      </c>
      <c r="W16" s="79"/>
      <c r="X16" s="357"/>
      <c r="Y16" s="354">
        <v>13</v>
      </c>
      <c r="Z16" s="23"/>
      <c r="AA16" s="198">
        <f t="shared" si="4"/>
        <v>0</v>
      </c>
      <c r="AB16" s="349">
        <v>13</v>
      </c>
      <c r="AC16" s="79"/>
      <c r="AD16" s="357"/>
      <c r="AE16" s="354">
        <v>13</v>
      </c>
      <c r="AF16" s="23"/>
      <c r="AG16" s="198">
        <f t="shared" si="5"/>
        <v>0</v>
      </c>
      <c r="AH16" s="349">
        <v>13</v>
      </c>
      <c r="AI16" s="79"/>
      <c r="AJ16" s="339"/>
    </row>
    <row r="17" spans="1:36" ht="15">
      <c r="A17" s="354">
        <v>14</v>
      </c>
      <c r="B17" s="23"/>
      <c r="C17" s="198">
        <f t="shared" si="0"/>
        <v>0</v>
      </c>
      <c r="D17" s="349">
        <v>14</v>
      </c>
      <c r="E17" s="79"/>
      <c r="F17" s="357"/>
      <c r="G17" s="354">
        <v>14</v>
      </c>
      <c r="H17" s="23"/>
      <c r="I17" s="198">
        <f t="shared" si="1"/>
        <v>0</v>
      </c>
      <c r="J17" s="349">
        <v>14</v>
      </c>
      <c r="K17" s="79"/>
      <c r="L17" s="357"/>
      <c r="M17" s="354">
        <v>14</v>
      </c>
      <c r="N17" s="23"/>
      <c r="O17" s="198">
        <f t="shared" si="2"/>
        <v>0</v>
      </c>
      <c r="P17" s="349">
        <v>14</v>
      </c>
      <c r="Q17" s="79"/>
      <c r="R17" s="357"/>
      <c r="S17" s="354">
        <v>14</v>
      </c>
      <c r="T17" s="23"/>
      <c r="U17" s="198">
        <f t="shared" si="3"/>
        <v>0</v>
      </c>
      <c r="V17" s="349">
        <v>14</v>
      </c>
      <c r="W17" s="79"/>
      <c r="X17" s="357"/>
      <c r="Y17" s="354">
        <v>14</v>
      </c>
      <c r="Z17" s="23"/>
      <c r="AA17" s="198">
        <f t="shared" si="4"/>
        <v>0</v>
      </c>
      <c r="AB17" s="349">
        <v>14</v>
      </c>
      <c r="AC17" s="79"/>
      <c r="AD17" s="357"/>
      <c r="AE17" s="354">
        <v>14</v>
      </c>
      <c r="AF17" s="23"/>
      <c r="AG17" s="198">
        <f t="shared" si="5"/>
        <v>0</v>
      </c>
      <c r="AH17" s="349">
        <v>14</v>
      </c>
      <c r="AI17" s="79"/>
      <c r="AJ17" s="339"/>
    </row>
    <row r="18" spans="1:36" ht="15">
      <c r="A18" s="354">
        <v>15</v>
      </c>
      <c r="B18" s="23"/>
      <c r="C18" s="198">
        <f t="shared" si="0"/>
        <v>0</v>
      </c>
      <c r="D18" s="349">
        <v>15</v>
      </c>
      <c r="E18" s="79"/>
      <c r="F18" s="357"/>
      <c r="G18" s="354">
        <v>15</v>
      </c>
      <c r="H18" s="23"/>
      <c r="I18" s="198">
        <f t="shared" si="1"/>
        <v>0</v>
      </c>
      <c r="J18" s="349">
        <v>15</v>
      </c>
      <c r="K18" s="79"/>
      <c r="L18" s="357"/>
      <c r="M18" s="354">
        <v>15</v>
      </c>
      <c r="N18" s="23"/>
      <c r="O18" s="198">
        <f t="shared" si="2"/>
        <v>0</v>
      </c>
      <c r="P18" s="349">
        <v>15</v>
      </c>
      <c r="Q18" s="79"/>
      <c r="R18" s="357"/>
      <c r="S18" s="354">
        <v>15</v>
      </c>
      <c r="T18" s="23"/>
      <c r="U18" s="198">
        <f t="shared" si="3"/>
        <v>0</v>
      </c>
      <c r="V18" s="349">
        <v>15</v>
      </c>
      <c r="W18" s="79"/>
      <c r="X18" s="357"/>
      <c r="Y18" s="354">
        <v>15</v>
      </c>
      <c r="Z18" s="23"/>
      <c r="AA18" s="198">
        <f t="shared" si="4"/>
        <v>0</v>
      </c>
      <c r="AB18" s="349">
        <v>15</v>
      </c>
      <c r="AC18" s="79"/>
      <c r="AD18" s="357"/>
      <c r="AE18" s="354">
        <v>15</v>
      </c>
      <c r="AF18" s="23"/>
      <c r="AG18" s="198">
        <f t="shared" si="5"/>
        <v>0</v>
      </c>
      <c r="AH18" s="349">
        <v>15</v>
      </c>
      <c r="AI18" s="79"/>
      <c r="AJ18" s="339"/>
    </row>
    <row r="19" spans="1:36" ht="15">
      <c r="A19" s="354">
        <v>16</v>
      </c>
      <c r="B19" s="23"/>
      <c r="C19" s="198">
        <f t="shared" si="0"/>
        <v>0</v>
      </c>
      <c r="D19" s="349">
        <v>16</v>
      </c>
      <c r="E19" s="79"/>
      <c r="F19" s="357"/>
      <c r="G19" s="354">
        <v>16</v>
      </c>
      <c r="H19" s="23"/>
      <c r="I19" s="198">
        <f t="shared" si="1"/>
        <v>0</v>
      </c>
      <c r="J19" s="349">
        <v>16</v>
      </c>
      <c r="K19" s="79"/>
      <c r="L19" s="357"/>
      <c r="M19" s="354">
        <v>16</v>
      </c>
      <c r="N19" s="23"/>
      <c r="O19" s="198">
        <f t="shared" si="2"/>
        <v>0</v>
      </c>
      <c r="P19" s="349">
        <v>16</v>
      </c>
      <c r="Q19" s="79"/>
      <c r="R19" s="357"/>
      <c r="S19" s="354">
        <v>16</v>
      </c>
      <c r="T19" s="23"/>
      <c r="U19" s="198">
        <f t="shared" si="3"/>
        <v>0</v>
      </c>
      <c r="V19" s="349">
        <v>16</v>
      </c>
      <c r="W19" s="79"/>
      <c r="X19" s="357"/>
      <c r="Y19" s="354">
        <v>16</v>
      </c>
      <c r="Z19" s="23"/>
      <c r="AA19" s="198">
        <f t="shared" si="4"/>
        <v>0</v>
      </c>
      <c r="AB19" s="349">
        <v>16</v>
      </c>
      <c r="AC19" s="79"/>
      <c r="AD19" s="357"/>
      <c r="AE19" s="354">
        <v>16</v>
      </c>
      <c r="AF19" s="23"/>
      <c r="AG19" s="198">
        <f t="shared" si="5"/>
        <v>0</v>
      </c>
      <c r="AH19" s="349">
        <v>16</v>
      </c>
      <c r="AI19" s="79"/>
      <c r="AJ19" s="339"/>
    </row>
    <row r="20" spans="1:36" ht="15">
      <c r="A20" s="354">
        <v>17</v>
      </c>
      <c r="B20" s="23"/>
      <c r="C20" s="198">
        <f t="shared" si="0"/>
        <v>0</v>
      </c>
      <c r="D20" s="349">
        <v>17</v>
      </c>
      <c r="E20" s="79"/>
      <c r="F20" s="357"/>
      <c r="G20" s="354">
        <v>17</v>
      </c>
      <c r="H20" s="23"/>
      <c r="I20" s="198">
        <f t="shared" si="1"/>
        <v>0</v>
      </c>
      <c r="J20" s="349">
        <v>17</v>
      </c>
      <c r="K20" s="79"/>
      <c r="L20" s="357"/>
      <c r="M20" s="354">
        <v>17</v>
      </c>
      <c r="N20" s="23"/>
      <c r="O20" s="198">
        <f t="shared" si="2"/>
        <v>0</v>
      </c>
      <c r="P20" s="349">
        <v>17</v>
      </c>
      <c r="Q20" s="79"/>
      <c r="R20" s="357"/>
      <c r="S20" s="354">
        <v>17</v>
      </c>
      <c r="T20" s="23"/>
      <c r="U20" s="198">
        <f t="shared" si="3"/>
        <v>0</v>
      </c>
      <c r="V20" s="349">
        <v>17</v>
      </c>
      <c r="W20" s="79"/>
      <c r="X20" s="357"/>
      <c r="Y20" s="354">
        <v>17</v>
      </c>
      <c r="Z20" s="23"/>
      <c r="AA20" s="198">
        <f t="shared" si="4"/>
        <v>0</v>
      </c>
      <c r="AB20" s="349">
        <v>17</v>
      </c>
      <c r="AC20" s="79"/>
      <c r="AD20" s="357"/>
      <c r="AE20" s="354">
        <v>17</v>
      </c>
      <c r="AF20" s="23"/>
      <c r="AG20" s="198">
        <f t="shared" si="5"/>
        <v>0</v>
      </c>
      <c r="AH20" s="349">
        <v>17</v>
      </c>
      <c r="AI20" s="79"/>
      <c r="AJ20" s="339"/>
    </row>
    <row r="21" spans="1:36" ht="15">
      <c r="A21" s="354">
        <v>18</v>
      </c>
      <c r="B21" s="23"/>
      <c r="C21" s="198">
        <f t="shared" si="0"/>
        <v>0</v>
      </c>
      <c r="D21" s="349">
        <v>18</v>
      </c>
      <c r="E21" s="79"/>
      <c r="F21" s="357"/>
      <c r="G21" s="354">
        <v>18</v>
      </c>
      <c r="H21" s="23"/>
      <c r="I21" s="198">
        <f t="shared" si="1"/>
        <v>0</v>
      </c>
      <c r="J21" s="349">
        <v>18</v>
      </c>
      <c r="K21" s="79"/>
      <c r="L21" s="357"/>
      <c r="M21" s="354">
        <v>18</v>
      </c>
      <c r="N21" s="23"/>
      <c r="O21" s="198">
        <f t="shared" si="2"/>
        <v>0</v>
      </c>
      <c r="P21" s="349">
        <v>18</v>
      </c>
      <c r="Q21" s="79"/>
      <c r="R21" s="357"/>
      <c r="S21" s="354">
        <v>18</v>
      </c>
      <c r="T21" s="23"/>
      <c r="U21" s="198">
        <f t="shared" si="3"/>
        <v>0</v>
      </c>
      <c r="V21" s="349">
        <v>18</v>
      </c>
      <c r="W21" s="79"/>
      <c r="X21" s="357"/>
      <c r="Y21" s="354">
        <v>18</v>
      </c>
      <c r="Z21" s="23"/>
      <c r="AA21" s="198">
        <f t="shared" si="4"/>
        <v>0</v>
      </c>
      <c r="AB21" s="349">
        <v>18</v>
      </c>
      <c r="AC21" s="79"/>
      <c r="AD21" s="357"/>
      <c r="AE21" s="354">
        <v>18</v>
      </c>
      <c r="AF21" s="23"/>
      <c r="AG21" s="198">
        <f t="shared" si="5"/>
        <v>0</v>
      </c>
      <c r="AH21" s="349">
        <v>18</v>
      </c>
      <c r="AI21" s="79"/>
      <c r="AJ21" s="339"/>
    </row>
    <row r="22" spans="1:36" ht="15">
      <c r="A22" s="354">
        <v>19</v>
      </c>
      <c r="B22" s="23"/>
      <c r="C22" s="198">
        <f t="shared" si="0"/>
        <v>0</v>
      </c>
      <c r="D22" s="349">
        <v>19</v>
      </c>
      <c r="E22" s="79"/>
      <c r="F22" s="357"/>
      <c r="G22" s="354">
        <v>19</v>
      </c>
      <c r="H22" s="23"/>
      <c r="I22" s="198">
        <f t="shared" si="1"/>
        <v>0</v>
      </c>
      <c r="J22" s="349">
        <v>19</v>
      </c>
      <c r="K22" s="79"/>
      <c r="L22" s="357"/>
      <c r="M22" s="354">
        <v>19</v>
      </c>
      <c r="N22" s="23"/>
      <c r="O22" s="198">
        <f t="shared" si="2"/>
        <v>0</v>
      </c>
      <c r="P22" s="349">
        <v>19</v>
      </c>
      <c r="Q22" s="79"/>
      <c r="R22" s="357"/>
      <c r="S22" s="354">
        <v>19</v>
      </c>
      <c r="T22" s="23"/>
      <c r="U22" s="198">
        <f t="shared" si="3"/>
        <v>0</v>
      </c>
      <c r="V22" s="349">
        <v>19</v>
      </c>
      <c r="W22" s="79"/>
      <c r="X22" s="357"/>
      <c r="Y22" s="354">
        <v>19</v>
      </c>
      <c r="Z22" s="23"/>
      <c r="AA22" s="198">
        <f t="shared" si="4"/>
        <v>0</v>
      </c>
      <c r="AB22" s="349">
        <v>19</v>
      </c>
      <c r="AC22" s="79"/>
      <c r="AD22" s="357"/>
      <c r="AE22" s="354">
        <v>19</v>
      </c>
      <c r="AF22" s="23"/>
      <c r="AG22" s="198">
        <f t="shared" si="5"/>
        <v>0</v>
      </c>
      <c r="AH22" s="349">
        <v>19</v>
      </c>
      <c r="AI22" s="79"/>
      <c r="AJ22" s="339"/>
    </row>
    <row r="23" spans="1:36" ht="15">
      <c r="A23" s="354">
        <v>20</v>
      </c>
      <c r="B23" s="23"/>
      <c r="C23" s="198">
        <f t="shared" si="0"/>
        <v>0</v>
      </c>
      <c r="D23" s="349">
        <v>20</v>
      </c>
      <c r="E23" s="79"/>
      <c r="F23" s="357"/>
      <c r="G23" s="354">
        <v>20</v>
      </c>
      <c r="H23" s="23"/>
      <c r="I23" s="198">
        <f t="shared" si="1"/>
        <v>0</v>
      </c>
      <c r="J23" s="349">
        <v>20</v>
      </c>
      <c r="K23" s="79"/>
      <c r="L23" s="357"/>
      <c r="M23" s="354">
        <v>20</v>
      </c>
      <c r="N23" s="23"/>
      <c r="O23" s="198">
        <f t="shared" si="2"/>
        <v>0</v>
      </c>
      <c r="P23" s="349">
        <v>20</v>
      </c>
      <c r="Q23" s="79"/>
      <c r="R23" s="357"/>
      <c r="S23" s="354">
        <v>20</v>
      </c>
      <c r="T23" s="23"/>
      <c r="U23" s="198">
        <f t="shared" si="3"/>
        <v>0</v>
      </c>
      <c r="V23" s="349">
        <v>20</v>
      </c>
      <c r="W23" s="79"/>
      <c r="X23" s="357"/>
      <c r="Y23" s="354">
        <v>20</v>
      </c>
      <c r="Z23" s="23"/>
      <c r="AA23" s="198">
        <f t="shared" si="4"/>
        <v>0</v>
      </c>
      <c r="AB23" s="349">
        <v>20</v>
      </c>
      <c r="AC23" s="79"/>
      <c r="AD23" s="357"/>
      <c r="AE23" s="354">
        <v>20</v>
      </c>
      <c r="AF23" s="23"/>
      <c r="AG23" s="198">
        <f t="shared" si="5"/>
        <v>0</v>
      </c>
      <c r="AH23" s="349">
        <v>20</v>
      </c>
      <c r="AI23" s="79"/>
      <c r="AJ23" s="339"/>
    </row>
    <row r="24" spans="1:36" ht="15">
      <c r="A24" s="354">
        <v>21</v>
      </c>
      <c r="B24" s="23"/>
      <c r="C24" s="198">
        <f t="shared" si="0"/>
        <v>0</v>
      </c>
      <c r="D24" s="349">
        <v>21</v>
      </c>
      <c r="E24" s="79"/>
      <c r="F24" s="357"/>
      <c r="G24" s="354">
        <v>21</v>
      </c>
      <c r="H24" s="23"/>
      <c r="I24" s="198">
        <f t="shared" si="1"/>
        <v>0</v>
      </c>
      <c r="J24" s="349">
        <v>21</v>
      </c>
      <c r="K24" s="79"/>
      <c r="L24" s="357"/>
      <c r="M24" s="354">
        <v>21</v>
      </c>
      <c r="N24" s="23"/>
      <c r="O24" s="198">
        <f t="shared" si="2"/>
        <v>0</v>
      </c>
      <c r="P24" s="349">
        <v>21</v>
      </c>
      <c r="Q24" s="79"/>
      <c r="R24" s="357"/>
      <c r="S24" s="354">
        <v>21</v>
      </c>
      <c r="T24" s="23"/>
      <c r="U24" s="198">
        <f t="shared" si="3"/>
        <v>0</v>
      </c>
      <c r="V24" s="349">
        <v>21</v>
      </c>
      <c r="W24" s="79"/>
      <c r="X24" s="357"/>
      <c r="Y24" s="354">
        <v>21</v>
      </c>
      <c r="Z24" s="23"/>
      <c r="AA24" s="198">
        <f t="shared" si="4"/>
        <v>0</v>
      </c>
      <c r="AB24" s="349">
        <v>21</v>
      </c>
      <c r="AC24" s="79"/>
      <c r="AD24" s="357"/>
      <c r="AE24" s="354">
        <v>21</v>
      </c>
      <c r="AF24" s="23"/>
      <c r="AG24" s="198">
        <f t="shared" si="5"/>
        <v>0</v>
      </c>
      <c r="AH24" s="349">
        <v>21</v>
      </c>
      <c r="AI24" s="79"/>
      <c r="AJ24" s="339"/>
    </row>
    <row r="25" spans="1:36" ht="15">
      <c r="A25" s="354">
        <v>22</v>
      </c>
      <c r="B25" s="23"/>
      <c r="C25" s="198">
        <f t="shared" si="0"/>
        <v>0</v>
      </c>
      <c r="D25" s="349">
        <v>22</v>
      </c>
      <c r="E25" s="79"/>
      <c r="F25" s="357"/>
      <c r="G25" s="354">
        <v>22</v>
      </c>
      <c r="H25" s="23"/>
      <c r="I25" s="198">
        <f t="shared" si="1"/>
        <v>0</v>
      </c>
      <c r="J25" s="349">
        <v>22</v>
      </c>
      <c r="K25" s="79"/>
      <c r="L25" s="357"/>
      <c r="M25" s="354">
        <v>22</v>
      </c>
      <c r="N25" s="23"/>
      <c r="O25" s="198">
        <f t="shared" si="2"/>
        <v>0</v>
      </c>
      <c r="P25" s="349">
        <v>22</v>
      </c>
      <c r="Q25" s="79"/>
      <c r="R25" s="357"/>
      <c r="S25" s="354">
        <v>22</v>
      </c>
      <c r="T25" s="23"/>
      <c r="U25" s="198">
        <f t="shared" si="3"/>
        <v>0</v>
      </c>
      <c r="V25" s="349">
        <v>22</v>
      </c>
      <c r="W25" s="79"/>
      <c r="X25" s="357"/>
      <c r="Y25" s="354">
        <v>22</v>
      </c>
      <c r="Z25" s="23"/>
      <c r="AA25" s="198">
        <f t="shared" si="4"/>
        <v>0</v>
      </c>
      <c r="AB25" s="349">
        <v>22</v>
      </c>
      <c r="AC25" s="79"/>
      <c r="AD25" s="357"/>
      <c r="AE25" s="354">
        <v>22</v>
      </c>
      <c r="AF25" s="23"/>
      <c r="AG25" s="198">
        <f t="shared" si="5"/>
        <v>0</v>
      </c>
      <c r="AH25" s="349">
        <v>22</v>
      </c>
      <c r="AI25" s="79"/>
      <c r="AJ25" s="339"/>
    </row>
    <row r="26" spans="1:36" ht="15">
      <c r="A26" s="354">
        <v>23</v>
      </c>
      <c r="B26" s="23"/>
      <c r="C26" s="198">
        <f t="shared" si="0"/>
        <v>0</v>
      </c>
      <c r="D26" s="349">
        <v>23</v>
      </c>
      <c r="E26" s="79"/>
      <c r="F26" s="357"/>
      <c r="G26" s="354">
        <v>23</v>
      </c>
      <c r="H26" s="23"/>
      <c r="I26" s="198">
        <f t="shared" si="1"/>
        <v>0</v>
      </c>
      <c r="J26" s="349">
        <v>23</v>
      </c>
      <c r="K26" s="79"/>
      <c r="L26" s="357"/>
      <c r="M26" s="354">
        <v>23</v>
      </c>
      <c r="N26" s="23"/>
      <c r="O26" s="198">
        <f t="shared" si="2"/>
        <v>0</v>
      </c>
      <c r="P26" s="349">
        <v>23</v>
      </c>
      <c r="Q26" s="79"/>
      <c r="R26" s="357"/>
      <c r="S26" s="354">
        <v>23</v>
      </c>
      <c r="T26" s="23"/>
      <c r="U26" s="198">
        <f t="shared" si="3"/>
        <v>0</v>
      </c>
      <c r="V26" s="349">
        <v>23</v>
      </c>
      <c r="W26" s="79"/>
      <c r="X26" s="357"/>
      <c r="Y26" s="354">
        <v>23</v>
      </c>
      <c r="Z26" s="23"/>
      <c r="AA26" s="198">
        <f t="shared" si="4"/>
        <v>0</v>
      </c>
      <c r="AB26" s="349">
        <v>23</v>
      </c>
      <c r="AC26" s="79"/>
      <c r="AD26" s="357"/>
      <c r="AE26" s="354">
        <v>23</v>
      </c>
      <c r="AF26" s="23"/>
      <c r="AG26" s="198">
        <f t="shared" si="5"/>
        <v>0</v>
      </c>
      <c r="AH26" s="349">
        <v>23</v>
      </c>
      <c r="AI26" s="79"/>
      <c r="AJ26" s="339"/>
    </row>
    <row r="27" spans="1:36" ht="15">
      <c r="A27" s="354">
        <v>24</v>
      </c>
      <c r="B27" s="23"/>
      <c r="C27" s="198">
        <f t="shared" si="0"/>
        <v>0</v>
      </c>
      <c r="D27" s="349">
        <v>24</v>
      </c>
      <c r="E27" s="79"/>
      <c r="F27" s="357"/>
      <c r="G27" s="354">
        <v>24</v>
      </c>
      <c r="H27" s="23"/>
      <c r="I27" s="198">
        <f t="shared" si="1"/>
        <v>0</v>
      </c>
      <c r="J27" s="349">
        <v>24</v>
      </c>
      <c r="K27" s="79"/>
      <c r="L27" s="357"/>
      <c r="M27" s="354">
        <v>24</v>
      </c>
      <c r="N27" s="23"/>
      <c r="O27" s="198">
        <f t="shared" si="2"/>
        <v>0</v>
      </c>
      <c r="P27" s="349">
        <v>24</v>
      </c>
      <c r="Q27" s="79"/>
      <c r="R27" s="357"/>
      <c r="S27" s="354">
        <v>24</v>
      </c>
      <c r="T27" s="23"/>
      <c r="U27" s="198">
        <f t="shared" si="3"/>
        <v>0</v>
      </c>
      <c r="V27" s="349">
        <v>24</v>
      </c>
      <c r="W27" s="79"/>
      <c r="X27" s="357"/>
      <c r="Y27" s="354">
        <v>24</v>
      </c>
      <c r="Z27" s="23"/>
      <c r="AA27" s="198">
        <f t="shared" si="4"/>
        <v>0</v>
      </c>
      <c r="AB27" s="349">
        <v>24</v>
      </c>
      <c r="AC27" s="79"/>
      <c r="AD27" s="357"/>
      <c r="AE27" s="354">
        <v>24</v>
      </c>
      <c r="AF27" s="23"/>
      <c r="AG27" s="198">
        <f t="shared" si="5"/>
        <v>0</v>
      </c>
      <c r="AH27" s="349">
        <v>24</v>
      </c>
      <c r="AI27" s="79"/>
      <c r="AJ27" s="339"/>
    </row>
    <row r="28" spans="1:36" ht="15">
      <c r="A28" s="354">
        <v>25</v>
      </c>
      <c r="B28" s="23"/>
      <c r="C28" s="198">
        <f t="shared" si="0"/>
        <v>0</v>
      </c>
      <c r="D28" s="349">
        <v>25</v>
      </c>
      <c r="E28" s="79"/>
      <c r="F28" s="357"/>
      <c r="G28" s="354">
        <v>25</v>
      </c>
      <c r="H28" s="23"/>
      <c r="I28" s="198">
        <f t="shared" si="1"/>
        <v>0</v>
      </c>
      <c r="J28" s="349">
        <v>25</v>
      </c>
      <c r="K28" s="79"/>
      <c r="L28" s="357"/>
      <c r="M28" s="354">
        <v>25</v>
      </c>
      <c r="N28" s="23"/>
      <c r="O28" s="198">
        <f t="shared" si="2"/>
        <v>0</v>
      </c>
      <c r="P28" s="349">
        <v>25</v>
      </c>
      <c r="Q28" s="79"/>
      <c r="R28" s="357"/>
      <c r="S28" s="354">
        <v>25</v>
      </c>
      <c r="T28" s="23"/>
      <c r="U28" s="198">
        <f t="shared" si="3"/>
        <v>0</v>
      </c>
      <c r="V28" s="349">
        <v>25</v>
      </c>
      <c r="W28" s="79"/>
      <c r="X28" s="357"/>
      <c r="Y28" s="354">
        <v>25</v>
      </c>
      <c r="Z28" s="23"/>
      <c r="AA28" s="198">
        <f t="shared" si="4"/>
        <v>0</v>
      </c>
      <c r="AB28" s="349">
        <v>25</v>
      </c>
      <c r="AC28" s="79"/>
      <c r="AD28" s="357"/>
      <c r="AE28" s="354">
        <v>25</v>
      </c>
      <c r="AF28" s="23"/>
      <c r="AG28" s="198">
        <f t="shared" si="5"/>
        <v>0</v>
      </c>
      <c r="AH28" s="349">
        <v>25</v>
      </c>
      <c r="AI28" s="79"/>
      <c r="AJ28" s="339"/>
    </row>
    <row r="29" spans="1:36" ht="15">
      <c r="A29" s="354">
        <v>26</v>
      </c>
      <c r="B29" s="23"/>
      <c r="C29" s="198">
        <f t="shared" si="0"/>
        <v>0</v>
      </c>
      <c r="D29" s="349">
        <v>26</v>
      </c>
      <c r="E29" s="79"/>
      <c r="F29" s="357"/>
      <c r="G29" s="354">
        <v>26</v>
      </c>
      <c r="H29" s="23"/>
      <c r="I29" s="198">
        <f t="shared" si="1"/>
        <v>0</v>
      </c>
      <c r="J29" s="349">
        <v>26</v>
      </c>
      <c r="K29" s="79"/>
      <c r="L29" s="357"/>
      <c r="M29" s="354">
        <v>26</v>
      </c>
      <c r="N29" s="23"/>
      <c r="O29" s="198">
        <f t="shared" si="2"/>
        <v>0</v>
      </c>
      <c r="P29" s="349">
        <v>26</v>
      </c>
      <c r="Q29" s="79"/>
      <c r="R29" s="357"/>
      <c r="S29" s="354">
        <v>26</v>
      </c>
      <c r="T29" s="23"/>
      <c r="U29" s="198">
        <f t="shared" si="3"/>
        <v>0</v>
      </c>
      <c r="V29" s="349">
        <v>26</v>
      </c>
      <c r="W29" s="79"/>
      <c r="X29" s="357"/>
      <c r="Y29" s="354">
        <v>26</v>
      </c>
      <c r="Z29" s="23"/>
      <c r="AA29" s="198">
        <f t="shared" si="4"/>
        <v>0</v>
      </c>
      <c r="AB29" s="349">
        <v>26</v>
      </c>
      <c r="AC29" s="79"/>
      <c r="AD29" s="357"/>
      <c r="AE29" s="354">
        <v>26</v>
      </c>
      <c r="AF29" s="23"/>
      <c r="AG29" s="198">
        <f t="shared" si="5"/>
        <v>0</v>
      </c>
      <c r="AH29" s="349">
        <v>26</v>
      </c>
      <c r="AI29" s="79"/>
      <c r="AJ29" s="339"/>
    </row>
    <row r="30" spans="1:36" ht="15">
      <c r="A30" s="354">
        <v>27</v>
      </c>
      <c r="B30" s="23"/>
      <c r="C30" s="198">
        <f t="shared" si="0"/>
        <v>0</v>
      </c>
      <c r="D30" s="349">
        <v>27</v>
      </c>
      <c r="E30" s="79"/>
      <c r="F30" s="357"/>
      <c r="G30" s="354">
        <v>27</v>
      </c>
      <c r="H30" s="23"/>
      <c r="I30" s="198">
        <f t="shared" si="1"/>
        <v>0</v>
      </c>
      <c r="J30" s="349">
        <v>27</v>
      </c>
      <c r="K30" s="79"/>
      <c r="L30" s="357"/>
      <c r="M30" s="354">
        <v>27</v>
      </c>
      <c r="N30" s="23"/>
      <c r="O30" s="198">
        <f t="shared" si="2"/>
        <v>0</v>
      </c>
      <c r="P30" s="349">
        <v>27</v>
      </c>
      <c r="Q30" s="79"/>
      <c r="R30" s="357"/>
      <c r="S30" s="354">
        <v>27</v>
      </c>
      <c r="T30" s="23"/>
      <c r="U30" s="198">
        <f t="shared" si="3"/>
        <v>0</v>
      </c>
      <c r="V30" s="349">
        <v>27</v>
      </c>
      <c r="W30" s="79"/>
      <c r="X30" s="357"/>
      <c r="Y30" s="354">
        <v>27</v>
      </c>
      <c r="Z30" s="23"/>
      <c r="AA30" s="198">
        <f t="shared" si="4"/>
        <v>0</v>
      </c>
      <c r="AB30" s="349">
        <v>27</v>
      </c>
      <c r="AC30" s="79"/>
      <c r="AD30" s="357"/>
      <c r="AE30" s="354">
        <v>27</v>
      </c>
      <c r="AF30" s="23"/>
      <c r="AG30" s="198">
        <f t="shared" si="5"/>
        <v>0</v>
      </c>
      <c r="AH30" s="349">
        <v>27</v>
      </c>
      <c r="AI30" s="79"/>
      <c r="AJ30" s="339"/>
    </row>
    <row r="31" spans="1:36" ht="15">
      <c r="A31" s="354">
        <v>28</v>
      </c>
      <c r="B31" s="23"/>
      <c r="C31" s="198">
        <f t="shared" si="0"/>
        <v>0</v>
      </c>
      <c r="D31" s="349">
        <v>28</v>
      </c>
      <c r="E31" s="79"/>
      <c r="F31" s="357"/>
      <c r="G31" s="354">
        <v>28</v>
      </c>
      <c r="H31" s="23"/>
      <c r="I31" s="198">
        <f t="shared" si="1"/>
        <v>0</v>
      </c>
      <c r="J31" s="349">
        <v>28</v>
      </c>
      <c r="K31" s="79"/>
      <c r="L31" s="357"/>
      <c r="M31" s="354">
        <v>28</v>
      </c>
      <c r="N31" s="23"/>
      <c r="O31" s="198">
        <f t="shared" si="2"/>
        <v>0</v>
      </c>
      <c r="P31" s="349">
        <v>28</v>
      </c>
      <c r="Q31" s="79"/>
      <c r="R31" s="357"/>
      <c r="S31" s="354">
        <v>28</v>
      </c>
      <c r="T31" s="23"/>
      <c r="U31" s="198">
        <f t="shared" si="3"/>
        <v>0</v>
      </c>
      <c r="V31" s="349">
        <v>28</v>
      </c>
      <c r="W31" s="79"/>
      <c r="X31" s="357"/>
      <c r="Y31" s="354">
        <v>28</v>
      </c>
      <c r="Z31" s="23"/>
      <c r="AA31" s="198">
        <f t="shared" si="4"/>
        <v>0</v>
      </c>
      <c r="AB31" s="349">
        <v>28</v>
      </c>
      <c r="AC31" s="79"/>
      <c r="AD31" s="357"/>
      <c r="AE31" s="354">
        <v>28</v>
      </c>
      <c r="AF31" s="23"/>
      <c r="AG31" s="198">
        <f t="shared" si="5"/>
        <v>0</v>
      </c>
      <c r="AH31" s="349">
        <v>28</v>
      </c>
      <c r="AI31" s="79"/>
      <c r="AJ31" s="339"/>
    </row>
    <row r="32" spans="1:36" ht="15">
      <c r="A32" s="354">
        <v>29</v>
      </c>
      <c r="B32" s="23"/>
      <c r="C32" s="198">
        <f t="shared" si="0"/>
        <v>0</v>
      </c>
      <c r="D32" s="349">
        <v>29</v>
      </c>
      <c r="E32" s="79"/>
      <c r="F32" s="357"/>
      <c r="G32" s="354">
        <v>29</v>
      </c>
      <c r="H32" s="23"/>
      <c r="I32" s="198">
        <f t="shared" si="1"/>
        <v>0</v>
      </c>
      <c r="J32" s="349">
        <v>29</v>
      </c>
      <c r="K32" s="79"/>
      <c r="L32" s="357"/>
      <c r="M32" s="354">
        <v>29</v>
      </c>
      <c r="N32" s="23"/>
      <c r="O32" s="198">
        <f t="shared" si="2"/>
        <v>0</v>
      </c>
      <c r="P32" s="349">
        <v>29</v>
      </c>
      <c r="Q32" s="79"/>
      <c r="R32" s="357"/>
      <c r="S32" s="354">
        <v>29</v>
      </c>
      <c r="T32" s="23"/>
      <c r="U32" s="198">
        <f t="shared" si="3"/>
        <v>0</v>
      </c>
      <c r="V32" s="349">
        <v>29</v>
      </c>
      <c r="W32" s="79"/>
      <c r="X32" s="357"/>
      <c r="Y32" s="354">
        <v>29</v>
      </c>
      <c r="Z32" s="23"/>
      <c r="AA32" s="198">
        <f t="shared" si="4"/>
        <v>0</v>
      </c>
      <c r="AB32" s="349">
        <v>29</v>
      </c>
      <c r="AC32" s="79"/>
      <c r="AD32" s="357"/>
      <c r="AE32" s="354">
        <v>29</v>
      </c>
      <c r="AF32" s="23"/>
      <c r="AG32" s="198">
        <f t="shared" si="5"/>
        <v>0</v>
      </c>
      <c r="AH32" s="349">
        <v>29</v>
      </c>
      <c r="AI32" s="79"/>
      <c r="AJ32" s="339"/>
    </row>
    <row r="33" spans="1:36" ht="15">
      <c r="A33" s="354">
        <v>30</v>
      </c>
      <c r="B33" s="23"/>
      <c r="C33" s="198">
        <f t="shared" si="0"/>
        <v>0</v>
      </c>
      <c r="D33" s="349">
        <v>30</v>
      </c>
      <c r="E33" s="79"/>
      <c r="F33" s="357"/>
      <c r="G33" s="354">
        <v>30</v>
      </c>
      <c r="H33" s="23"/>
      <c r="I33" s="198">
        <f t="shared" si="1"/>
        <v>0</v>
      </c>
      <c r="J33" s="349">
        <v>30</v>
      </c>
      <c r="K33" s="79"/>
      <c r="L33" s="357"/>
      <c r="M33" s="354">
        <v>30</v>
      </c>
      <c r="N33" s="23"/>
      <c r="O33" s="198">
        <f t="shared" si="2"/>
        <v>0</v>
      </c>
      <c r="P33" s="349">
        <v>30</v>
      </c>
      <c r="Q33" s="79"/>
      <c r="R33" s="357"/>
      <c r="S33" s="354">
        <v>30</v>
      </c>
      <c r="T33" s="23"/>
      <c r="U33" s="198">
        <f t="shared" si="3"/>
        <v>0</v>
      </c>
      <c r="V33" s="349">
        <v>30</v>
      </c>
      <c r="W33" s="79"/>
      <c r="X33" s="357"/>
      <c r="Y33" s="354">
        <v>30</v>
      </c>
      <c r="Z33" s="23"/>
      <c r="AA33" s="198">
        <f t="shared" si="4"/>
        <v>0</v>
      </c>
      <c r="AB33" s="349">
        <v>30</v>
      </c>
      <c r="AC33" s="79"/>
      <c r="AD33" s="357"/>
      <c r="AE33" s="354">
        <v>30</v>
      </c>
      <c r="AF33" s="23"/>
      <c r="AG33" s="198">
        <f t="shared" si="5"/>
        <v>0</v>
      </c>
      <c r="AH33" s="349">
        <v>30</v>
      </c>
      <c r="AI33" s="79"/>
      <c r="AJ33" s="339"/>
    </row>
    <row r="34" spans="1:36" ht="15">
      <c r="A34" s="354">
        <v>31</v>
      </c>
      <c r="B34" s="23"/>
      <c r="C34" s="198">
        <f t="shared" si="0"/>
        <v>0</v>
      </c>
      <c r="D34" s="349">
        <v>31</v>
      </c>
      <c r="E34" s="79"/>
      <c r="F34" s="357"/>
      <c r="G34" s="354">
        <v>31</v>
      </c>
      <c r="H34" s="23"/>
      <c r="I34" s="198">
        <f t="shared" si="1"/>
        <v>0</v>
      </c>
      <c r="J34" s="349">
        <v>31</v>
      </c>
      <c r="K34" s="79"/>
      <c r="L34" s="357"/>
      <c r="M34" s="354">
        <v>31</v>
      </c>
      <c r="N34" s="23"/>
      <c r="O34" s="198">
        <f t="shared" si="2"/>
        <v>0</v>
      </c>
      <c r="P34" s="349">
        <v>31</v>
      </c>
      <c r="Q34" s="79"/>
      <c r="R34" s="357"/>
      <c r="S34" s="354">
        <v>31</v>
      </c>
      <c r="T34" s="23"/>
      <c r="U34" s="198">
        <f t="shared" si="3"/>
        <v>0</v>
      </c>
      <c r="V34" s="349">
        <v>31</v>
      </c>
      <c r="W34" s="79"/>
      <c r="X34" s="357"/>
      <c r="Y34" s="354">
        <v>31</v>
      </c>
      <c r="Z34" s="23"/>
      <c r="AA34" s="198">
        <f t="shared" si="4"/>
        <v>0</v>
      </c>
      <c r="AB34" s="349">
        <v>31</v>
      </c>
      <c r="AC34" s="79"/>
      <c r="AD34" s="357"/>
      <c r="AE34" s="354">
        <v>31</v>
      </c>
      <c r="AF34" s="23"/>
      <c r="AG34" s="198">
        <f t="shared" si="5"/>
        <v>0</v>
      </c>
      <c r="AH34" s="349">
        <v>31</v>
      </c>
      <c r="AI34" s="79"/>
      <c r="AJ34" s="339"/>
    </row>
    <row r="35" spans="1:36" ht="15">
      <c r="A35" s="354">
        <v>32</v>
      </c>
      <c r="B35" s="23"/>
      <c r="C35" s="198">
        <f t="shared" si="0"/>
        <v>0</v>
      </c>
      <c r="D35" s="349">
        <v>32</v>
      </c>
      <c r="E35" s="79"/>
      <c r="F35" s="357"/>
      <c r="G35" s="354">
        <v>32</v>
      </c>
      <c r="H35" s="23"/>
      <c r="I35" s="198">
        <f t="shared" si="1"/>
        <v>0</v>
      </c>
      <c r="J35" s="349">
        <v>32</v>
      </c>
      <c r="K35" s="79"/>
      <c r="L35" s="357"/>
      <c r="M35" s="354">
        <v>32</v>
      </c>
      <c r="N35" s="23"/>
      <c r="O35" s="198">
        <f t="shared" si="2"/>
        <v>0</v>
      </c>
      <c r="P35" s="349">
        <v>32</v>
      </c>
      <c r="Q35" s="79"/>
      <c r="R35" s="357"/>
      <c r="S35" s="354">
        <v>32</v>
      </c>
      <c r="T35" s="23"/>
      <c r="U35" s="198">
        <f t="shared" si="3"/>
        <v>0</v>
      </c>
      <c r="V35" s="349">
        <v>32</v>
      </c>
      <c r="W35" s="79"/>
      <c r="X35" s="357"/>
      <c r="Y35" s="354">
        <v>32</v>
      </c>
      <c r="Z35" s="23"/>
      <c r="AA35" s="198">
        <f t="shared" si="4"/>
        <v>0</v>
      </c>
      <c r="AB35" s="349">
        <v>32</v>
      </c>
      <c r="AC35" s="79"/>
      <c r="AD35" s="357"/>
      <c r="AE35" s="354">
        <v>32</v>
      </c>
      <c r="AF35" s="23"/>
      <c r="AG35" s="198">
        <f t="shared" si="5"/>
        <v>0</v>
      </c>
      <c r="AH35" s="349">
        <v>32</v>
      </c>
      <c r="AI35" s="79"/>
      <c r="AJ35" s="339"/>
    </row>
    <row r="36" spans="1:36" ht="15">
      <c r="A36" s="354">
        <v>33</v>
      </c>
      <c r="B36" s="23"/>
      <c r="C36" s="198">
        <f t="shared" si="0"/>
        <v>0</v>
      </c>
      <c r="D36" s="349">
        <v>33</v>
      </c>
      <c r="E36" s="79"/>
      <c r="F36" s="357"/>
      <c r="G36" s="354">
        <v>33</v>
      </c>
      <c r="H36" s="23"/>
      <c r="I36" s="198">
        <f t="shared" si="1"/>
        <v>0</v>
      </c>
      <c r="J36" s="349">
        <v>33</v>
      </c>
      <c r="K36" s="79"/>
      <c r="L36" s="357"/>
      <c r="M36" s="354">
        <v>33</v>
      </c>
      <c r="N36" s="23"/>
      <c r="O36" s="198">
        <f t="shared" si="2"/>
        <v>0</v>
      </c>
      <c r="P36" s="349">
        <v>33</v>
      </c>
      <c r="Q36" s="79"/>
      <c r="R36" s="357"/>
      <c r="S36" s="354">
        <v>33</v>
      </c>
      <c r="T36" s="23"/>
      <c r="U36" s="198">
        <f t="shared" si="3"/>
        <v>0</v>
      </c>
      <c r="V36" s="349">
        <v>33</v>
      </c>
      <c r="W36" s="79"/>
      <c r="X36" s="357"/>
      <c r="Y36" s="354">
        <v>33</v>
      </c>
      <c r="Z36" s="23"/>
      <c r="AA36" s="198">
        <f t="shared" si="4"/>
        <v>0</v>
      </c>
      <c r="AB36" s="349">
        <v>33</v>
      </c>
      <c r="AC36" s="79"/>
      <c r="AD36" s="357"/>
      <c r="AE36" s="354">
        <v>33</v>
      </c>
      <c r="AF36" s="23"/>
      <c r="AG36" s="198">
        <f t="shared" si="5"/>
        <v>0</v>
      </c>
      <c r="AH36" s="349">
        <v>33</v>
      </c>
      <c r="AI36" s="79"/>
      <c r="AJ36" s="339"/>
    </row>
    <row r="37" spans="1:36" ht="15">
      <c r="A37" s="354">
        <v>34</v>
      </c>
      <c r="B37" s="23"/>
      <c r="C37" s="198">
        <f t="shared" si="0"/>
        <v>0</v>
      </c>
      <c r="D37" s="349">
        <v>34</v>
      </c>
      <c r="E37" s="79"/>
      <c r="F37" s="357"/>
      <c r="G37" s="354">
        <v>34</v>
      </c>
      <c r="H37" s="23"/>
      <c r="I37" s="198">
        <f t="shared" si="1"/>
        <v>0</v>
      </c>
      <c r="J37" s="349">
        <v>34</v>
      </c>
      <c r="K37" s="79"/>
      <c r="L37" s="357"/>
      <c r="M37" s="354">
        <v>34</v>
      </c>
      <c r="N37" s="23"/>
      <c r="O37" s="198">
        <f t="shared" si="2"/>
        <v>0</v>
      </c>
      <c r="P37" s="349">
        <v>34</v>
      </c>
      <c r="Q37" s="79"/>
      <c r="R37" s="357"/>
      <c r="S37" s="354">
        <v>34</v>
      </c>
      <c r="T37" s="23"/>
      <c r="U37" s="198">
        <f t="shared" si="3"/>
        <v>0</v>
      </c>
      <c r="V37" s="349">
        <v>34</v>
      </c>
      <c r="W37" s="79"/>
      <c r="X37" s="357"/>
      <c r="Y37" s="354">
        <v>34</v>
      </c>
      <c r="Z37" s="23"/>
      <c r="AA37" s="198">
        <f t="shared" si="4"/>
        <v>0</v>
      </c>
      <c r="AB37" s="349">
        <v>34</v>
      </c>
      <c r="AC37" s="79"/>
      <c r="AD37" s="357"/>
      <c r="AE37" s="354">
        <v>34</v>
      </c>
      <c r="AF37" s="23"/>
      <c r="AG37" s="198">
        <f t="shared" si="5"/>
        <v>0</v>
      </c>
      <c r="AH37" s="349">
        <v>34</v>
      </c>
      <c r="AI37" s="79"/>
      <c r="AJ37" s="339"/>
    </row>
    <row r="38" spans="1:36" ht="15">
      <c r="A38" s="354">
        <v>35</v>
      </c>
      <c r="B38" s="23"/>
      <c r="C38" s="198">
        <f t="shared" si="0"/>
        <v>0</v>
      </c>
      <c r="D38" s="349">
        <v>35</v>
      </c>
      <c r="E38" s="79"/>
      <c r="F38" s="357"/>
      <c r="G38" s="354">
        <v>35</v>
      </c>
      <c r="H38" s="23"/>
      <c r="I38" s="198">
        <f t="shared" si="1"/>
        <v>0</v>
      </c>
      <c r="J38" s="349">
        <v>35</v>
      </c>
      <c r="K38" s="79"/>
      <c r="L38" s="357"/>
      <c r="M38" s="354">
        <v>35</v>
      </c>
      <c r="N38" s="23"/>
      <c r="O38" s="198">
        <f t="shared" si="2"/>
        <v>0</v>
      </c>
      <c r="P38" s="349">
        <v>35</v>
      </c>
      <c r="Q38" s="79"/>
      <c r="R38" s="357"/>
      <c r="S38" s="354">
        <v>35</v>
      </c>
      <c r="T38" s="23"/>
      <c r="U38" s="198">
        <f t="shared" si="3"/>
        <v>0</v>
      </c>
      <c r="V38" s="349">
        <v>35</v>
      </c>
      <c r="W38" s="79"/>
      <c r="X38" s="357"/>
      <c r="Y38" s="354">
        <v>35</v>
      </c>
      <c r="Z38" s="23"/>
      <c r="AA38" s="198">
        <f t="shared" si="4"/>
        <v>0</v>
      </c>
      <c r="AB38" s="349">
        <v>35</v>
      </c>
      <c r="AC38" s="79"/>
      <c r="AD38" s="357"/>
      <c r="AE38" s="354">
        <v>35</v>
      </c>
      <c r="AF38" s="23"/>
      <c r="AG38" s="198">
        <f t="shared" si="5"/>
        <v>0</v>
      </c>
      <c r="AH38" s="349">
        <v>35</v>
      </c>
      <c r="AI38" s="79"/>
      <c r="AJ38" s="339"/>
    </row>
    <row r="39" spans="1:36" ht="15">
      <c r="A39" s="354">
        <v>36</v>
      </c>
      <c r="B39" s="23"/>
      <c r="C39" s="198">
        <f t="shared" si="0"/>
        <v>0</v>
      </c>
      <c r="D39" s="349">
        <v>36</v>
      </c>
      <c r="E39" s="79"/>
      <c r="F39" s="357"/>
      <c r="G39" s="354">
        <v>36</v>
      </c>
      <c r="H39" s="23"/>
      <c r="I39" s="198">
        <f t="shared" si="1"/>
        <v>0</v>
      </c>
      <c r="J39" s="349">
        <v>36</v>
      </c>
      <c r="K39" s="79"/>
      <c r="L39" s="357"/>
      <c r="M39" s="354">
        <v>36</v>
      </c>
      <c r="N39" s="23"/>
      <c r="O39" s="198">
        <f t="shared" si="2"/>
        <v>0</v>
      </c>
      <c r="P39" s="349">
        <v>36</v>
      </c>
      <c r="Q39" s="79"/>
      <c r="R39" s="357"/>
      <c r="S39" s="354">
        <v>36</v>
      </c>
      <c r="T39" s="23"/>
      <c r="U39" s="198">
        <f t="shared" si="3"/>
        <v>0</v>
      </c>
      <c r="V39" s="349">
        <v>36</v>
      </c>
      <c r="W39" s="79"/>
      <c r="X39" s="357"/>
      <c r="Y39" s="354">
        <v>36</v>
      </c>
      <c r="Z39" s="23"/>
      <c r="AA39" s="198">
        <f t="shared" si="4"/>
        <v>0</v>
      </c>
      <c r="AB39" s="349">
        <v>36</v>
      </c>
      <c r="AC39" s="79"/>
      <c r="AD39" s="357"/>
      <c r="AE39" s="354">
        <v>36</v>
      </c>
      <c r="AF39" s="23"/>
      <c r="AG39" s="198">
        <f t="shared" si="5"/>
        <v>0</v>
      </c>
      <c r="AH39" s="349">
        <v>36</v>
      </c>
      <c r="AI39" s="79"/>
      <c r="AJ39" s="339"/>
    </row>
    <row r="40" spans="1:36" ht="15">
      <c r="A40" s="354">
        <v>37</v>
      </c>
      <c r="B40" s="23"/>
      <c r="C40" s="198">
        <f t="shared" si="0"/>
        <v>0</v>
      </c>
      <c r="D40" s="349">
        <v>37</v>
      </c>
      <c r="E40" s="79"/>
      <c r="F40" s="357"/>
      <c r="G40" s="354">
        <v>37</v>
      </c>
      <c r="H40" s="23"/>
      <c r="I40" s="198">
        <f t="shared" si="1"/>
        <v>0</v>
      </c>
      <c r="J40" s="349">
        <v>37</v>
      </c>
      <c r="K40" s="79"/>
      <c r="L40" s="357"/>
      <c r="M40" s="354">
        <v>37</v>
      </c>
      <c r="N40" s="23"/>
      <c r="O40" s="198">
        <f t="shared" si="2"/>
        <v>0</v>
      </c>
      <c r="P40" s="349">
        <v>37</v>
      </c>
      <c r="Q40" s="79"/>
      <c r="R40" s="357"/>
      <c r="S40" s="354">
        <v>37</v>
      </c>
      <c r="T40" s="23"/>
      <c r="U40" s="198">
        <f t="shared" si="3"/>
        <v>0</v>
      </c>
      <c r="V40" s="349">
        <v>37</v>
      </c>
      <c r="W40" s="79"/>
      <c r="X40" s="357"/>
      <c r="Y40" s="354">
        <v>37</v>
      </c>
      <c r="Z40" s="23"/>
      <c r="AA40" s="198">
        <f t="shared" si="4"/>
        <v>0</v>
      </c>
      <c r="AB40" s="349">
        <v>37</v>
      </c>
      <c r="AC40" s="79"/>
      <c r="AD40" s="357"/>
      <c r="AE40" s="354">
        <v>37</v>
      </c>
      <c r="AF40" s="23"/>
      <c r="AG40" s="198">
        <f t="shared" si="5"/>
        <v>0</v>
      </c>
      <c r="AH40" s="349">
        <v>37</v>
      </c>
      <c r="AI40" s="79"/>
      <c r="AJ40" s="339"/>
    </row>
    <row r="41" spans="1:36" ht="15">
      <c r="A41" s="354">
        <v>38</v>
      </c>
      <c r="B41" s="23"/>
      <c r="C41" s="198">
        <f t="shared" si="0"/>
        <v>0</v>
      </c>
      <c r="D41" s="349">
        <v>38</v>
      </c>
      <c r="E41" s="79"/>
      <c r="F41" s="357"/>
      <c r="G41" s="354">
        <v>38</v>
      </c>
      <c r="H41" s="23"/>
      <c r="I41" s="198">
        <f t="shared" si="1"/>
        <v>0</v>
      </c>
      <c r="J41" s="349">
        <v>38</v>
      </c>
      <c r="K41" s="79"/>
      <c r="L41" s="357"/>
      <c r="M41" s="354">
        <v>38</v>
      </c>
      <c r="N41" s="23"/>
      <c r="O41" s="198">
        <f t="shared" si="2"/>
        <v>0</v>
      </c>
      <c r="P41" s="349">
        <v>38</v>
      </c>
      <c r="Q41" s="79"/>
      <c r="R41" s="357"/>
      <c r="S41" s="354">
        <v>38</v>
      </c>
      <c r="T41" s="23"/>
      <c r="U41" s="198">
        <f t="shared" si="3"/>
        <v>0</v>
      </c>
      <c r="V41" s="349">
        <v>38</v>
      </c>
      <c r="W41" s="79"/>
      <c r="X41" s="357"/>
      <c r="Y41" s="354">
        <v>38</v>
      </c>
      <c r="Z41" s="23"/>
      <c r="AA41" s="198">
        <f t="shared" si="4"/>
        <v>0</v>
      </c>
      <c r="AB41" s="349">
        <v>38</v>
      </c>
      <c r="AC41" s="79"/>
      <c r="AD41" s="357"/>
      <c r="AE41" s="354">
        <v>38</v>
      </c>
      <c r="AF41" s="23"/>
      <c r="AG41" s="198">
        <f t="shared" si="5"/>
        <v>0</v>
      </c>
      <c r="AH41" s="349">
        <v>38</v>
      </c>
      <c r="AI41" s="79"/>
      <c r="AJ41" s="339"/>
    </row>
    <row r="42" spans="1:36" ht="15">
      <c r="A42" s="354">
        <v>39</v>
      </c>
      <c r="B42" s="23"/>
      <c r="C42" s="198">
        <f t="shared" si="0"/>
        <v>0</v>
      </c>
      <c r="D42" s="349">
        <v>39</v>
      </c>
      <c r="E42" s="79"/>
      <c r="F42" s="357"/>
      <c r="G42" s="354">
        <v>39</v>
      </c>
      <c r="H42" s="23"/>
      <c r="I42" s="198">
        <f t="shared" si="1"/>
        <v>0</v>
      </c>
      <c r="J42" s="349">
        <v>39</v>
      </c>
      <c r="K42" s="79"/>
      <c r="L42" s="357"/>
      <c r="M42" s="354">
        <v>39</v>
      </c>
      <c r="N42" s="23"/>
      <c r="O42" s="198">
        <f t="shared" si="2"/>
        <v>0</v>
      </c>
      <c r="P42" s="349">
        <v>39</v>
      </c>
      <c r="Q42" s="79"/>
      <c r="R42" s="357"/>
      <c r="S42" s="354">
        <v>39</v>
      </c>
      <c r="T42" s="23"/>
      <c r="U42" s="198">
        <f t="shared" si="3"/>
        <v>0</v>
      </c>
      <c r="V42" s="349">
        <v>39</v>
      </c>
      <c r="W42" s="79"/>
      <c r="X42" s="357"/>
      <c r="Y42" s="354">
        <v>39</v>
      </c>
      <c r="Z42" s="23"/>
      <c r="AA42" s="198">
        <f t="shared" si="4"/>
        <v>0</v>
      </c>
      <c r="AB42" s="349">
        <v>39</v>
      </c>
      <c r="AC42" s="79"/>
      <c r="AD42" s="357"/>
      <c r="AE42" s="354">
        <v>39</v>
      </c>
      <c r="AF42" s="23"/>
      <c r="AG42" s="198">
        <f t="shared" si="5"/>
        <v>0</v>
      </c>
      <c r="AH42" s="349">
        <v>39</v>
      </c>
      <c r="AI42" s="79"/>
      <c r="AJ42" s="339"/>
    </row>
    <row r="43" spans="1:36" ht="15">
      <c r="A43" s="354">
        <v>40</v>
      </c>
      <c r="B43" s="23"/>
      <c r="C43" s="198">
        <f t="shared" si="0"/>
        <v>0</v>
      </c>
      <c r="D43" s="349">
        <v>40</v>
      </c>
      <c r="E43" s="79"/>
      <c r="F43" s="357"/>
      <c r="G43" s="354">
        <v>40</v>
      </c>
      <c r="H43" s="23"/>
      <c r="I43" s="198">
        <f t="shared" si="1"/>
        <v>0</v>
      </c>
      <c r="J43" s="349">
        <v>40</v>
      </c>
      <c r="K43" s="79"/>
      <c r="L43" s="357"/>
      <c r="M43" s="354">
        <v>40</v>
      </c>
      <c r="N43" s="23"/>
      <c r="O43" s="198">
        <f t="shared" si="2"/>
        <v>0</v>
      </c>
      <c r="P43" s="349">
        <v>40</v>
      </c>
      <c r="Q43" s="79"/>
      <c r="R43" s="357"/>
      <c r="S43" s="354">
        <v>40</v>
      </c>
      <c r="T43" s="23"/>
      <c r="U43" s="198">
        <f t="shared" si="3"/>
        <v>0</v>
      </c>
      <c r="V43" s="349">
        <v>40</v>
      </c>
      <c r="W43" s="79"/>
      <c r="X43" s="357"/>
      <c r="Y43" s="354">
        <v>40</v>
      </c>
      <c r="Z43" s="23"/>
      <c r="AA43" s="198">
        <f t="shared" si="4"/>
        <v>0</v>
      </c>
      <c r="AB43" s="349">
        <v>40</v>
      </c>
      <c r="AC43" s="79"/>
      <c r="AD43" s="357"/>
      <c r="AE43" s="354">
        <v>40</v>
      </c>
      <c r="AF43" s="23"/>
      <c r="AG43" s="198">
        <f t="shared" si="5"/>
        <v>0</v>
      </c>
      <c r="AH43" s="349">
        <v>40</v>
      </c>
      <c r="AI43" s="79"/>
      <c r="AJ43" s="339"/>
    </row>
    <row r="44" spans="1:36" ht="15">
      <c r="A44" s="354">
        <v>41</v>
      </c>
      <c r="B44" s="23"/>
      <c r="C44" s="198">
        <f t="shared" si="0"/>
        <v>0</v>
      </c>
      <c r="D44" s="349">
        <v>41</v>
      </c>
      <c r="E44" s="79"/>
      <c r="F44" s="357"/>
      <c r="G44" s="354">
        <v>41</v>
      </c>
      <c r="H44" s="23"/>
      <c r="I44" s="198">
        <f t="shared" si="1"/>
        <v>0</v>
      </c>
      <c r="J44" s="349">
        <v>41</v>
      </c>
      <c r="K44" s="79"/>
      <c r="L44" s="357"/>
      <c r="M44" s="354">
        <v>41</v>
      </c>
      <c r="N44" s="23"/>
      <c r="O44" s="198">
        <f t="shared" si="2"/>
        <v>0</v>
      </c>
      <c r="P44" s="349">
        <v>41</v>
      </c>
      <c r="Q44" s="79"/>
      <c r="R44" s="357"/>
      <c r="S44" s="354">
        <v>41</v>
      </c>
      <c r="T44" s="23"/>
      <c r="U44" s="198">
        <f t="shared" si="3"/>
        <v>0</v>
      </c>
      <c r="V44" s="349">
        <v>41</v>
      </c>
      <c r="W44" s="79"/>
      <c r="X44" s="357"/>
      <c r="Y44" s="354">
        <v>41</v>
      </c>
      <c r="Z44" s="23"/>
      <c r="AA44" s="198">
        <f t="shared" si="4"/>
        <v>0</v>
      </c>
      <c r="AB44" s="349">
        <v>41</v>
      </c>
      <c r="AC44" s="79"/>
      <c r="AD44" s="357"/>
      <c r="AE44" s="354">
        <v>41</v>
      </c>
      <c r="AF44" s="23"/>
      <c r="AG44" s="198">
        <f t="shared" si="5"/>
        <v>0</v>
      </c>
      <c r="AH44" s="349">
        <v>41</v>
      </c>
      <c r="AI44" s="79"/>
      <c r="AJ44" s="339"/>
    </row>
    <row r="45" spans="1:36" ht="15">
      <c r="A45" s="354">
        <v>42</v>
      </c>
      <c r="B45" s="23"/>
      <c r="C45" s="198">
        <f t="shared" si="0"/>
        <v>0</v>
      </c>
      <c r="D45" s="349">
        <v>42</v>
      </c>
      <c r="E45" s="79"/>
      <c r="F45" s="357"/>
      <c r="G45" s="354">
        <v>42</v>
      </c>
      <c r="H45" s="23"/>
      <c r="I45" s="198">
        <f t="shared" si="1"/>
        <v>0</v>
      </c>
      <c r="J45" s="349">
        <v>42</v>
      </c>
      <c r="K45" s="79"/>
      <c r="L45" s="357"/>
      <c r="M45" s="354">
        <v>42</v>
      </c>
      <c r="N45" s="23"/>
      <c r="O45" s="198">
        <f t="shared" si="2"/>
        <v>0</v>
      </c>
      <c r="P45" s="349">
        <v>42</v>
      </c>
      <c r="Q45" s="79"/>
      <c r="R45" s="357"/>
      <c r="S45" s="354">
        <v>42</v>
      </c>
      <c r="T45" s="23"/>
      <c r="U45" s="198">
        <f t="shared" si="3"/>
        <v>0</v>
      </c>
      <c r="V45" s="349">
        <v>42</v>
      </c>
      <c r="W45" s="79"/>
      <c r="X45" s="357"/>
      <c r="Y45" s="354">
        <v>42</v>
      </c>
      <c r="Z45" s="23"/>
      <c r="AA45" s="198">
        <f t="shared" si="4"/>
        <v>0</v>
      </c>
      <c r="AB45" s="349">
        <v>42</v>
      </c>
      <c r="AC45" s="79"/>
      <c r="AD45" s="357"/>
      <c r="AE45" s="354">
        <v>42</v>
      </c>
      <c r="AF45" s="23"/>
      <c r="AG45" s="198">
        <f t="shared" si="5"/>
        <v>0</v>
      </c>
      <c r="AH45" s="349">
        <v>42</v>
      </c>
      <c r="AI45" s="79"/>
      <c r="AJ45" s="339"/>
    </row>
    <row r="46" spans="1:36" ht="15">
      <c r="A46" s="354">
        <v>43</v>
      </c>
      <c r="B46" s="23"/>
      <c r="C46" s="198">
        <f t="shared" si="0"/>
        <v>0</v>
      </c>
      <c r="D46" s="349">
        <v>43</v>
      </c>
      <c r="E46" s="79"/>
      <c r="F46" s="357"/>
      <c r="G46" s="354">
        <v>43</v>
      </c>
      <c r="H46" s="23"/>
      <c r="I46" s="198">
        <f t="shared" si="1"/>
        <v>0</v>
      </c>
      <c r="J46" s="349">
        <v>43</v>
      </c>
      <c r="K46" s="79"/>
      <c r="L46" s="357"/>
      <c r="M46" s="354">
        <v>43</v>
      </c>
      <c r="N46" s="23"/>
      <c r="O46" s="198">
        <f t="shared" si="2"/>
        <v>0</v>
      </c>
      <c r="P46" s="349">
        <v>43</v>
      </c>
      <c r="Q46" s="79"/>
      <c r="R46" s="357"/>
      <c r="S46" s="354">
        <v>43</v>
      </c>
      <c r="T46" s="23"/>
      <c r="U46" s="198">
        <f t="shared" si="3"/>
        <v>0</v>
      </c>
      <c r="V46" s="349">
        <v>43</v>
      </c>
      <c r="W46" s="79"/>
      <c r="X46" s="357"/>
      <c r="Y46" s="354">
        <v>43</v>
      </c>
      <c r="Z46" s="23"/>
      <c r="AA46" s="198">
        <f t="shared" si="4"/>
        <v>0</v>
      </c>
      <c r="AB46" s="349">
        <v>43</v>
      </c>
      <c r="AC46" s="79"/>
      <c r="AD46" s="357"/>
      <c r="AE46" s="354">
        <v>43</v>
      </c>
      <c r="AF46" s="23"/>
      <c r="AG46" s="198">
        <f t="shared" si="5"/>
        <v>0</v>
      </c>
      <c r="AH46" s="349">
        <v>43</v>
      </c>
      <c r="AI46" s="79"/>
      <c r="AJ46" s="339"/>
    </row>
    <row r="47" spans="1:36" ht="15">
      <c r="A47" s="354">
        <v>44</v>
      </c>
      <c r="B47" s="23"/>
      <c r="C47" s="198">
        <f t="shared" si="0"/>
        <v>0</v>
      </c>
      <c r="D47" s="349">
        <v>44</v>
      </c>
      <c r="E47" s="79"/>
      <c r="F47" s="357"/>
      <c r="G47" s="354">
        <v>44</v>
      </c>
      <c r="H47" s="23"/>
      <c r="I47" s="198">
        <f t="shared" si="1"/>
        <v>0</v>
      </c>
      <c r="J47" s="349">
        <v>44</v>
      </c>
      <c r="K47" s="79"/>
      <c r="L47" s="357"/>
      <c r="M47" s="354">
        <v>44</v>
      </c>
      <c r="N47" s="23"/>
      <c r="O47" s="198">
        <f t="shared" si="2"/>
        <v>0</v>
      </c>
      <c r="P47" s="349">
        <v>44</v>
      </c>
      <c r="Q47" s="79"/>
      <c r="R47" s="357"/>
      <c r="S47" s="354">
        <v>44</v>
      </c>
      <c r="T47" s="23"/>
      <c r="U47" s="198">
        <f t="shared" si="3"/>
        <v>0</v>
      </c>
      <c r="V47" s="349">
        <v>44</v>
      </c>
      <c r="W47" s="79"/>
      <c r="X47" s="357"/>
      <c r="Y47" s="354">
        <v>44</v>
      </c>
      <c r="Z47" s="23"/>
      <c r="AA47" s="198">
        <f t="shared" si="4"/>
        <v>0</v>
      </c>
      <c r="AB47" s="349">
        <v>44</v>
      </c>
      <c r="AC47" s="79"/>
      <c r="AD47" s="357"/>
      <c r="AE47" s="354">
        <v>44</v>
      </c>
      <c r="AF47" s="23"/>
      <c r="AG47" s="198">
        <f t="shared" si="5"/>
        <v>0</v>
      </c>
      <c r="AH47" s="349">
        <v>44</v>
      </c>
      <c r="AI47" s="79"/>
      <c r="AJ47" s="339"/>
    </row>
    <row r="48" spans="1:36" ht="15">
      <c r="A48" s="354">
        <v>45</v>
      </c>
      <c r="B48" s="23"/>
      <c r="C48" s="198">
        <f t="shared" si="0"/>
        <v>0</v>
      </c>
      <c r="D48" s="349">
        <v>45</v>
      </c>
      <c r="E48" s="79"/>
      <c r="F48" s="357"/>
      <c r="G48" s="354">
        <v>45</v>
      </c>
      <c r="H48" s="23"/>
      <c r="I48" s="198">
        <f t="shared" si="1"/>
        <v>0</v>
      </c>
      <c r="J48" s="349">
        <v>45</v>
      </c>
      <c r="K48" s="79"/>
      <c r="L48" s="357"/>
      <c r="M48" s="354">
        <v>45</v>
      </c>
      <c r="N48" s="23"/>
      <c r="O48" s="198">
        <f t="shared" si="2"/>
        <v>0</v>
      </c>
      <c r="P48" s="349">
        <v>45</v>
      </c>
      <c r="Q48" s="79"/>
      <c r="R48" s="357"/>
      <c r="S48" s="354">
        <v>45</v>
      </c>
      <c r="T48" s="23"/>
      <c r="U48" s="198">
        <f t="shared" si="3"/>
        <v>0</v>
      </c>
      <c r="V48" s="349">
        <v>45</v>
      </c>
      <c r="W48" s="79"/>
      <c r="X48" s="357"/>
      <c r="Y48" s="354">
        <v>45</v>
      </c>
      <c r="Z48" s="23"/>
      <c r="AA48" s="198">
        <f t="shared" si="4"/>
        <v>0</v>
      </c>
      <c r="AB48" s="349">
        <v>45</v>
      </c>
      <c r="AC48" s="79"/>
      <c r="AD48" s="357"/>
      <c r="AE48" s="354">
        <v>45</v>
      </c>
      <c r="AF48" s="23"/>
      <c r="AG48" s="198">
        <f t="shared" si="5"/>
        <v>0</v>
      </c>
      <c r="AH48" s="349">
        <v>45</v>
      </c>
      <c r="AI48" s="79"/>
      <c r="AJ48" s="339"/>
    </row>
    <row r="49" spans="1:36" ht="15">
      <c r="A49" s="354">
        <v>46</v>
      </c>
      <c r="B49" s="23"/>
      <c r="C49" s="198">
        <f t="shared" si="0"/>
        <v>0</v>
      </c>
      <c r="D49" s="349">
        <v>46</v>
      </c>
      <c r="E49" s="79"/>
      <c r="F49" s="357"/>
      <c r="G49" s="354">
        <v>46</v>
      </c>
      <c r="H49" s="23"/>
      <c r="I49" s="198">
        <f t="shared" si="1"/>
        <v>0</v>
      </c>
      <c r="J49" s="349">
        <v>46</v>
      </c>
      <c r="K49" s="79"/>
      <c r="L49" s="357"/>
      <c r="M49" s="354">
        <v>46</v>
      </c>
      <c r="N49" s="23"/>
      <c r="O49" s="198">
        <f t="shared" si="2"/>
        <v>0</v>
      </c>
      <c r="P49" s="349">
        <v>46</v>
      </c>
      <c r="Q49" s="79"/>
      <c r="R49" s="357"/>
      <c r="S49" s="354">
        <v>46</v>
      </c>
      <c r="T49" s="23"/>
      <c r="U49" s="198">
        <f t="shared" si="3"/>
        <v>0</v>
      </c>
      <c r="V49" s="349">
        <v>46</v>
      </c>
      <c r="W49" s="79"/>
      <c r="X49" s="357"/>
      <c r="Y49" s="354">
        <v>46</v>
      </c>
      <c r="Z49" s="23"/>
      <c r="AA49" s="198">
        <f t="shared" si="4"/>
        <v>0</v>
      </c>
      <c r="AB49" s="349">
        <v>46</v>
      </c>
      <c r="AC49" s="79"/>
      <c r="AD49" s="357"/>
      <c r="AE49" s="354">
        <v>46</v>
      </c>
      <c r="AF49" s="23"/>
      <c r="AG49" s="198">
        <f t="shared" si="5"/>
        <v>0</v>
      </c>
      <c r="AH49" s="349">
        <v>46</v>
      </c>
      <c r="AI49" s="79"/>
      <c r="AJ49" s="339"/>
    </row>
    <row r="50" spans="1:36" ht="15">
      <c r="A50" s="354">
        <v>47</v>
      </c>
      <c r="B50" s="23"/>
      <c r="C50" s="198">
        <f t="shared" si="0"/>
        <v>0</v>
      </c>
      <c r="D50" s="349">
        <v>47</v>
      </c>
      <c r="E50" s="79"/>
      <c r="F50" s="357"/>
      <c r="G50" s="354">
        <v>47</v>
      </c>
      <c r="H50" s="23"/>
      <c r="I50" s="198">
        <f t="shared" si="1"/>
        <v>0</v>
      </c>
      <c r="J50" s="349">
        <v>47</v>
      </c>
      <c r="K50" s="79"/>
      <c r="L50" s="357"/>
      <c r="M50" s="354">
        <v>47</v>
      </c>
      <c r="N50" s="23"/>
      <c r="O50" s="198">
        <f t="shared" si="2"/>
        <v>0</v>
      </c>
      <c r="P50" s="349">
        <v>47</v>
      </c>
      <c r="Q50" s="79"/>
      <c r="R50" s="357"/>
      <c r="S50" s="354">
        <v>47</v>
      </c>
      <c r="T50" s="23"/>
      <c r="U50" s="198">
        <f t="shared" si="3"/>
        <v>0</v>
      </c>
      <c r="V50" s="349">
        <v>47</v>
      </c>
      <c r="W50" s="79"/>
      <c r="X50" s="357"/>
      <c r="Y50" s="354">
        <v>47</v>
      </c>
      <c r="Z50" s="23"/>
      <c r="AA50" s="198">
        <f t="shared" si="4"/>
        <v>0</v>
      </c>
      <c r="AB50" s="349">
        <v>47</v>
      </c>
      <c r="AC50" s="79"/>
      <c r="AD50" s="357"/>
      <c r="AE50" s="354">
        <v>47</v>
      </c>
      <c r="AF50" s="23"/>
      <c r="AG50" s="198">
        <f t="shared" si="5"/>
        <v>0</v>
      </c>
      <c r="AH50" s="349">
        <v>47</v>
      </c>
      <c r="AI50" s="79"/>
      <c r="AJ50" s="339"/>
    </row>
    <row r="51" spans="1:36" ht="15">
      <c r="A51" s="354">
        <v>48</v>
      </c>
      <c r="B51" s="23"/>
      <c r="C51" s="198">
        <f t="shared" si="0"/>
        <v>0</v>
      </c>
      <c r="D51" s="349">
        <v>48</v>
      </c>
      <c r="E51" s="79"/>
      <c r="F51" s="357"/>
      <c r="G51" s="354">
        <v>48</v>
      </c>
      <c r="H51" s="23"/>
      <c r="I51" s="198">
        <f t="shared" si="1"/>
        <v>0</v>
      </c>
      <c r="J51" s="349">
        <v>48</v>
      </c>
      <c r="K51" s="79"/>
      <c r="L51" s="357"/>
      <c r="M51" s="354">
        <v>48</v>
      </c>
      <c r="N51" s="23"/>
      <c r="O51" s="198">
        <f t="shared" si="2"/>
        <v>0</v>
      </c>
      <c r="P51" s="349">
        <v>48</v>
      </c>
      <c r="Q51" s="79"/>
      <c r="R51" s="357"/>
      <c r="S51" s="354">
        <v>48</v>
      </c>
      <c r="T51" s="23"/>
      <c r="U51" s="198">
        <f t="shared" si="3"/>
        <v>0</v>
      </c>
      <c r="V51" s="349">
        <v>48</v>
      </c>
      <c r="W51" s="79"/>
      <c r="X51" s="357"/>
      <c r="Y51" s="354">
        <v>48</v>
      </c>
      <c r="Z51" s="23"/>
      <c r="AA51" s="198">
        <f t="shared" si="4"/>
        <v>0</v>
      </c>
      <c r="AB51" s="349">
        <v>48</v>
      </c>
      <c r="AC51" s="79"/>
      <c r="AD51" s="357"/>
      <c r="AE51" s="354">
        <v>48</v>
      </c>
      <c r="AF51" s="23"/>
      <c r="AG51" s="198">
        <f t="shared" si="5"/>
        <v>0</v>
      </c>
      <c r="AH51" s="349">
        <v>48</v>
      </c>
      <c r="AI51" s="79"/>
      <c r="AJ51" s="339"/>
    </row>
    <row r="52" spans="1:36" ht="15">
      <c r="A52" s="354">
        <v>49</v>
      </c>
      <c r="B52" s="23"/>
      <c r="C52" s="198">
        <f t="shared" si="0"/>
        <v>0</v>
      </c>
      <c r="D52" s="349">
        <v>49</v>
      </c>
      <c r="E52" s="79"/>
      <c r="F52" s="357"/>
      <c r="G52" s="354">
        <v>49</v>
      </c>
      <c r="H52" s="23"/>
      <c r="I52" s="198">
        <f t="shared" si="1"/>
        <v>0</v>
      </c>
      <c r="J52" s="349">
        <v>49</v>
      </c>
      <c r="K52" s="79"/>
      <c r="L52" s="357"/>
      <c r="M52" s="354">
        <v>49</v>
      </c>
      <c r="N52" s="23"/>
      <c r="O52" s="198">
        <f t="shared" si="2"/>
        <v>0</v>
      </c>
      <c r="P52" s="349">
        <v>49</v>
      </c>
      <c r="Q52" s="79"/>
      <c r="R52" s="357"/>
      <c r="S52" s="354">
        <v>49</v>
      </c>
      <c r="T52" s="23"/>
      <c r="U52" s="198">
        <f t="shared" si="3"/>
        <v>0</v>
      </c>
      <c r="V52" s="349">
        <v>49</v>
      </c>
      <c r="W52" s="79"/>
      <c r="X52" s="357"/>
      <c r="Y52" s="354">
        <v>49</v>
      </c>
      <c r="Z52" s="23"/>
      <c r="AA52" s="198">
        <f t="shared" si="4"/>
        <v>0</v>
      </c>
      <c r="AB52" s="349">
        <v>49</v>
      </c>
      <c r="AC52" s="79"/>
      <c r="AD52" s="357"/>
      <c r="AE52" s="354">
        <v>49</v>
      </c>
      <c r="AF52" s="23"/>
      <c r="AG52" s="198">
        <f t="shared" si="5"/>
        <v>0</v>
      </c>
      <c r="AH52" s="349">
        <v>49</v>
      </c>
      <c r="AI52" s="79"/>
      <c r="AJ52" s="339"/>
    </row>
    <row r="53" spans="1:36" ht="15">
      <c r="A53" s="354">
        <v>50</v>
      </c>
      <c r="B53" s="23"/>
      <c r="C53" s="198">
        <f t="shared" si="0"/>
        <v>0</v>
      </c>
      <c r="D53" s="349">
        <v>50</v>
      </c>
      <c r="E53" s="79"/>
      <c r="F53" s="357"/>
      <c r="G53" s="354">
        <v>50</v>
      </c>
      <c r="H53" s="23"/>
      <c r="I53" s="198">
        <f t="shared" si="1"/>
        <v>0</v>
      </c>
      <c r="J53" s="349">
        <v>50</v>
      </c>
      <c r="K53" s="79"/>
      <c r="L53" s="357"/>
      <c r="M53" s="354">
        <v>50</v>
      </c>
      <c r="N53" s="23"/>
      <c r="O53" s="198">
        <f t="shared" si="2"/>
        <v>0</v>
      </c>
      <c r="P53" s="349">
        <v>50</v>
      </c>
      <c r="Q53" s="79"/>
      <c r="R53" s="357"/>
      <c r="S53" s="354">
        <v>50</v>
      </c>
      <c r="T53" s="23"/>
      <c r="U53" s="198">
        <f t="shared" si="3"/>
        <v>0</v>
      </c>
      <c r="V53" s="349">
        <v>50</v>
      </c>
      <c r="W53" s="79"/>
      <c r="X53" s="357"/>
      <c r="Y53" s="354">
        <v>50</v>
      </c>
      <c r="Z53" s="23"/>
      <c r="AA53" s="198">
        <f t="shared" si="4"/>
        <v>0</v>
      </c>
      <c r="AB53" s="349">
        <v>50</v>
      </c>
      <c r="AC53" s="79"/>
      <c r="AD53" s="357"/>
      <c r="AE53" s="354">
        <v>50</v>
      </c>
      <c r="AF53" s="23"/>
      <c r="AG53" s="198">
        <f t="shared" si="5"/>
        <v>0</v>
      </c>
      <c r="AH53" s="349">
        <v>50</v>
      </c>
      <c r="AI53" s="79"/>
      <c r="AJ53" s="339"/>
    </row>
    <row r="54" spans="1:36" ht="15">
      <c r="A54" s="354">
        <v>51</v>
      </c>
      <c r="B54" s="23"/>
      <c r="C54" s="198">
        <f t="shared" si="0"/>
        <v>0</v>
      </c>
      <c r="D54" s="349">
        <v>51</v>
      </c>
      <c r="E54" s="79"/>
      <c r="F54" s="357"/>
      <c r="G54" s="354">
        <v>51</v>
      </c>
      <c r="H54" s="23"/>
      <c r="I54" s="198">
        <f t="shared" si="1"/>
        <v>0</v>
      </c>
      <c r="J54" s="349">
        <v>51</v>
      </c>
      <c r="K54" s="79"/>
      <c r="L54" s="357"/>
      <c r="M54" s="354">
        <v>51</v>
      </c>
      <c r="N54" s="23"/>
      <c r="O54" s="198">
        <f t="shared" si="2"/>
        <v>0</v>
      </c>
      <c r="P54" s="349">
        <v>51</v>
      </c>
      <c r="Q54" s="79"/>
      <c r="R54" s="357"/>
      <c r="S54" s="354">
        <v>51</v>
      </c>
      <c r="T54" s="23"/>
      <c r="U54" s="198">
        <f t="shared" si="3"/>
        <v>0</v>
      </c>
      <c r="V54" s="349">
        <v>51</v>
      </c>
      <c r="W54" s="79"/>
      <c r="X54" s="357"/>
      <c r="Y54" s="354">
        <v>51</v>
      </c>
      <c r="Z54" s="23"/>
      <c r="AA54" s="198">
        <f t="shared" si="4"/>
        <v>0</v>
      </c>
      <c r="AB54" s="349">
        <v>51</v>
      </c>
      <c r="AC54" s="79"/>
      <c r="AD54" s="357"/>
      <c r="AE54" s="354">
        <v>51</v>
      </c>
      <c r="AF54" s="23"/>
      <c r="AG54" s="198">
        <f t="shared" si="5"/>
        <v>0</v>
      </c>
      <c r="AH54" s="349">
        <v>51</v>
      </c>
      <c r="AI54" s="79"/>
      <c r="AJ54" s="339"/>
    </row>
    <row r="55" spans="1:36" ht="15">
      <c r="A55" s="354">
        <v>52</v>
      </c>
      <c r="B55" s="23"/>
      <c r="C55" s="198">
        <f t="shared" si="0"/>
        <v>0</v>
      </c>
      <c r="D55" s="349">
        <v>52</v>
      </c>
      <c r="E55" s="79"/>
      <c r="F55" s="357"/>
      <c r="G55" s="354">
        <v>52</v>
      </c>
      <c r="H55" s="23"/>
      <c r="I55" s="198">
        <f t="shared" si="1"/>
        <v>0</v>
      </c>
      <c r="J55" s="349">
        <v>52</v>
      </c>
      <c r="K55" s="79"/>
      <c r="L55" s="357"/>
      <c r="M55" s="354">
        <v>52</v>
      </c>
      <c r="N55" s="23"/>
      <c r="O55" s="198">
        <f t="shared" si="2"/>
        <v>0</v>
      </c>
      <c r="P55" s="349">
        <v>52</v>
      </c>
      <c r="Q55" s="79"/>
      <c r="R55" s="357"/>
      <c r="S55" s="354">
        <v>52</v>
      </c>
      <c r="T55" s="23"/>
      <c r="U55" s="198">
        <f t="shared" si="3"/>
        <v>0</v>
      </c>
      <c r="V55" s="349">
        <v>52</v>
      </c>
      <c r="W55" s="79"/>
      <c r="X55" s="357"/>
      <c r="Y55" s="354">
        <v>52</v>
      </c>
      <c r="Z55" s="23"/>
      <c r="AA55" s="198">
        <f t="shared" si="4"/>
        <v>0</v>
      </c>
      <c r="AB55" s="349">
        <v>52</v>
      </c>
      <c r="AC55" s="79"/>
      <c r="AD55" s="357"/>
      <c r="AE55" s="354">
        <v>52</v>
      </c>
      <c r="AF55" s="23"/>
      <c r="AG55" s="198">
        <f t="shared" si="5"/>
        <v>0</v>
      </c>
      <c r="AH55" s="349">
        <v>52</v>
      </c>
      <c r="AI55" s="79"/>
      <c r="AJ55" s="339"/>
    </row>
    <row r="56" spans="1:36" ht="15">
      <c r="A56" s="354">
        <v>53</v>
      </c>
      <c r="B56" s="23"/>
      <c r="C56" s="198">
        <f t="shared" si="0"/>
        <v>0</v>
      </c>
      <c r="D56" s="349">
        <v>53</v>
      </c>
      <c r="E56" s="79"/>
      <c r="F56" s="357"/>
      <c r="G56" s="354">
        <v>53</v>
      </c>
      <c r="H56" s="23"/>
      <c r="I56" s="198">
        <f t="shared" si="1"/>
        <v>0</v>
      </c>
      <c r="J56" s="349">
        <v>53</v>
      </c>
      <c r="K56" s="79"/>
      <c r="L56" s="357"/>
      <c r="M56" s="354">
        <v>53</v>
      </c>
      <c r="N56" s="23"/>
      <c r="O56" s="198">
        <f t="shared" si="2"/>
        <v>0</v>
      </c>
      <c r="P56" s="349">
        <v>53</v>
      </c>
      <c r="Q56" s="79"/>
      <c r="R56" s="357"/>
      <c r="S56" s="354">
        <v>53</v>
      </c>
      <c r="T56" s="23"/>
      <c r="U56" s="198">
        <f t="shared" si="3"/>
        <v>0</v>
      </c>
      <c r="V56" s="349">
        <v>53</v>
      </c>
      <c r="W56" s="79"/>
      <c r="X56" s="357"/>
      <c r="Y56" s="354">
        <v>53</v>
      </c>
      <c r="Z56" s="23"/>
      <c r="AA56" s="198">
        <f t="shared" si="4"/>
        <v>0</v>
      </c>
      <c r="AB56" s="349">
        <v>53</v>
      </c>
      <c r="AC56" s="79"/>
      <c r="AD56" s="357"/>
      <c r="AE56" s="354">
        <v>53</v>
      </c>
      <c r="AF56" s="23"/>
      <c r="AG56" s="198">
        <f t="shared" si="5"/>
        <v>0</v>
      </c>
      <c r="AH56" s="349">
        <v>53</v>
      </c>
      <c r="AI56" s="79"/>
      <c r="AJ56" s="339"/>
    </row>
    <row r="57" spans="1:36" ht="15">
      <c r="A57" s="354">
        <v>54</v>
      </c>
      <c r="B57" s="23"/>
      <c r="C57" s="198">
        <f t="shared" si="0"/>
        <v>0</v>
      </c>
      <c r="D57" s="349">
        <v>54</v>
      </c>
      <c r="E57" s="79"/>
      <c r="F57" s="357"/>
      <c r="G57" s="354">
        <v>54</v>
      </c>
      <c r="H57" s="23"/>
      <c r="I57" s="198">
        <f t="shared" si="1"/>
        <v>0</v>
      </c>
      <c r="J57" s="349">
        <v>54</v>
      </c>
      <c r="K57" s="79"/>
      <c r="L57" s="357"/>
      <c r="M57" s="354">
        <v>54</v>
      </c>
      <c r="N57" s="23"/>
      <c r="O57" s="198">
        <f t="shared" si="2"/>
        <v>0</v>
      </c>
      <c r="P57" s="349">
        <v>54</v>
      </c>
      <c r="Q57" s="79"/>
      <c r="R57" s="357"/>
      <c r="S57" s="354">
        <v>54</v>
      </c>
      <c r="T57" s="23"/>
      <c r="U57" s="198">
        <f t="shared" si="3"/>
        <v>0</v>
      </c>
      <c r="V57" s="349">
        <v>54</v>
      </c>
      <c r="W57" s="79"/>
      <c r="X57" s="357"/>
      <c r="Y57" s="354">
        <v>54</v>
      </c>
      <c r="Z57" s="23"/>
      <c r="AA57" s="198">
        <f t="shared" si="4"/>
        <v>0</v>
      </c>
      <c r="AB57" s="349">
        <v>54</v>
      </c>
      <c r="AC57" s="79"/>
      <c r="AD57" s="357"/>
      <c r="AE57" s="354">
        <v>54</v>
      </c>
      <c r="AF57" s="23"/>
      <c r="AG57" s="198">
        <f t="shared" si="5"/>
        <v>0</v>
      </c>
      <c r="AH57" s="349">
        <v>54</v>
      </c>
      <c r="AI57" s="79"/>
      <c r="AJ57" s="339"/>
    </row>
    <row r="58" spans="1:36" ht="15">
      <c r="A58" s="354">
        <v>55</v>
      </c>
      <c r="B58" s="23"/>
      <c r="C58" s="198">
        <f t="shared" si="0"/>
        <v>0</v>
      </c>
      <c r="D58" s="349">
        <v>55</v>
      </c>
      <c r="E58" s="79"/>
      <c r="F58" s="357"/>
      <c r="G58" s="354">
        <v>55</v>
      </c>
      <c r="H58" s="23"/>
      <c r="I58" s="198">
        <f t="shared" si="1"/>
        <v>0</v>
      </c>
      <c r="J58" s="349">
        <v>55</v>
      </c>
      <c r="K58" s="79"/>
      <c r="L58" s="357"/>
      <c r="M58" s="354">
        <v>55</v>
      </c>
      <c r="N58" s="23"/>
      <c r="O58" s="198">
        <f t="shared" si="2"/>
        <v>0</v>
      </c>
      <c r="P58" s="349">
        <v>55</v>
      </c>
      <c r="Q58" s="79"/>
      <c r="R58" s="357"/>
      <c r="S58" s="354">
        <v>55</v>
      </c>
      <c r="T58" s="23"/>
      <c r="U58" s="198">
        <f t="shared" si="3"/>
        <v>0</v>
      </c>
      <c r="V58" s="349">
        <v>55</v>
      </c>
      <c r="W58" s="79"/>
      <c r="X58" s="357"/>
      <c r="Y58" s="354">
        <v>55</v>
      </c>
      <c r="Z58" s="23"/>
      <c r="AA58" s="198">
        <f t="shared" si="4"/>
        <v>0</v>
      </c>
      <c r="AB58" s="349">
        <v>55</v>
      </c>
      <c r="AC58" s="79"/>
      <c r="AD58" s="357"/>
      <c r="AE58" s="354">
        <v>55</v>
      </c>
      <c r="AF58" s="23"/>
      <c r="AG58" s="198">
        <f t="shared" si="5"/>
        <v>0</v>
      </c>
      <c r="AH58" s="349">
        <v>55</v>
      </c>
      <c r="AI58" s="79"/>
      <c r="AJ58" s="339"/>
    </row>
    <row r="59" spans="1:36" ht="15">
      <c r="A59" s="354">
        <v>56</v>
      </c>
      <c r="B59" s="23"/>
      <c r="C59" s="198">
        <f t="shared" si="0"/>
        <v>0</v>
      </c>
      <c r="D59" s="349">
        <v>56</v>
      </c>
      <c r="E59" s="79"/>
      <c r="F59" s="357"/>
      <c r="G59" s="354">
        <v>56</v>
      </c>
      <c r="H59" s="23"/>
      <c r="I59" s="198">
        <f t="shared" si="1"/>
        <v>0</v>
      </c>
      <c r="J59" s="349">
        <v>56</v>
      </c>
      <c r="K59" s="79"/>
      <c r="L59" s="357"/>
      <c r="M59" s="354">
        <v>56</v>
      </c>
      <c r="N59" s="23"/>
      <c r="O59" s="198">
        <f t="shared" si="2"/>
        <v>0</v>
      </c>
      <c r="P59" s="349">
        <v>56</v>
      </c>
      <c r="Q59" s="79"/>
      <c r="R59" s="357"/>
      <c r="S59" s="354">
        <v>56</v>
      </c>
      <c r="T59" s="23"/>
      <c r="U59" s="198">
        <f t="shared" si="3"/>
        <v>0</v>
      </c>
      <c r="V59" s="349">
        <v>56</v>
      </c>
      <c r="W59" s="79"/>
      <c r="X59" s="357"/>
      <c r="Y59" s="354">
        <v>56</v>
      </c>
      <c r="Z59" s="23"/>
      <c r="AA59" s="198">
        <f t="shared" si="4"/>
        <v>0</v>
      </c>
      <c r="AB59" s="349">
        <v>56</v>
      </c>
      <c r="AC59" s="79"/>
      <c r="AD59" s="357"/>
      <c r="AE59" s="354">
        <v>56</v>
      </c>
      <c r="AF59" s="23"/>
      <c r="AG59" s="198">
        <f t="shared" si="5"/>
        <v>0</v>
      </c>
      <c r="AH59" s="349">
        <v>56</v>
      </c>
      <c r="AI59" s="79"/>
      <c r="AJ59" s="339"/>
    </row>
    <row r="60" spans="1:36" ht="15">
      <c r="A60" s="354">
        <v>57</v>
      </c>
      <c r="B60" s="23"/>
      <c r="C60" s="198">
        <f t="shared" si="0"/>
        <v>0</v>
      </c>
      <c r="D60" s="349">
        <v>57</v>
      </c>
      <c r="E60" s="79"/>
      <c r="F60" s="357"/>
      <c r="G60" s="354">
        <v>57</v>
      </c>
      <c r="H60" s="23"/>
      <c r="I60" s="198">
        <f t="shared" si="1"/>
        <v>0</v>
      </c>
      <c r="J60" s="349">
        <v>57</v>
      </c>
      <c r="K60" s="79"/>
      <c r="L60" s="357"/>
      <c r="M60" s="354">
        <v>57</v>
      </c>
      <c r="N60" s="23"/>
      <c r="O60" s="198">
        <f t="shared" si="2"/>
        <v>0</v>
      </c>
      <c r="P60" s="349">
        <v>57</v>
      </c>
      <c r="Q60" s="79"/>
      <c r="R60" s="357"/>
      <c r="S60" s="354">
        <v>57</v>
      </c>
      <c r="T60" s="23"/>
      <c r="U60" s="198">
        <f t="shared" si="3"/>
        <v>0</v>
      </c>
      <c r="V60" s="349">
        <v>57</v>
      </c>
      <c r="W60" s="79"/>
      <c r="X60" s="357"/>
      <c r="Y60" s="354">
        <v>57</v>
      </c>
      <c r="Z60" s="23"/>
      <c r="AA60" s="198">
        <f t="shared" si="4"/>
        <v>0</v>
      </c>
      <c r="AB60" s="349">
        <v>57</v>
      </c>
      <c r="AC60" s="79"/>
      <c r="AD60" s="357"/>
      <c r="AE60" s="354">
        <v>57</v>
      </c>
      <c r="AF60" s="23"/>
      <c r="AG60" s="198">
        <f t="shared" si="5"/>
        <v>0</v>
      </c>
      <c r="AH60" s="349">
        <v>57</v>
      </c>
      <c r="AI60" s="79"/>
      <c r="AJ60" s="339"/>
    </row>
    <row r="61" spans="1:36" ht="15">
      <c r="A61" s="354">
        <v>58</v>
      </c>
      <c r="B61" s="23"/>
      <c r="C61" s="198">
        <f t="shared" si="0"/>
        <v>0</v>
      </c>
      <c r="D61" s="349">
        <v>58</v>
      </c>
      <c r="E61" s="79"/>
      <c r="F61" s="357"/>
      <c r="G61" s="354">
        <v>58</v>
      </c>
      <c r="H61" s="23"/>
      <c r="I61" s="198">
        <f t="shared" si="1"/>
        <v>0</v>
      </c>
      <c r="J61" s="349">
        <v>58</v>
      </c>
      <c r="K61" s="79"/>
      <c r="L61" s="357"/>
      <c r="M61" s="354">
        <v>58</v>
      </c>
      <c r="N61" s="23"/>
      <c r="O61" s="198">
        <f t="shared" si="2"/>
        <v>0</v>
      </c>
      <c r="P61" s="349">
        <v>58</v>
      </c>
      <c r="Q61" s="79"/>
      <c r="R61" s="357"/>
      <c r="S61" s="354">
        <v>58</v>
      </c>
      <c r="T61" s="23"/>
      <c r="U61" s="198">
        <f t="shared" si="3"/>
        <v>0</v>
      </c>
      <c r="V61" s="349">
        <v>58</v>
      </c>
      <c r="W61" s="79"/>
      <c r="X61" s="357"/>
      <c r="Y61" s="354">
        <v>58</v>
      </c>
      <c r="Z61" s="23"/>
      <c r="AA61" s="198">
        <f t="shared" si="4"/>
        <v>0</v>
      </c>
      <c r="AB61" s="349">
        <v>58</v>
      </c>
      <c r="AC61" s="79"/>
      <c r="AD61" s="357"/>
      <c r="AE61" s="354">
        <v>58</v>
      </c>
      <c r="AF61" s="23"/>
      <c r="AG61" s="198">
        <f t="shared" si="5"/>
        <v>0</v>
      </c>
      <c r="AH61" s="349">
        <v>58</v>
      </c>
      <c r="AI61" s="79"/>
      <c r="AJ61" s="339"/>
    </row>
    <row r="62" spans="1:36" ht="15">
      <c r="A62" s="354">
        <v>59</v>
      </c>
      <c r="B62" s="23"/>
      <c r="C62" s="198">
        <f t="shared" si="0"/>
        <v>0</v>
      </c>
      <c r="D62" s="349">
        <v>59</v>
      </c>
      <c r="E62" s="79"/>
      <c r="F62" s="357"/>
      <c r="G62" s="354">
        <v>59</v>
      </c>
      <c r="H62" s="23"/>
      <c r="I62" s="198">
        <f t="shared" si="1"/>
        <v>0</v>
      </c>
      <c r="J62" s="349">
        <v>59</v>
      </c>
      <c r="K62" s="79"/>
      <c r="L62" s="357"/>
      <c r="M62" s="354">
        <v>59</v>
      </c>
      <c r="N62" s="23"/>
      <c r="O62" s="198">
        <f t="shared" si="2"/>
        <v>0</v>
      </c>
      <c r="P62" s="349">
        <v>59</v>
      </c>
      <c r="Q62" s="79"/>
      <c r="R62" s="357"/>
      <c r="S62" s="354">
        <v>59</v>
      </c>
      <c r="T62" s="23"/>
      <c r="U62" s="198">
        <f t="shared" si="3"/>
        <v>0</v>
      </c>
      <c r="V62" s="349">
        <v>59</v>
      </c>
      <c r="W62" s="79"/>
      <c r="X62" s="357"/>
      <c r="Y62" s="354">
        <v>59</v>
      </c>
      <c r="Z62" s="23"/>
      <c r="AA62" s="198">
        <f t="shared" si="4"/>
        <v>0</v>
      </c>
      <c r="AB62" s="349">
        <v>59</v>
      </c>
      <c r="AC62" s="79"/>
      <c r="AD62" s="357"/>
      <c r="AE62" s="354">
        <v>59</v>
      </c>
      <c r="AF62" s="23"/>
      <c r="AG62" s="198">
        <f t="shared" si="5"/>
        <v>0</v>
      </c>
      <c r="AH62" s="349">
        <v>59</v>
      </c>
      <c r="AI62" s="79"/>
      <c r="AJ62" s="339"/>
    </row>
    <row r="63" spans="1:36" ht="15">
      <c r="A63" s="354">
        <v>60</v>
      </c>
      <c r="B63" s="23"/>
      <c r="C63" s="198">
        <f t="shared" si="0"/>
        <v>0</v>
      </c>
      <c r="D63" s="349">
        <v>60</v>
      </c>
      <c r="E63" s="79"/>
      <c r="F63" s="357"/>
      <c r="G63" s="354">
        <v>60</v>
      </c>
      <c r="H63" s="23"/>
      <c r="I63" s="198">
        <f t="shared" si="1"/>
        <v>0</v>
      </c>
      <c r="J63" s="349">
        <v>60</v>
      </c>
      <c r="K63" s="79"/>
      <c r="L63" s="357"/>
      <c r="M63" s="354">
        <v>60</v>
      </c>
      <c r="N63" s="23"/>
      <c r="O63" s="198">
        <f t="shared" si="2"/>
        <v>0</v>
      </c>
      <c r="P63" s="349">
        <v>60</v>
      </c>
      <c r="Q63" s="79"/>
      <c r="R63" s="357"/>
      <c r="S63" s="354">
        <v>60</v>
      </c>
      <c r="T63" s="23"/>
      <c r="U63" s="198">
        <f t="shared" si="3"/>
        <v>0</v>
      </c>
      <c r="V63" s="349">
        <v>60</v>
      </c>
      <c r="W63" s="79"/>
      <c r="X63" s="357"/>
      <c r="Y63" s="354">
        <v>60</v>
      </c>
      <c r="Z63" s="23"/>
      <c r="AA63" s="198">
        <f t="shared" si="4"/>
        <v>0</v>
      </c>
      <c r="AB63" s="349">
        <v>60</v>
      </c>
      <c r="AC63" s="79"/>
      <c r="AD63" s="357"/>
      <c r="AE63" s="354">
        <v>60</v>
      </c>
      <c r="AF63" s="23"/>
      <c r="AG63" s="198">
        <f t="shared" si="5"/>
        <v>0</v>
      </c>
      <c r="AH63" s="349">
        <v>60</v>
      </c>
      <c r="AI63" s="79"/>
      <c r="AJ63" s="339"/>
    </row>
    <row r="64" spans="1:36" ht="15">
      <c r="A64" s="354">
        <v>61</v>
      </c>
      <c r="B64" s="23"/>
      <c r="C64" s="198">
        <f t="shared" si="0"/>
        <v>0</v>
      </c>
      <c r="D64" s="349">
        <v>61</v>
      </c>
      <c r="E64" s="79"/>
      <c r="F64" s="357"/>
      <c r="G64" s="354">
        <v>61</v>
      </c>
      <c r="H64" s="23"/>
      <c r="I64" s="198">
        <f t="shared" si="1"/>
        <v>0</v>
      </c>
      <c r="J64" s="349">
        <v>61</v>
      </c>
      <c r="K64" s="79"/>
      <c r="L64" s="357"/>
      <c r="M64" s="354">
        <v>61</v>
      </c>
      <c r="N64" s="23"/>
      <c r="O64" s="198">
        <f t="shared" si="2"/>
        <v>0</v>
      </c>
      <c r="P64" s="349">
        <v>61</v>
      </c>
      <c r="Q64" s="79"/>
      <c r="R64" s="357"/>
      <c r="S64" s="354">
        <v>61</v>
      </c>
      <c r="T64" s="23"/>
      <c r="U64" s="198">
        <f t="shared" si="3"/>
        <v>0</v>
      </c>
      <c r="V64" s="349">
        <v>61</v>
      </c>
      <c r="W64" s="79"/>
      <c r="X64" s="357"/>
      <c r="Y64" s="354">
        <v>61</v>
      </c>
      <c r="Z64" s="23"/>
      <c r="AA64" s="198">
        <f t="shared" si="4"/>
        <v>0</v>
      </c>
      <c r="AB64" s="349">
        <v>61</v>
      </c>
      <c r="AC64" s="79"/>
      <c r="AD64" s="357"/>
      <c r="AE64" s="354">
        <v>61</v>
      </c>
      <c r="AF64" s="23"/>
      <c r="AG64" s="198">
        <f t="shared" si="5"/>
        <v>0</v>
      </c>
      <c r="AH64" s="349">
        <v>61</v>
      </c>
      <c r="AI64" s="79"/>
      <c r="AJ64" s="339"/>
    </row>
    <row r="65" spans="1:36" ht="15">
      <c r="A65" s="354">
        <v>62</v>
      </c>
      <c r="B65" s="23"/>
      <c r="C65" s="198">
        <f t="shared" si="0"/>
        <v>0</v>
      </c>
      <c r="D65" s="349">
        <v>62</v>
      </c>
      <c r="E65" s="79"/>
      <c r="F65" s="357"/>
      <c r="G65" s="354">
        <v>62</v>
      </c>
      <c r="H65" s="23"/>
      <c r="I65" s="198">
        <f t="shared" si="1"/>
        <v>0</v>
      </c>
      <c r="J65" s="349">
        <v>62</v>
      </c>
      <c r="K65" s="79"/>
      <c r="L65" s="357"/>
      <c r="M65" s="354">
        <v>62</v>
      </c>
      <c r="N65" s="23"/>
      <c r="O65" s="198">
        <f t="shared" si="2"/>
        <v>0</v>
      </c>
      <c r="P65" s="349">
        <v>62</v>
      </c>
      <c r="Q65" s="79"/>
      <c r="R65" s="357"/>
      <c r="S65" s="354">
        <v>62</v>
      </c>
      <c r="T65" s="23"/>
      <c r="U65" s="198">
        <f t="shared" si="3"/>
        <v>0</v>
      </c>
      <c r="V65" s="349">
        <v>62</v>
      </c>
      <c r="W65" s="79"/>
      <c r="X65" s="357"/>
      <c r="Y65" s="354">
        <v>62</v>
      </c>
      <c r="Z65" s="23"/>
      <c r="AA65" s="198">
        <f t="shared" si="4"/>
        <v>0</v>
      </c>
      <c r="AB65" s="349">
        <v>62</v>
      </c>
      <c r="AC65" s="79"/>
      <c r="AD65" s="357"/>
      <c r="AE65" s="354">
        <v>62</v>
      </c>
      <c r="AF65" s="23"/>
      <c r="AG65" s="198">
        <f t="shared" si="5"/>
        <v>0</v>
      </c>
      <c r="AH65" s="349">
        <v>62</v>
      </c>
      <c r="AI65" s="79"/>
      <c r="AJ65" s="339"/>
    </row>
    <row r="66" spans="1:36" ht="15">
      <c r="A66" s="354">
        <v>63</v>
      </c>
      <c r="B66" s="23"/>
      <c r="C66" s="198">
        <f t="shared" si="0"/>
        <v>0</v>
      </c>
      <c r="D66" s="349">
        <v>63</v>
      </c>
      <c r="E66" s="79"/>
      <c r="F66" s="357"/>
      <c r="G66" s="354">
        <v>63</v>
      </c>
      <c r="H66" s="23"/>
      <c r="I66" s="198">
        <f t="shared" si="1"/>
        <v>0</v>
      </c>
      <c r="J66" s="349">
        <v>63</v>
      </c>
      <c r="K66" s="79"/>
      <c r="L66" s="357"/>
      <c r="M66" s="354">
        <v>63</v>
      </c>
      <c r="N66" s="23"/>
      <c r="O66" s="198">
        <f t="shared" si="2"/>
        <v>0</v>
      </c>
      <c r="P66" s="349">
        <v>63</v>
      </c>
      <c r="Q66" s="79"/>
      <c r="R66" s="357"/>
      <c r="S66" s="354">
        <v>63</v>
      </c>
      <c r="T66" s="23"/>
      <c r="U66" s="198">
        <f t="shared" si="3"/>
        <v>0</v>
      </c>
      <c r="V66" s="349">
        <v>63</v>
      </c>
      <c r="W66" s="79"/>
      <c r="X66" s="357"/>
      <c r="Y66" s="354">
        <v>63</v>
      </c>
      <c r="Z66" s="23"/>
      <c r="AA66" s="198">
        <f t="shared" si="4"/>
        <v>0</v>
      </c>
      <c r="AB66" s="349">
        <v>63</v>
      </c>
      <c r="AC66" s="79"/>
      <c r="AD66" s="357"/>
      <c r="AE66" s="354">
        <v>63</v>
      </c>
      <c r="AF66" s="23"/>
      <c r="AG66" s="198">
        <f t="shared" si="5"/>
        <v>0</v>
      </c>
      <c r="AH66" s="349">
        <v>63</v>
      </c>
      <c r="AI66" s="79"/>
      <c r="AJ66" s="339"/>
    </row>
    <row r="67" spans="1:36" ht="15">
      <c r="A67" s="354">
        <v>64</v>
      </c>
      <c r="B67" s="23"/>
      <c r="C67" s="198">
        <f t="shared" si="0"/>
        <v>0</v>
      </c>
      <c r="D67" s="349">
        <v>64</v>
      </c>
      <c r="E67" s="79"/>
      <c r="F67" s="357"/>
      <c r="G67" s="354">
        <v>64</v>
      </c>
      <c r="H67" s="23"/>
      <c r="I67" s="198">
        <f t="shared" si="1"/>
        <v>0</v>
      </c>
      <c r="J67" s="349">
        <v>64</v>
      </c>
      <c r="K67" s="79"/>
      <c r="L67" s="357"/>
      <c r="M67" s="354">
        <v>64</v>
      </c>
      <c r="N67" s="23"/>
      <c r="O67" s="198">
        <f t="shared" si="2"/>
        <v>0</v>
      </c>
      <c r="P67" s="349">
        <v>64</v>
      </c>
      <c r="Q67" s="79"/>
      <c r="R67" s="357"/>
      <c r="S67" s="354">
        <v>64</v>
      </c>
      <c r="T67" s="23"/>
      <c r="U67" s="198">
        <f t="shared" si="3"/>
        <v>0</v>
      </c>
      <c r="V67" s="349">
        <v>64</v>
      </c>
      <c r="W67" s="79"/>
      <c r="X67" s="357"/>
      <c r="Y67" s="354">
        <v>64</v>
      </c>
      <c r="Z67" s="23"/>
      <c r="AA67" s="198">
        <f t="shared" si="4"/>
        <v>0</v>
      </c>
      <c r="AB67" s="349">
        <v>64</v>
      </c>
      <c r="AC67" s="79"/>
      <c r="AD67" s="357"/>
      <c r="AE67" s="354">
        <v>64</v>
      </c>
      <c r="AF67" s="23"/>
      <c r="AG67" s="198">
        <f t="shared" si="5"/>
        <v>0</v>
      </c>
      <c r="AH67" s="349">
        <v>64</v>
      </c>
      <c r="AI67" s="79"/>
      <c r="AJ67" s="339"/>
    </row>
    <row r="68" spans="1:36" ht="15">
      <c r="A68" s="354">
        <v>65</v>
      </c>
      <c r="B68" s="23"/>
      <c r="C68" s="198">
        <f t="shared" si="0"/>
        <v>0</v>
      </c>
      <c r="D68" s="349">
        <v>65</v>
      </c>
      <c r="E68" s="79"/>
      <c r="F68" s="357"/>
      <c r="G68" s="354">
        <v>65</v>
      </c>
      <c r="H68" s="23"/>
      <c r="I68" s="198">
        <f t="shared" si="1"/>
        <v>0</v>
      </c>
      <c r="J68" s="349">
        <v>65</v>
      </c>
      <c r="K68" s="79"/>
      <c r="L68" s="357"/>
      <c r="M68" s="354">
        <v>65</v>
      </c>
      <c r="N68" s="23"/>
      <c r="O68" s="198">
        <f t="shared" si="2"/>
        <v>0</v>
      </c>
      <c r="P68" s="349">
        <v>65</v>
      </c>
      <c r="Q68" s="79"/>
      <c r="R68" s="357"/>
      <c r="S68" s="354">
        <v>65</v>
      </c>
      <c r="T68" s="23"/>
      <c r="U68" s="198">
        <f t="shared" si="3"/>
        <v>0</v>
      </c>
      <c r="V68" s="349">
        <v>65</v>
      </c>
      <c r="W68" s="79"/>
      <c r="X68" s="357"/>
      <c r="Y68" s="354">
        <v>65</v>
      </c>
      <c r="Z68" s="23"/>
      <c r="AA68" s="198">
        <f t="shared" si="4"/>
        <v>0</v>
      </c>
      <c r="AB68" s="349">
        <v>65</v>
      </c>
      <c r="AC68" s="79"/>
      <c r="AD68" s="357"/>
      <c r="AE68" s="354">
        <v>65</v>
      </c>
      <c r="AF68" s="23"/>
      <c r="AG68" s="198">
        <f t="shared" si="5"/>
        <v>0</v>
      </c>
      <c r="AH68" s="349">
        <v>65</v>
      </c>
      <c r="AI68" s="79"/>
      <c r="AJ68" s="339"/>
    </row>
    <row r="69" spans="1:36" ht="15">
      <c r="A69" s="354">
        <v>66</v>
      </c>
      <c r="B69" s="23"/>
      <c r="C69" s="198">
        <f aca="true" t="shared" si="6" ref="C69:C103">((PI()*((B69/2)^2)))</f>
        <v>0</v>
      </c>
      <c r="D69" s="349">
        <v>66</v>
      </c>
      <c r="E69" s="79"/>
      <c r="F69" s="357"/>
      <c r="G69" s="354">
        <v>66</v>
      </c>
      <c r="H69" s="23"/>
      <c r="I69" s="198">
        <f aca="true" t="shared" si="7" ref="I69:I103">((PI()*((H69/2)^2)))</f>
        <v>0</v>
      </c>
      <c r="J69" s="349">
        <v>66</v>
      </c>
      <c r="K69" s="79"/>
      <c r="L69" s="357"/>
      <c r="M69" s="354">
        <v>66</v>
      </c>
      <c r="N69" s="23"/>
      <c r="O69" s="198">
        <f aca="true" t="shared" si="8" ref="O69:O103">((PI()*((N69/2)^2)))</f>
        <v>0</v>
      </c>
      <c r="P69" s="349">
        <v>66</v>
      </c>
      <c r="Q69" s="79"/>
      <c r="R69" s="357"/>
      <c r="S69" s="354">
        <v>66</v>
      </c>
      <c r="T69" s="23"/>
      <c r="U69" s="198">
        <f aca="true" t="shared" si="9" ref="U69:U103">((PI()*((T69/2)^2)))</f>
        <v>0</v>
      </c>
      <c r="V69" s="349">
        <v>66</v>
      </c>
      <c r="W69" s="79"/>
      <c r="X69" s="357"/>
      <c r="Y69" s="354">
        <v>66</v>
      </c>
      <c r="Z69" s="23"/>
      <c r="AA69" s="198">
        <f aca="true" t="shared" si="10" ref="AA69:AA103">((PI()*((Z69/2)^2)))</f>
        <v>0</v>
      </c>
      <c r="AB69" s="349">
        <v>66</v>
      </c>
      <c r="AC69" s="79"/>
      <c r="AD69" s="357"/>
      <c r="AE69" s="354">
        <v>66</v>
      </c>
      <c r="AF69" s="23"/>
      <c r="AG69" s="198">
        <f aca="true" t="shared" si="11" ref="AG69:AG103">((PI()*((AF69/2)^2)))</f>
        <v>0</v>
      </c>
      <c r="AH69" s="349">
        <v>66</v>
      </c>
      <c r="AI69" s="79"/>
      <c r="AJ69" s="339"/>
    </row>
    <row r="70" spans="1:36" ht="15">
      <c r="A70" s="354">
        <v>67</v>
      </c>
      <c r="B70" s="23"/>
      <c r="C70" s="198">
        <f t="shared" si="6"/>
        <v>0</v>
      </c>
      <c r="D70" s="349">
        <v>67</v>
      </c>
      <c r="E70" s="79"/>
      <c r="F70" s="357"/>
      <c r="G70" s="354">
        <v>67</v>
      </c>
      <c r="H70" s="23"/>
      <c r="I70" s="198">
        <f t="shared" si="7"/>
        <v>0</v>
      </c>
      <c r="J70" s="349">
        <v>67</v>
      </c>
      <c r="K70" s="79"/>
      <c r="L70" s="357"/>
      <c r="M70" s="354">
        <v>67</v>
      </c>
      <c r="N70" s="23"/>
      <c r="O70" s="198">
        <f t="shared" si="8"/>
        <v>0</v>
      </c>
      <c r="P70" s="349">
        <v>67</v>
      </c>
      <c r="Q70" s="79"/>
      <c r="R70" s="357"/>
      <c r="S70" s="354">
        <v>67</v>
      </c>
      <c r="T70" s="23"/>
      <c r="U70" s="198">
        <f t="shared" si="9"/>
        <v>0</v>
      </c>
      <c r="V70" s="349">
        <v>67</v>
      </c>
      <c r="W70" s="79"/>
      <c r="X70" s="357"/>
      <c r="Y70" s="354">
        <v>67</v>
      </c>
      <c r="Z70" s="23"/>
      <c r="AA70" s="198">
        <f t="shared" si="10"/>
        <v>0</v>
      </c>
      <c r="AB70" s="349">
        <v>67</v>
      </c>
      <c r="AC70" s="79"/>
      <c r="AD70" s="357"/>
      <c r="AE70" s="354">
        <v>67</v>
      </c>
      <c r="AF70" s="23"/>
      <c r="AG70" s="198">
        <f t="shared" si="11"/>
        <v>0</v>
      </c>
      <c r="AH70" s="349">
        <v>67</v>
      </c>
      <c r="AI70" s="79"/>
      <c r="AJ70" s="339"/>
    </row>
    <row r="71" spans="1:36" ht="15">
      <c r="A71" s="354">
        <v>68</v>
      </c>
      <c r="B71" s="23"/>
      <c r="C71" s="198">
        <f t="shared" si="6"/>
        <v>0</v>
      </c>
      <c r="D71" s="349">
        <v>68</v>
      </c>
      <c r="E71" s="79"/>
      <c r="F71" s="357"/>
      <c r="G71" s="354">
        <v>68</v>
      </c>
      <c r="H71" s="23"/>
      <c r="I71" s="198">
        <f t="shared" si="7"/>
        <v>0</v>
      </c>
      <c r="J71" s="349">
        <v>68</v>
      </c>
      <c r="K71" s="79"/>
      <c r="L71" s="357"/>
      <c r="M71" s="354">
        <v>68</v>
      </c>
      <c r="N71" s="23"/>
      <c r="O71" s="198">
        <f t="shared" si="8"/>
        <v>0</v>
      </c>
      <c r="P71" s="349">
        <v>68</v>
      </c>
      <c r="Q71" s="79"/>
      <c r="R71" s="357"/>
      <c r="S71" s="354">
        <v>68</v>
      </c>
      <c r="T71" s="23"/>
      <c r="U71" s="198">
        <f t="shared" si="9"/>
        <v>0</v>
      </c>
      <c r="V71" s="349">
        <v>68</v>
      </c>
      <c r="W71" s="79"/>
      <c r="X71" s="357"/>
      <c r="Y71" s="354">
        <v>68</v>
      </c>
      <c r="Z71" s="23"/>
      <c r="AA71" s="198">
        <f t="shared" si="10"/>
        <v>0</v>
      </c>
      <c r="AB71" s="349">
        <v>68</v>
      </c>
      <c r="AC71" s="79"/>
      <c r="AD71" s="357"/>
      <c r="AE71" s="354">
        <v>68</v>
      </c>
      <c r="AF71" s="23"/>
      <c r="AG71" s="198">
        <f t="shared" si="11"/>
        <v>0</v>
      </c>
      <c r="AH71" s="349">
        <v>68</v>
      </c>
      <c r="AI71" s="79"/>
      <c r="AJ71" s="339"/>
    </row>
    <row r="72" spans="1:36" ht="15">
      <c r="A72" s="354">
        <v>69</v>
      </c>
      <c r="B72" s="23"/>
      <c r="C72" s="198">
        <f t="shared" si="6"/>
        <v>0</v>
      </c>
      <c r="D72" s="349">
        <v>69</v>
      </c>
      <c r="E72" s="79"/>
      <c r="F72" s="357"/>
      <c r="G72" s="354">
        <v>69</v>
      </c>
      <c r="H72" s="23"/>
      <c r="I72" s="198">
        <f t="shared" si="7"/>
        <v>0</v>
      </c>
      <c r="J72" s="349">
        <v>69</v>
      </c>
      <c r="K72" s="79"/>
      <c r="L72" s="357"/>
      <c r="M72" s="354">
        <v>69</v>
      </c>
      <c r="N72" s="23"/>
      <c r="O72" s="198">
        <f t="shared" si="8"/>
        <v>0</v>
      </c>
      <c r="P72" s="349">
        <v>69</v>
      </c>
      <c r="Q72" s="79"/>
      <c r="R72" s="357"/>
      <c r="S72" s="354">
        <v>69</v>
      </c>
      <c r="T72" s="23"/>
      <c r="U72" s="198">
        <f t="shared" si="9"/>
        <v>0</v>
      </c>
      <c r="V72" s="349">
        <v>69</v>
      </c>
      <c r="W72" s="79"/>
      <c r="X72" s="357"/>
      <c r="Y72" s="354">
        <v>69</v>
      </c>
      <c r="Z72" s="23"/>
      <c r="AA72" s="198">
        <f t="shared" si="10"/>
        <v>0</v>
      </c>
      <c r="AB72" s="349">
        <v>69</v>
      </c>
      <c r="AC72" s="79"/>
      <c r="AD72" s="357"/>
      <c r="AE72" s="354">
        <v>69</v>
      </c>
      <c r="AF72" s="23"/>
      <c r="AG72" s="198">
        <f t="shared" si="11"/>
        <v>0</v>
      </c>
      <c r="AH72" s="349">
        <v>69</v>
      </c>
      <c r="AI72" s="79"/>
      <c r="AJ72" s="339"/>
    </row>
    <row r="73" spans="1:36" ht="15">
      <c r="A73" s="354">
        <v>70</v>
      </c>
      <c r="B73" s="23"/>
      <c r="C73" s="198">
        <f t="shared" si="6"/>
        <v>0</v>
      </c>
      <c r="D73" s="349">
        <v>70</v>
      </c>
      <c r="E73" s="79"/>
      <c r="F73" s="357"/>
      <c r="G73" s="354">
        <v>70</v>
      </c>
      <c r="H73" s="23"/>
      <c r="I73" s="198">
        <f t="shared" si="7"/>
        <v>0</v>
      </c>
      <c r="J73" s="349">
        <v>70</v>
      </c>
      <c r="K73" s="79"/>
      <c r="L73" s="357"/>
      <c r="M73" s="354">
        <v>70</v>
      </c>
      <c r="N73" s="23"/>
      <c r="O73" s="198">
        <f t="shared" si="8"/>
        <v>0</v>
      </c>
      <c r="P73" s="349">
        <v>70</v>
      </c>
      <c r="Q73" s="79"/>
      <c r="R73" s="357"/>
      <c r="S73" s="354">
        <v>70</v>
      </c>
      <c r="T73" s="23"/>
      <c r="U73" s="198">
        <f t="shared" si="9"/>
        <v>0</v>
      </c>
      <c r="V73" s="349">
        <v>70</v>
      </c>
      <c r="W73" s="79"/>
      <c r="X73" s="357"/>
      <c r="Y73" s="354">
        <v>70</v>
      </c>
      <c r="Z73" s="23"/>
      <c r="AA73" s="198">
        <f t="shared" si="10"/>
        <v>0</v>
      </c>
      <c r="AB73" s="349">
        <v>70</v>
      </c>
      <c r="AC73" s="79"/>
      <c r="AD73" s="357"/>
      <c r="AE73" s="354">
        <v>70</v>
      </c>
      <c r="AF73" s="23"/>
      <c r="AG73" s="198">
        <f t="shared" si="11"/>
        <v>0</v>
      </c>
      <c r="AH73" s="349">
        <v>70</v>
      </c>
      <c r="AI73" s="79"/>
      <c r="AJ73" s="339"/>
    </row>
    <row r="74" spans="1:36" ht="15">
      <c r="A74" s="354">
        <v>71</v>
      </c>
      <c r="B74" s="23"/>
      <c r="C74" s="198">
        <f t="shared" si="6"/>
        <v>0</v>
      </c>
      <c r="D74" s="349">
        <v>71</v>
      </c>
      <c r="E74" s="79"/>
      <c r="F74" s="357"/>
      <c r="G74" s="354">
        <v>71</v>
      </c>
      <c r="H74" s="23"/>
      <c r="I74" s="198">
        <f t="shared" si="7"/>
        <v>0</v>
      </c>
      <c r="J74" s="349">
        <v>71</v>
      </c>
      <c r="K74" s="79"/>
      <c r="L74" s="357"/>
      <c r="M74" s="354">
        <v>71</v>
      </c>
      <c r="N74" s="23"/>
      <c r="O74" s="198">
        <f t="shared" si="8"/>
        <v>0</v>
      </c>
      <c r="P74" s="349">
        <v>71</v>
      </c>
      <c r="Q74" s="79"/>
      <c r="R74" s="357"/>
      <c r="S74" s="354">
        <v>71</v>
      </c>
      <c r="T74" s="23"/>
      <c r="U74" s="198">
        <f t="shared" si="9"/>
        <v>0</v>
      </c>
      <c r="V74" s="349">
        <v>71</v>
      </c>
      <c r="W74" s="79"/>
      <c r="X74" s="357"/>
      <c r="Y74" s="354">
        <v>71</v>
      </c>
      <c r="Z74" s="23"/>
      <c r="AA74" s="198">
        <f t="shared" si="10"/>
        <v>0</v>
      </c>
      <c r="AB74" s="349">
        <v>71</v>
      </c>
      <c r="AC74" s="79"/>
      <c r="AD74" s="357"/>
      <c r="AE74" s="354">
        <v>71</v>
      </c>
      <c r="AF74" s="23"/>
      <c r="AG74" s="198">
        <f t="shared" si="11"/>
        <v>0</v>
      </c>
      <c r="AH74" s="349">
        <v>71</v>
      </c>
      <c r="AI74" s="79"/>
      <c r="AJ74" s="339"/>
    </row>
    <row r="75" spans="1:36" ht="15">
      <c r="A75" s="354">
        <v>72</v>
      </c>
      <c r="B75" s="23"/>
      <c r="C75" s="198">
        <f t="shared" si="6"/>
        <v>0</v>
      </c>
      <c r="D75" s="349">
        <v>72</v>
      </c>
      <c r="E75" s="79"/>
      <c r="F75" s="357"/>
      <c r="G75" s="354">
        <v>72</v>
      </c>
      <c r="H75" s="23"/>
      <c r="I75" s="198">
        <f t="shared" si="7"/>
        <v>0</v>
      </c>
      <c r="J75" s="349">
        <v>72</v>
      </c>
      <c r="K75" s="79"/>
      <c r="L75" s="357"/>
      <c r="M75" s="354">
        <v>72</v>
      </c>
      <c r="N75" s="23"/>
      <c r="O75" s="198">
        <f t="shared" si="8"/>
        <v>0</v>
      </c>
      <c r="P75" s="349">
        <v>72</v>
      </c>
      <c r="Q75" s="79"/>
      <c r="R75" s="357"/>
      <c r="S75" s="354">
        <v>72</v>
      </c>
      <c r="T75" s="23"/>
      <c r="U75" s="198">
        <f t="shared" si="9"/>
        <v>0</v>
      </c>
      <c r="V75" s="349">
        <v>72</v>
      </c>
      <c r="W75" s="79"/>
      <c r="X75" s="357"/>
      <c r="Y75" s="354">
        <v>72</v>
      </c>
      <c r="Z75" s="23"/>
      <c r="AA75" s="198">
        <f t="shared" si="10"/>
        <v>0</v>
      </c>
      <c r="AB75" s="349">
        <v>72</v>
      </c>
      <c r="AC75" s="79"/>
      <c r="AD75" s="357"/>
      <c r="AE75" s="354">
        <v>72</v>
      </c>
      <c r="AF75" s="23"/>
      <c r="AG75" s="198">
        <f t="shared" si="11"/>
        <v>0</v>
      </c>
      <c r="AH75" s="349">
        <v>72</v>
      </c>
      <c r="AI75" s="79"/>
      <c r="AJ75" s="339"/>
    </row>
    <row r="76" spans="1:36" ht="15">
      <c r="A76" s="354">
        <v>73</v>
      </c>
      <c r="B76" s="23"/>
      <c r="C76" s="198">
        <f t="shared" si="6"/>
        <v>0</v>
      </c>
      <c r="D76" s="349">
        <v>73</v>
      </c>
      <c r="E76" s="79"/>
      <c r="F76" s="357"/>
      <c r="G76" s="354">
        <v>73</v>
      </c>
      <c r="H76" s="23"/>
      <c r="I76" s="198">
        <f t="shared" si="7"/>
        <v>0</v>
      </c>
      <c r="J76" s="349">
        <v>73</v>
      </c>
      <c r="K76" s="79"/>
      <c r="L76" s="357"/>
      <c r="M76" s="354">
        <v>73</v>
      </c>
      <c r="N76" s="23"/>
      <c r="O76" s="198">
        <f t="shared" si="8"/>
        <v>0</v>
      </c>
      <c r="P76" s="349">
        <v>73</v>
      </c>
      <c r="Q76" s="79"/>
      <c r="R76" s="357"/>
      <c r="S76" s="354">
        <v>73</v>
      </c>
      <c r="T76" s="23"/>
      <c r="U76" s="198">
        <f t="shared" si="9"/>
        <v>0</v>
      </c>
      <c r="V76" s="349">
        <v>73</v>
      </c>
      <c r="W76" s="79"/>
      <c r="X76" s="357"/>
      <c r="Y76" s="354">
        <v>73</v>
      </c>
      <c r="Z76" s="23"/>
      <c r="AA76" s="198">
        <f t="shared" si="10"/>
        <v>0</v>
      </c>
      <c r="AB76" s="349">
        <v>73</v>
      </c>
      <c r="AC76" s="79"/>
      <c r="AD76" s="357"/>
      <c r="AE76" s="354">
        <v>73</v>
      </c>
      <c r="AF76" s="23"/>
      <c r="AG76" s="198">
        <f t="shared" si="11"/>
        <v>0</v>
      </c>
      <c r="AH76" s="349">
        <v>73</v>
      </c>
      <c r="AI76" s="79"/>
      <c r="AJ76" s="339"/>
    </row>
    <row r="77" spans="1:36" ht="15">
      <c r="A77" s="354">
        <v>74</v>
      </c>
      <c r="B77" s="23"/>
      <c r="C77" s="198">
        <f t="shared" si="6"/>
        <v>0</v>
      </c>
      <c r="D77" s="349">
        <v>74</v>
      </c>
      <c r="E77" s="79"/>
      <c r="F77" s="357"/>
      <c r="G77" s="354">
        <v>74</v>
      </c>
      <c r="H77" s="23"/>
      <c r="I77" s="198">
        <f t="shared" si="7"/>
        <v>0</v>
      </c>
      <c r="J77" s="349">
        <v>74</v>
      </c>
      <c r="K77" s="79"/>
      <c r="L77" s="357"/>
      <c r="M77" s="354">
        <v>74</v>
      </c>
      <c r="N77" s="23"/>
      <c r="O77" s="198">
        <f t="shared" si="8"/>
        <v>0</v>
      </c>
      <c r="P77" s="349">
        <v>74</v>
      </c>
      <c r="Q77" s="79"/>
      <c r="R77" s="357"/>
      <c r="S77" s="354">
        <v>74</v>
      </c>
      <c r="T77" s="23"/>
      <c r="U77" s="198">
        <f t="shared" si="9"/>
        <v>0</v>
      </c>
      <c r="V77" s="349">
        <v>74</v>
      </c>
      <c r="W77" s="79"/>
      <c r="X77" s="357"/>
      <c r="Y77" s="354">
        <v>74</v>
      </c>
      <c r="Z77" s="23"/>
      <c r="AA77" s="198">
        <f t="shared" si="10"/>
        <v>0</v>
      </c>
      <c r="AB77" s="349">
        <v>74</v>
      </c>
      <c r="AC77" s="79"/>
      <c r="AD77" s="357"/>
      <c r="AE77" s="354">
        <v>74</v>
      </c>
      <c r="AF77" s="23"/>
      <c r="AG77" s="198">
        <f t="shared" si="11"/>
        <v>0</v>
      </c>
      <c r="AH77" s="349">
        <v>74</v>
      </c>
      <c r="AI77" s="79"/>
      <c r="AJ77" s="339"/>
    </row>
    <row r="78" spans="1:36" ht="15">
      <c r="A78" s="354">
        <v>75</v>
      </c>
      <c r="B78" s="23"/>
      <c r="C78" s="198">
        <f t="shared" si="6"/>
        <v>0</v>
      </c>
      <c r="D78" s="349">
        <v>75</v>
      </c>
      <c r="E78" s="79"/>
      <c r="F78" s="357"/>
      <c r="G78" s="354">
        <v>75</v>
      </c>
      <c r="H78" s="23"/>
      <c r="I78" s="198">
        <f t="shared" si="7"/>
        <v>0</v>
      </c>
      <c r="J78" s="349">
        <v>75</v>
      </c>
      <c r="K78" s="79"/>
      <c r="L78" s="357"/>
      <c r="M78" s="354">
        <v>75</v>
      </c>
      <c r="N78" s="23"/>
      <c r="O78" s="198">
        <f t="shared" si="8"/>
        <v>0</v>
      </c>
      <c r="P78" s="349">
        <v>75</v>
      </c>
      <c r="Q78" s="79"/>
      <c r="R78" s="357"/>
      <c r="S78" s="354">
        <v>75</v>
      </c>
      <c r="T78" s="23"/>
      <c r="U78" s="198">
        <f t="shared" si="9"/>
        <v>0</v>
      </c>
      <c r="V78" s="349">
        <v>75</v>
      </c>
      <c r="W78" s="79"/>
      <c r="X78" s="357"/>
      <c r="Y78" s="354">
        <v>75</v>
      </c>
      <c r="Z78" s="23"/>
      <c r="AA78" s="198">
        <f t="shared" si="10"/>
        <v>0</v>
      </c>
      <c r="AB78" s="349">
        <v>75</v>
      </c>
      <c r="AC78" s="79"/>
      <c r="AD78" s="357"/>
      <c r="AE78" s="354">
        <v>75</v>
      </c>
      <c r="AF78" s="23"/>
      <c r="AG78" s="198">
        <f t="shared" si="11"/>
        <v>0</v>
      </c>
      <c r="AH78" s="349">
        <v>75</v>
      </c>
      <c r="AI78" s="79"/>
      <c r="AJ78" s="339"/>
    </row>
    <row r="79" spans="1:36" ht="15">
      <c r="A79" s="354">
        <v>76</v>
      </c>
      <c r="B79" s="23"/>
      <c r="C79" s="198">
        <f t="shared" si="6"/>
        <v>0</v>
      </c>
      <c r="D79" s="349">
        <v>76</v>
      </c>
      <c r="E79" s="79"/>
      <c r="F79" s="357"/>
      <c r="G79" s="354">
        <v>76</v>
      </c>
      <c r="H79" s="23"/>
      <c r="I79" s="198">
        <f t="shared" si="7"/>
        <v>0</v>
      </c>
      <c r="J79" s="349">
        <v>76</v>
      </c>
      <c r="K79" s="79"/>
      <c r="L79" s="357"/>
      <c r="M79" s="354">
        <v>76</v>
      </c>
      <c r="N79" s="23"/>
      <c r="O79" s="198">
        <f t="shared" si="8"/>
        <v>0</v>
      </c>
      <c r="P79" s="349">
        <v>76</v>
      </c>
      <c r="Q79" s="79"/>
      <c r="R79" s="357"/>
      <c r="S79" s="354">
        <v>76</v>
      </c>
      <c r="T79" s="23"/>
      <c r="U79" s="198">
        <f t="shared" si="9"/>
        <v>0</v>
      </c>
      <c r="V79" s="349">
        <v>76</v>
      </c>
      <c r="W79" s="79"/>
      <c r="X79" s="357"/>
      <c r="Y79" s="354">
        <v>76</v>
      </c>
      <c r="Z79" s="23"/>
      <c r="AA79" s="198">
        <f t="shared" si="10"/>
        <v>0</v>
      </c>
      <c r="AB79" s="349">
        <v>76</v>
      </c>
      <c r="AC79" s="79"/>
      <c r="AD79" s="357"/>
      <c r="AE79" s="354">
        <v>76</v>
      </c>
      <c r="AF79" s="23"/>
      <c r="AG79" s="198">
        <f t="shared" si="11"/>
        <v>0</v>
      </c>
      <c r="AH79" s="349">
        <v>76</v>
      </c>
      <c r="AI79" s="79"/>
      <c r="AJ79" s="339"/>
    </row>
    <row r="80" spans="1:36" ht="15">
      <c r="A80" s="354">
        <v>77</v>
      </c>
      <c r="B80" s="23"/>
      <c r="C80" s="198">
        <f t="shared" si="6"/>
        <v>0</v>
      </c>
      <c r="D80" s="349">
        <v>77</v>
      </c>
      <c r="E80" s="79"/>
      <c r="F80" s="357"/>
      <c r="G80" s="354">
        <v>77</v>
      </c>
      <c r="H80" s="23"/>
      <c r="I80" s="198">
        <f t="shared" si="7"/>
        <v>0</v>
      </c>
      <c r="J80" s="349">
        <v>77</v>
      </c>
      <c r="K80" s="79"/>
      <c r="L80" s="357"/>
      <c r="M80" s="354">
        <v>77</v>
      </c>
      <c r="N80" s="23"/>
      <c r="O80" s="198">
        <f t="shared" si="8"/>
        <v>0</v>
      </c>
      <c r="P80" s="349">
        <v>77</v>
      </c>
      <c r="Q80" s="79"/>
      <c r="R80" s="357"/>
      <c r="S80" s="354">
        <v>77</v>
      </c>
      <c r="T80" s="23"/>
      <c r="U80" s="198">
        <f t="shared" si="9"/>
        <v>0</v>
      </c>
      <c r="V80" s="349">
        <v>77</v>
      </c>
      <c r="W80" s="79"/>
      <c r="X80" s="357"/>
      <c r="Y80" s="354">
        <v>77</v>
      </c>
      <c r="Z80" s="23"/>
      <c r="AA80" s="198">
        <f t="shared" si="10"/>
        <v>0</v>
      </c>
      <c r="AB80" s="349">
        <v>77</v>
      </c>
      <c r="AC80" s="79"/>
      <c r="AD80" s="357"/>
      <c r="AE80" s="354">
        <v>77</v>
      </c>
      <c r="AF80" s="23"/>
      <c r="AG80" s="198">
        <f t="shared" si="11"/>
        <v>0</v>
      </c>
      <c r="AH80" s="349">
        <v>77</v>
      </c>
      <c r="AI80" s="79"/>
      <c r="AJ80" s="339"/>
    </row>
    <row r="81" spans="1:36" ht="15">
      <c r="A81" s="354">
        <v>78</v>
      </c>
      <c r="B81" s="23"/>
      <c r="C81" s="198">
        <f t="shared" si="6"/>
        <v>0</v>
      </c>
      <c r="D81" s="349">
        <v>78</v>
      </c>
      <c r="E81" s="79"/>
      <c r="F81" s="357"/>
      <c r="G81" s="354">
        <v>78</v>
      </c>
      <c r="H81" s="23"/>
      <c r="I81" s="198">
        <f t="shared" si="7"/>
        <v>0</v>
      </c>
      <c r="J81" s="349">
        <v>78</v>
      </c>
      <c r="K81" s="79"/>
      <c r="L81" s="357"/>
      <c r="M81" s="354">
        <v>78</v>
      </c>
      <c r="N81" s="23"/>
      <c r="O81" s="198">
        <f t="shared" si="8"/>
        <v>0</v>
      </c>
      <c r="P81" s="349">
        <v>78</v>
      </c>
      <c r="Q81" s="79"/>
      <c r="R81" s="357"/>
      <c r="S81" s="354">
        <v>78</v>
      </c>
      <c r="T81" s="23"/>
      <c r="U81" s="198">
        <f t="shared" si="9"/>
        <v>0</v>
      </c>
      <c r="V81" s="349">
        <v>78</v>
      </c>
      <c r="W81" s="79"/>
      <c r="X81" s="357"/>
      <c r="Y81" s="354">
        <v>78</v>
      </c>
      <c r="Z81" s="23"/>
      <c r="AA81" s="198">
        <f t="shared" si="10"/>
        <v>0</v>
      </c>
      <c r="AB81" s="349">
        <v>78</v>
      </c>
      <c r="AC81" s="79"/>
      <c r="AD81" s="357"/>
      <c r="AE81" s="354">
        <v>78</v>
      </c>
      <c r="AF81" s="23"/>
      <c r="AG81" s="198">
        <f t="shared" si="11"/>
        <v>0</v>
      </c>
      <c r="AH81" s="349">
        <v>78</v>
      </c>
      <c r="AI81" s="79"/>
      <c r="AJ81" s="339"/>
    </row>
    <row r="82" spans="1:36" ht="15">
      <c r="A82" s="354">
        <v>79</v>
      </c>
      <c r="B82" s="23"/>
      <c r="C82" s="198">
        <f t="shared" si="6"/>
        <v>0</v>
      </c>
      <c r="D82" s="349">
        <v>79</v>
      </c>
      <c r="E82" s="79"/>
      <c r="F82" s="357"/>
      <c r="G82" s="354">
        <v>79</v>
      </c>
      <c r="H82" s="23"/>
      <c r="I82" s="198">
        <f t="shared" si="7"/>
        <v>0</v>
      </c>
      <c r="J82" s="349">
        <v>79</v>
      </c>
      <c r="K82" s="79"/>
      <c r="L82" s="357"/>
      <c r="M82" s="354">
        <v>79</v>
      </c>
      <c r="N82" s="23"/>
      <c r="O82" s="198">
        <f t="shared" si="8"/>
        <v>0</v>
      </c>
      <c r="P82" s="349">
        <v>79</v>
      </c>
      <c r="Q82" s="79"/>
      <c r="R82" s="357"/>
      <c r="S82" s="354">
        <v>79</v>
      </c>
      <c r="T82" s="23"/>
      <c r="U82" s="198">
        <f t="shared" si="9"/>
        <v>0</v>
      </c>
      <c r="V82" s="349">
        <v>79</v>
      </c>
      <c r="W82" s="79"/>
      <c r="X82" s="357"/>
      <c r="Y82" s="354">
        <v>79</v>
      </c>
      <c r="Z82" s="23"/>
      <c r="AA82" s="198">
        <f t="shared" si="10"/>
        <v>0</v>
      </c>
      <c r="AB82" s="349">
        <v>79</v>
      </c>
      <c r="AC82" s="79"/>
      <c r="AD82" s="357"/>
      <c r="AE82" s="354">
        <v>79</v>
      </c>
      <c r="AF82" s="23"/>
      <c r="AG82" s="198">
        <f t="shared" si="11"/>
        <v>0</v>
      </c>
      <c r="AH82" s="349">
        <v>79</v>
      </c>
      <c r="AI82" s="79"/>
      <c r="AJ82" s="339"/>
    </row>
    <row r="83" spans="1:36" ht="15">
      <c r="A83" s="354">
        <v>80</v>
      </c>
      <c r="B83" s="23"/>
      <c r="C83" s="198">
        <f t="shared" si="6"/>
        <v>0</v>
      </c>
      <c r="D83" s="349">
        <v>80</v>
      </c>
      <c r="E83" s="79"/>
      <c r="F83" s="357"/>
      <c r="G83" s="354">
        <v>80</v>
      </c>
      <c r="H83" s="23"/>
      <c r="I83" s="198">
        <f t="shared" si="7"/>
        <v>0</v>
      </c>
      <c r="J83" s="349">
        <v>80</v>
      </c>
      <c r="K83" s="79"/>
      <c r="L83" s="357"/>
      <c r="M83" s="354">
        <v>80</v>
      </c>
      <c r="N83" s="23"/>
      <c r="O83" s="198">
        <f t="shared" si="8"/>
        <v>0</v>
      </c>
      <c r="P83" s="349">
        <v>80</v>
      </c>
      <c r="Q83" s="79"/>
      <c r="R83" s="357"/>
      <c r="S83" s="354">
        <v>80</v>
      </c>
      <c r="T83" s="23"/>
      <c r="U83" s="198">
        <f t="shared" si="9"/>
        <v>0</v>
      </c>
      <c r="V83" s="349">
        <v>80</v>
      </c>
      <c r="W83" s="79"/>
      <c r="X83" s="357"/>
      <c r="Y83" s="354">
        <v>80</v>
      </c>
      <c r="Z83" s="23"/>
      <c r="AA83" s="198">
        <f t="shared" si="10"/>
        <v>0</v>
      </c>
      <c r="AB83" s="349">
        <v>80</v>
      </c>
      <c r="AC83" s="79"/>
      <c r="AD83" s="357"/>
      <c r="AE83" s="354">
        <v>80</v>
      </c>
      <c r="AF83" s="23"/>
      <c r="AG83" s="198">
        <f t="shared" si="11"/>
        <v>0</v>
      </c>
      <c r="AH83" s="349">
        <v>80</v>
      </c>
      <c r="AI83" s="79"/>
      <c r="AJ83" s="339"/>
    </row>
    <row r="84" spans="1:36" ht="15">
      <c r="A84" s="354">
        <v>81</v>
      </c>
      <c r="B84" s="23"/>
      <c r="C84" s="198">
        <f t="shared" si="6"/>
        <v>0</v>
      </c>
      <c r="D84" s="349">
        <v>81</v>
      </c>
      <c r="E84" s="79"/>
      <c r="F84" s="357"/>
      <c r="G84" s="354">
        <v>81</v>
      </c>
      <c r="H84" s="23"/>
      <c r="I84" s="198">
        <f t="shared" si="7"/>
        <v>0</v>
      </c>
      <c r="J84" s="349">
        <v>81</v>
      </c>
      <c r="K84" s="79"/>
      <c r="L84" s="357"/>
      <c r="M84" s="354">
        <v>81</v>
      </c>
      <c r="N84" s="23"/>
      <c r="O84" s="198">
        <f t="shared" si="8"/>
        <v>0</v>
      </c>
      <c r="P84" s="349">
        <v>81</v>
      </c>
      <c r="Q84" s="79"/>
      <c r="R84" s="357"/>
      <c r="S84" s="354">
        <v>81</v>
      </c>
      <c r="T84" s="23"/>
      <c r="U84" s="198">
        <f t="shared" si="9"/>
        <v>0</v>
      </c>
      <c r="V84" s="349">
        <v>81</v>
      </c>
      <c r="W84" s="79"/>
      <c r="X84" s="357"/>
      <c r="Y84" s="354">
        <v>81</v>
      </c>
      <c r="Z84" s="23"/>
      <c r="AA84" s="198">
        <f t="shared" si="10"/>
        <v>0</v>
      </c>
      <c r="AB84" s="349">
        <v>81</v>
      </c>
      <c r="AC84" s="79"/>
      <c r="AD84" s="357"/>
      <c r="AE84" s="354">
        <v>81</v>
      </c>
      <c r="AF84" s="23"/>
      <c r="AG84" s="198">
        <f t="shared" si="11"/>
        <v>0</v>
      </c>
      <c r="AH84" s="349">
        <v>81</v>
      </c>
      <c r="AI84" s="79"/>
      <c r="AJ84" s="339"/>
    </row>
    <row r="85" spans="1:36" ht="15">
      <c r="A85" s="354">
        <v>82</v>
      </c>
      <c r="B85" s="23"/>
      <c r="C85" s="198">
        <f t="shared" si="6"/>
        <v>0</v>
      </c>
      <c r="D85" s="349">
        <v>82</v>
      </c>
      <c r="E85" s="79"/>
      <c r="F85" s="357"/>
      <c r="G85" s="354">
        <v>82</v>
      </c>
      <c r="H85" s="23"/>
      <c r="I85" s="198">
        <f t="shared" si="7"/>
        <v>0</v>
      </c>
      <c r="J85" s="349">
        <v>82</v>
      </c>
      <c r="K85" s="79"/>
      <c r="L85" s="357"/>
      <c r="M85" s="354">
        <v>82</v>
      </c>
      <c r="N85" s="23"/>
      <c r="O85" s="198">
        <f t="shared" si="8"/>
        <v>0</v>
      </c>
      <c r="P85" s="349">
        <v>82</v>
      </c>
      <c r="Q85" s="79"/>
      <c r="R85" s="357"/>
      <c r="S85" s="354">
        <v>82</v>
      </c>
      <c r="T85" s="23"/>
      <c r="U85" s="198">
        <f t="shared" si="9"/>
        <v>0</v>
      </c>
      <c r="V85" s="349">
        <v>82</v>
      </c>
      <c r="W85" s="79"/>
      <c r="X85" s="357"/>
      <c r="Y85" s="354">
        <v>82</v>
      </c>
      <c r="Z85" s="23"/>
      <c r="AA85" s="198">
        <f t="shared" si="10"/>
        <v>0</v>
      </c>
      <c r="AB85" s="349">
        <v>82</v>
      </c>
      <c r="AC85" s="79"/>
      <c r="AD85" s="357"/>
      <c r="AE85" s="354">
        <v>82</v>
      </c>
      <c r="AF85" s="23"/>
      <c r="AG85" s="198">
        <f t="shared" si="11"/>
        <v>0</v>
      </c>
      <c r="AH85" s="349">
        <v>82</v>
      </c>
      <c r="AI85" s="79"/>
      <c r="AJ85" s="339"/>
    </row>
    <row r="86" spans="1:36" ht="15">
      <c r="A86" s="354">
        <v>83</v>
      </c>
      <c r="B86" s="23"/>
      <c r="C86" s="198">
        <f t="shared" si="6"/>
        <v>0</v>
      </c>
      <c r="D86" s="349">
        <v>83</v>
      </c>
      <c r="E86" s="79"/>
      <c r="F86" s="357"/>
      <c r="G86" s="354">
        <v>83</v>
      </c>
      <c r="H86" s="23"/>
      <c r="I86" s="198">
        <f t="shared" si="7"/>
        <v>0</v>
      </c>
      <c r="J86" s="349">
        <v>83</v>
      </c>
      <c r="K86" s="79"/>
      <c r="L86" s="357"/>
      <c r="M86" s="354">
        <v>83</v>
      </c>
      <c r="N86" s="23"/>
      <c r="O86" s="198">
        <f t="shared" si="8"/>
        <v>0</v>
      </c>
      <c r="P86" s="349">
        <v>83</v>
      </c>
      <c r="Q86" s="79"/>
      <c r="R86" s="357"/>
      <c r="S86" s="354">
        <v>83</v>
      </c>
      <c r="T86" s="23"/>
      <c r="U86" s="198">
        <f t="shared" si="9"/>
        <v>0</v>
      </c>
      <c r="V86" s="349">
        <v>83</v>
      </c>
      <c r="W86" s="79"/>
      <c r="X86" s="357"/>
      <c r="Y86" s="354">
        <v>83</v>
      </c>
      <c r="Z86" s="23"/>
      <c r="AA86" s="198">
        <f t="shared" si="10"/>
        <v>0</v>
      </c>
      <c r="AB86" s="349">
        <v>83</v>
      </c>
      <c r="AC86" s="79"/>
      <c r="AD86" s="357"/>
      <c r="AE86" s="354">
        <v>83</v>
      </c>
      <c r="AF86" s="23"/>
      <c r="AG86" s="198">
        <f t="shared" si="11"/>
        <v>0</v>
      </c>
      <c r="AH86" s="349">
        <v>83</v>
      </c>
      <c r="AI86" s="79"/>
      <c r="AJ86" s="339"/>
    </row>
    <row r="87" spans="1:36" ht="15">
      <c r="A87" s="354">
        <v>84</v>
      </c>
      <c r="B87" s="23"/>
      <c r="C87" s="198">
        <f t="shared" si="6"/>
        <v>0</v>
      </c>
      <c r="D87" s="349">
        <v>84</v>
      </c>
      <c r="E87" s="79"/>
      <c r="F87" s="357"/>
      <c r="G87" s="354">
        <v>84</v>
      </c>
      <c r="H87" s="23"/>
      <c r="I87" s="198">
        <f t="shared" si="7"/>
        <v>0</v>
      </c>
      <c r="J87" s="349">
        <v>84</v>
      </c>
      <c r="K87" s="79"/>
      <c r="L87" s="357"/>
      <c r="M87" s="354">
        <v>84</v>
      </c>
      <c r="N87" s="23"/>
      <c r="O87" s="198">
        <f t="shared" si="8"/>
        <v>0</v>
      </c>
      <c r="P87" s="349">
        <v>84</v>
      </c>
      <c r="Q87" s="79"/>
      <c r="R87" s="357"/>
      <c r="S87" s="354">
        <v>84</v>
      </c>
      <c r="T87" s="23"/>
      <c r="U87" s="198">
        <f t="shared" si="9"/>
        <v>0</v>
      </c>
      <c r="V87" s="349">
        <v>84</v>
      </c>
      <c r="W87" s="79"/>
      <c r="X87" s="357"/>
      <c r="Y87" s="354">
        <v>84</v>
      </c>
      <c r="Z87" s="23"/>
      <c r="AA87" s="198">
        <f t="shared" si="10"/>
        <v>0</v>
      </c>
      <c r="AB87" s="349">
        <v>84</v>
      </c>
      <c r="AC87" s="79"/>
      <c r="AD87" s="357"/>
      <c r="AE87" s="354">
        <v>84</v>
      </c>
      <c r="AF87" s="23"/>
      <c r="AG87" s="198">
        <f t="shared" si="11"/>
        <v>0</v>
      </c>
      <c r="AH87" s="349">
        <v>84</v>
      </c>
      <c r="AI87" s="79"/>
      <c r="AJ87" s="339"/>
    </row>
    <row r="88" spans="1:36" ht="15">
      <c r="A88" s="354">
        <v>85</v>
      </c>
      <c r="B88" s="23"/>
      <c r="C88" s="198">
        <f t="shared" si="6"/>
        <v>0</v>
      </c>
      <c r="D88" s="349">
        <v>85</v>
      </c>
      <c r="E88" s="79"/>
      <c r="F88" s="357"/>
      <c r="G88" s="354">
        <v>85</v>
      </c>
      <c r="H88" s="23"/>
      <c r="I88" s="198">
        <f t="shared" si="7"/>
        <v>0</v>
      </c>
      <c r="J88" s="349">
        <v>85</v>
      </c>
      <c r="K88" s="79"/>
      <c r="L88" s="357"/>
      <c r="M88" s="354">
        <v>85</v>
      </c>
      <c r="N88" s="23"/>
      <c r="O88" s="198">
        <f t="shared" si="8"/>
        <v>0</v>
      </c>
      <c r="P88" s="349">
        <v>85</v>
      </c>
      <c r="Q88" s="79"/>
      <c r="R88" s="357"/>
      <c r="S88" s="354">
        <v>85</v>
      </c>
      <c r="T88" s="23"/>
      <c r="U88" s="198">
        <f t="shared" si="9"/>
        <v>0</v>
      </c>
      <c r="V88" s="349">
        <v>85</v>
      </c>
      <c r="W88" s="79"/>
      <c r="X88" s="357"/>
      <c r="Y88" s="354">
        <v>85</v>
      </c>
      <c r="Z88" s="23"/>
      <c r="AA88" s="198">
        <f t="shared" si="10"/>
        <v>0</v>
      </c>
      <c r="AB88" s="349">
        <v>85</v>
      </c>
      <c r="AC88" s="79"/>
      <c r="AD88" s="357"/>
      <c r="AE88" s="354">
        <v>85</v>
      </c>
      <c r="AF88" s="23"/>
      <c r="AG88" s="198">
        <f t="shared" si="11"/>
        <v>0</v>
      </c>
      <c r="AH88" s="349">
        <v>85</v>
      </c>
      <c r="AI88" s="79"/>
      <c r="AJ88" s="339"/>
    </row>
    <row r="89" spans="1:36" ht="15">
      <c r="A89" s="354">
        <v>86</v>
      </c>
      <c r="B89" s="23"/>
      <c r="C89" s="198">
        <f t="shared" si="6"/>
        <v>0</v>
      </c>
      <c r="D89" s="349">
        <v>86</v>
      </c>
      <c r="E89" s="79"/>
      <c r="F89" s="357"/>
      <c r="G89" s="354">
        <v>86</v>
      </c>
      <c r="H89" s="23"/>
      <c r="I89" s="198">
        <f t="shared" si="7"/>
        <v>0</v>
      </c>
      <c r="J89" s="349">
        <v>86</v>
      </c>
      <c r="K89" s="79"/>
      <c r="L89" s="357"/>
      <c r="M89" s="354">
        <v>86</v>
      </c>
      <c r="N89" s="23"/>
      <c r="O89" s="198">
        <f t="shared" si="8"/>
        <v>0</v>
      </c>
      <c r="P89" s="349">
        <v>86</v>
      </c>
      <c r="Q89" s="79"/>
      <c r="R89" s="357"/>
      <c r="S89" s="354">
        <v>86</v>
      </c>
      <c r="T89" s="23"/>
      <c r="U89" s="198">
        <f t="shared" si="9"/>
        <v>0</v>
      </c>
      <c r="V89" s="349">
        <v>86</v>
      </c>
      <c r="W89" s="79"/>
      <c r="X89" s="357"/>
      <c r="Y89" s="354">
        <v>86</v>
      </c>
      <c r="Z89" s="23"/>
      <c r="AA89" s="198">
        <f t="shared" si="10"/>
        <v>0</v>
      </c>
      <c r="AB89" s="349">
        <v>86</v>
      </c>
      <c r="AC89" s="79"/>
      <c r="AD89" s="357"/>
      <c r="AE89" s="354">
        <v>86</v>
      </c>
      <c r="AF89" s="23"/>
      <c r="AG89" s="198">
        <f t="shared" si="11"/>
        <v>0</v>
      </c>
      <c r="AH89" s="349">
        <v>86</v>
      </c>
      <c r="AI89" s="79"/>
      <c r="AJ89" s="339"/>
    </row>
    <row r="90" spans="1:36" ht="15">
      <c r="A90" s="354">
        <v>87</v>
      </c>
      <c r="B90" s="23"/>
      <c r="C90" s="198">
        <f t="shared" si="6"/>
        <v>0</v>
      </c>
      <c r="D90" s="349">
        <v>87</v>
      </c>
      <c r="E90" s="79"/>
      <c r="F90" s="357"/>
      <c r="G90" s="354">
        <v>87</v>
      </c>
      <c r="H90" s="23"/>
      <c r="I90" s="198">
        <f t="shared" si="7"/>
        <v>0</v>
      </c>
      <c r="J90" s="349">
        <v>87</v>
      </c>
      <c r="K90" s="79"/>
      <c r="L90" s="357"/>
      <c r="M90" s="354">
        <v>87</v>
      </c>
      <c r="N90" s="23"/>
      <c r="O90" s="198">
        <f t="shared" si="8"/>
        <v>0</v>
      </c>
      <c r="P90" s="349">
        <v>87</v>
      </c>
      <c r="Q90" s="79"/>
      <c r="R90" s="357"/>
      <c r="S90" s="354">
        <v>87</v>
      </c>
      <c r="T90" s="23"/>
      <c r="U90" s="198">
        <f t="shared" si="9"/>
        <v>0</v>
      </c>
      <c r="V90" s="349">
        <v>87</v>
      </c>
      <c r="W90" s="79"/>
      <c r="X90" s="357"/>
      <c r="Y90" s="354">
        <v>87</v>
      </c>
      <c r="Z90" s="23"/>
      <c r="AA90" s="198">
        <f t="shared" si="10"/>
        <v>0</v>
      </c>
      <c r="AB90" s="349">
        <v>87</v>
      </c>
      <c r="AC90" s="79"/>
      <c r="AD90" s="357"/>
      <c r="AE90" s="354">
        <v>87</v>
      </c>
      <c r="AF90" s="23"/>
      <c r="AG90" s="198">
        <f t="shared" si="11"/>
        <v>0</v>
      </c>
      <c r="AH90" s="349">
        <v>87</v>
      </c>
      <c r="AI90" s="79"/>
      <c r="AJ90" s="339"/>
    </row>
    <row r="91" spans="1:36" ht="15">
      <c r="A91" s="354">
        <v>88</v>
      </c>
      <c r="B91" s="23"/>
      <c r="C91" s="198">
        <f t="shared" si="6"/>
        <v>0</v>
      </c>
      <c r="D91" s="349">
        <v>88</v>
      </c>
      <c r="E91" s="79"/>
      <c r="F91" s="357"/>
      <c r="G91" s="354">
        <v>88</v>
      </c>
      <c r="H91" s="23"/>
      <c r="I91" s="198">
        <f t="shared" si="7"/>
        <v>0</v>
      </c>
      <c r="J91" s="349">
        <v>88</v>
      </c>
      <c r="K91" s="79"/>
      <c r="L91" s="357"/>
      <c r="M91" s="354">
        <v>88</v>
      </c>
      <c r="N91" s="23"/>
      <c r="O91" s="198">
        <f t="shared" si="8"/>
        <v>0</v>
      </c>
      <c r="P91" s="349">
        <v>88</v>
      </c>
      <c r="Q91" s="79"/>
      <c r="R91" s="357"/>
      <c r="S91" s="354">
        <v>88</v>
      </c>
      <c r="T91" s="23"/>
      <c r="U91" s="198">
        <f t="shared" si="9"/>
        <v>0</v>
      </c>
      <c r="V91" s="349">
        <v>88</v>
      </c>
      <c r="W91" s="79"/>
      <c r="X91" s="357"/>
      <c r="Y91" s="354">
        <v>88</v>
      </c>
      <c r="Z91" s="23"/>
      <c r="AA91" s="198">
        <f t="shared" si="10"/>
        <v>0</v>
      </c>
      <c r="AB91" s="349">
        <v>88</v>
      </c>
      <c r="AC91" s="79"/>
      <c r="AD91" s="357"/>
      <c r="AE91" s="354">
        <v>88</v>
      </c>
      <c r="AF91" s="23"/>
      <c r="AG91" s="198">
        <f t="shared" si="11"/>
        <v>0</v>
      </c>
      <c r="AH91" s="349">
        <v>88</v>
      </c>
      <c r="AI91" s="79"/>
      <c r="AJ91" s="339"/>
    </row>
    <row r="92" spans="1:36" ht="15">
      <c r="A92" s="354">
        <v>89</v>
      </c>
      <c r="B92" s="23"/>
      <c r="C92" s="198">
        <f t="shared" si="6"/>
        <v>0</v>
      </c>
      <c r="D92" s="349">
        <v>89</v>
      </c>
      <c r="E92" s="79"/>
      <c r="F92" s="357"/>
      <c r="G92" s="354">
        <v>89</v>
      </c>
      <c r="H92" s="23"/>
      <c r="I92" s="198">
        <f t="shared" si="7"/>
        <v>0</v>
      </c>
      <c r="J92" s="349">
        <v>89</v>
      </c>
      <c r="K92" s="79"/>
      <c r="L92" s="357"/>
      <c r="M92" s="354">
        <v>89</v>
      </c>
      <c r="N92" s="23"/>
      <c r="O92" s="198">
        <f t="shared" si="8"/>
        <v>0</v>
      </c>
      <c r="P92" s="349">
        <v>89</v>
      </c>
      <c r="Q92" s="79"/>
      <c r="R92" s="357"/>
      <c r="S92" s="354">
        <v>89</v>
      </c>
      <c r="T92" s="23"/>
      <c r="U92" s="198">
        <f t="shared" si="9"/>
        <v>0</v>
      </c>
      <c r="V92" s="349">
        <v>89</v>
      </c>
      <c r="W92" s="79"/>
      <c r="X92" s="357"/>
      <c r="Y92" s="354">
        <v>89</v>
      </c>
      <c r="Z92" s="23"/>
      <c r="AA92" s="198">
        <f t="shared" si="10"/>
        <v>0</v>
      </c>
      <c r="AB92" s="349">
        <v>89</v>
      </c>
      <c r="AC92" s="79"/>
      <c r="AD92" s="357"/>
      <c r="AE92" s="354">
        <v>89</v>
      </c>
      <c r="AF92" s="23"/>
      <c r="AG92" s="198">
        <f t="shared" si="11"/>
        <v>0</v>
      </c>
      <c r="AH92" s="349">
        <v>89</v>
      </c>
      <c r="AI92" s="79"/>
      <c r="AJ92" s="339"/>
    </row>
    <row r="93" spans="1:36" ht="15">
      <c r="A93" s="354">
        <v>90</v>
      </c>
      <c r="B93" s="23"/>
      <c r="C93" s="198">
        <f t="shared" si="6"/>
        <v>0</v>
      </c>
      <c r="D93" s="349">
        <v>90</v>
      </c>
      <c r="E93" s="79"/>
      <c r="F93" s="357"/>
      <c r="G93" s="354">
        <v>90</v>
      </c>
      <c r="H93" s="23"/>
      <c r="I93" s="198">
        <f t="shared" si="7"/>
        <v>0</v>
      </c>
      <c r="J93" s="349">
        <v>90</v>
      </c>
      <c r="K93" s="79"/>
      <c r="L93" s="357"/>
      <c r="M93" s="354">
        <v>90</v>
      </c>
      <c r="N93" s="23"/>
      <c r="O93" s="198">
        <f t="shared" si="8"/>
        <v>0</v>
      </c>
      <c r="P93" s="349">
        <v>90</v>
      </c>
      <c r="Q93" s="79"/>
      <c r="R93" s="357"/>
      <c r="S93" s="354">
        <v>90</v>
      </c>
      <c r="T93" s="23"/>
      <c r="U93" s="198">
        <f t="shared" si="9"/>
        <v>0</v>
      </c>
      <c r="V93" s="349">
        <v>90</v>
      </c>
      <c r="W93" s="79"/>
      <c r="X93" s="357"/>
      <c r="Y93" s="354">
        <v>90</v>
      </c>
      <c r="Z93" s="23"/>
      <c r="AA93" s="198">
        <f t="shared" si="10"/>
        <v>0</v>
      </c>
      <c r="AB93" s="349">
        <v>90</v>
      </c>
      <c r="AC93" s="79"/>
      <c r="AD93" s="357"/>
      <c r="AE93" s="354">
        <v>90</v>
      </c>
      <c r="AF93" s="23"/>
      <c r="AG93" s="198">
        <f t="shared" si="11"/>
        <v>0</v>
      </c>
      <c r="AH93" s="349">
        <v>90</v>
      </c>
      <c r="AI93" s="79"/>
      <c r="AJ93" s="339"/>
    </row>
    <row r="94" spans="1:36" ht="15">
      <c r="A94" s="354">
        <v>91</v>
      </c>
      <c r="B94" s="23"/>
      <c r="C94" s="198">
        <f t="shared" si="6"/>
        <v>0</v>
      </c>
      <c r="D94" s="349">
        <v>91</v>
      </c>
      <c r="E94" s="79"/>
      <c r="F94" s="357"/>
      <c r="G94" s="354">
        <v>91</v>
      </c>
      <c r="H94" s="23"/>
      <c r="I94" s="198">
        <f t="shared" si="7"/>
        <v>0</v>
      </c>
      <c r="J94" s="349">
        <v>91</v>
      </c>
      <c r="K94" s="79"/>
      <c r="L94" s="357"/>
      <c r="M94" s="354">
        <v>91</v>
      </c>
      <c r="N94" s="23"/>
      <c r="O94" s="198">
        <f t="shared" si="8"/>
        <v>0</v>
      </c>
      <c r="P94" s="349">
        <v>91</v>
      </c>
      <c r="Q94" s="79"/>
      <c r="R94" s="357"/>
      <c r="S94" s="354">
        <v>91</v>
      </c>
      <c r="T94" s="23"/>
      <c r="U94" s="198">
        <f t="shared" si="9"/>
        <v>0</v>
      </c>
      <c r="V94" s="349">
        <v>91</v>
      </c>
      <c r="W94" s="79"/>
      <c r="X94" s="357"/>
      <c r="Y94" s="354">
        <v>91</v>
      </c>
      <c r="Z94" s="23"/>
      <c r="AA94" s="198">
        <f t="shared" si="10"/>
        <v>0</v>
      </c>
      <c r="AB94" s="349">
        <v>91</v>
      </c>
      <c r="AC94" s="79"/>
      <c r="AD94" s="357"/>
      <c r="AE94" s="354">
        <v>91</v>
      </c>
      <c r="AF94" s="23"/>
      <c r="AG94" s="198">
        <f t="shared" si="11"/>
        <v>0</v>
      </c>
      <c r="AH94" s="349">
        <v>91</v>
      </c>
      <c r="AI94" s="79"/>
      <c r="AJ94" s="339"/>
    </row>
    <row r="95" spans="1:36" ht="15">
      <c r="A95" s="354">
        <v>92</v>
      </c>
      <c r="B95" s="23"/>
      <c r="C95" s="198">
        <f t="shared" si="6"/>
        <v>0</v>
      </c>
      <c r="D95" s="349">
        <v>92</v>
      </c>
      <c r="E95" s="79"/>
      <c r="F95" s="357"/>
      <c r="G95" s="354">
        <v>92</v>
      </c>
      <c r="H95" s="23"/>
      <c r="I95" s="198">
        <f t="shared" si="7"/>
        <v>0</v>
      </c>
      <c r="J95" s="349">
        <v>92</v>
      </c>
      <c r="K95" s="79"/>
      <c r="L95" s="357"/>
      <c r="M95" s="354">
        <v>92</v>
      </c>
      <c r="N95" s="23"/>
      <c r="O95" s="198">
        <f t="shared" si="8"/>
        <v>0</v>
      </c>
      <c r="P95" s="349">
        <v>92</v>
      </c>
      <c r="Q95" s="79"/>
      <c r="R95" s="357"/>
      <c r="S95" s="354">
        <v>92</v>
      </c>
      <c r="T95" s="23"/>
      <c r="U95" s="198">
        <f t="shared" si="9"/>
        <v>0</v>
      </c>
      <c r="V95" s="349">
        <v>92</v>
      </c>
      <c r="W95" s="79"/>
      <c r="X95" s="357"/>
      <c r="Y95" s="354">
        <v>92</v>
      </c>
      <c r="Z95" s="23"/>
      <c r="AA95" s="198">
        <f t="shared" si="10"/>
        <v>0</v>
      </c>
      <c r="AB95" s="349">
        <v>92</v>
      </c>
      <c r="AC95" s="79"/>
      <c r="AD95" s="357"/>
      <c r="AE95" s="354">
        <v>92</v>
      </c>
      <c r="AF95" s="23"/>
      <c r="AG95" s="198">
        <f t="shared" si="11"/>
        <v>0</v>
      </c>
      <c r="AH95" s="349">
        <v>92</v>
      </c>
      <c r="AI95" s="79"/>
      <c r="AJ95" s="339"/>
    </row>
    <row r="96" spans="1:36" ht="15">
      <c r="A96" s="354">
        <v>93</v>
      </c>
      <c r="B96" s="23"/>
      <c r="C96" s="198">
        <f t="shared" si="6"/>
        <v>0</v>
      </c>
      <c r="D96" s="349">
        <v>93</v>
      </c>
      <c r="E96" s="79"/>
      <c r="F96" s="357"/>
      <c r="G96" s="354">
        <v>93</v>
      </c>
      <c r="H96" s="23"/>
      <c r="I96" s="198">
        <f t="shared" si="7"/>
        <v>0</v>
      </c>
      <c r="J96" s="349">
        <v>93</v>
      </c>
      <c r="K96" s="79"/>
      <c r="L96" s="357"/>
      <c r="M96" s="354">
        <v>93</v>
      </c>
      <c r="N96" s="23"/>
      <c r="O96" s="198">
        <f t="shared" si="8"/>
        <v>0</v>
      </c>
      <c r="P96" s="349">
        <v>93</v>
      </c>
      <c r="Q96" s="79"/>
      <c r="R96" s="357"/>
      <c r="S96" s="354">
        <v>93</v>
      </c>
      <c r="T96" s="23"/>
      <c r="U96" s="198">
        <f t="shared" si="9"/>
        <v>0</v>
      </c>
      <c r="V96" s="349">
        <v>93</v>
      </c>
      <c r="W96" s="79"/>
      <c r="X96" s="357"/>
      <c r="Y96" s="354">
        <v>93</v>
      </c>
      <c r="Z96" s="23"/>
      <c r="AA96" s="198">
        <f t="shared" si="10"/>
        <v>0</v>
      </c>
      <c r="AB96" s="349">
        <v>93</v>
      </c>
      <c r="AC96" s="79"/>
      <c r="AD96" s="357"/>
      <c r="AE96" s="354">
        <v>93</v>
      </c>
      <c r="AF96" s="23"/>
      <c r="AG96" s="198">
        <f t="shared" si="11"/>
        <v>0</v>
      </c>
      <c r="AH96" s="349">
        <v>93</v>
      </c>
      <c r="AI96" s="79"/>
      <c r="AJ96" s="339"/>
    </row>
    <row r="97" spans="1:36" ht="15">
      <c r="A97" s="354">
        <v>94</v>
      </c>
      <c r="B97" s="23"/>
      <c r="C97" s="198">
        <f t="shared" si="6"/>
        <v>0</v>
      </c>
      <c r="D97" s="349">
        <v>94</v>
      </c>
      <c r="E97" s="79"/>
      <c r="F97" s="357"/>
      <c r="G97" s="354">
        <v>94</v>
      </c>
      <c r="H97" s="23"/>
      <c r="I97" s="198">
        <f t="shared" si="7"/>
        <v>0</v>
      </c>
      <c r="J97" s="349">
        <v>94</v>
      </c>
      <c r="K97" s="79"/>
      <c r="L97" s="357"/>
      <c r="M97" s="354">
        <v>94</v>
      </c>
      <c r="N97" s="23"/>
      <c r="O97" s="198">
        <f t="shared" si="8"/>
        <v>0</v>
      </c>
      <c r="P97" s="349">
        <v>94</v>
      </c>
      <c r="Q97" s="79"/>
      <c r="R97" s="357"/>
      <c r="S97" s="354">
        <v>94</v>
      </c>
      <c r="T97" s="23"/>
      <c r="U97" s="198">
        <f t="shared" si="9"/>
        <v>0</v>
      </c>
      <c r="V97" s="349">
        <v>94</v>
      </c>
      <c r="W97" s="79"/>
      <c r="X97" s="357"/>
      <c r="Y97" s="354">
        <v>94</v>
      </c>
      <c r="Z97" s="23"/>
      <c r="AA97" s="198">
        <f t="shared" si="10"/>
        <v>0</v>
      </c>
      <c r="AB97" s="349">
        <v>94</v>
      </c>
      <c r="AC97" s="79"/>
      <c r="AD97" s="357"/>
      <c r="AE97" s="354">
        <v>94</v>
      </c>
      <c r="AF97" s="23"/>
      <c r="AG97" s="198">
        <f t="shared" si="11"/>
        <v>0</v>
      </c>
      <c r="AH97" s="349">
        <v>94</v>
      </c>
      <c r="AI97" s="79"/>
      <c r="AJ97" s="339"/>
    </row>
    <row r="98" spans="1:36" ht="15">
      <c r="A98" s="354">
        <v>95</v>
      </c>
      <c r="B98" s="23"/>
      <c r="C98" s="198">
        <f t="shared" si="6"/>
        <v>0</v>
      </c>
      <c r="D98" s="349">
        <v>95</v>
      </c>
      <c r="E98" s="79"/>
      <c r="F98" s="357"/>
      <c r="G98" s="354">
        <v>95</v>
      </c>
      <c r="H98" s="23"/>
      <c r="I98" s="198">
        <f t="shared" si="7"/>
        <v>0</v>
      </c>
      <c r="J98" s="349">
        <v>95</v>
      </c>
      <c r="K98" s="79"/>
      <c r="L98" s="357"/>
      <c r="M98" s="354">
        <v>95</v>
      </c>
      <c r="N98" s="23"/>
      <c r="O98" s="198">
        <f t="shared" si="8"/>
        <v>0</v>
      </c>
      <c r="P98" s="349">
        <v>95</v>
      </c>
      <c r="Q98" s="79"/>
      <c r="R98" s="357"/>
      <c r="S98" s="354">
        <v>95</v>
      </c>
      <c r="T98" s="23"/>
      <c r="U98" s="198">
        <f t="shared" si="9"/>
        <v>0</v>
      </c>
      <c r="V98" s="349">
        <v>95</v>
      </c>
      <c r="W98" s="79"/>
      <c r="X98" s="357"/>
      <c r="Y98" s="354">
        <v>95</v>
      </c>
      <c r="Z98" s="23"/>
      <c r="AA98" s="198">
        <f t="shared" si="10"/>
        <v>0</v>
      </c>
      <c r="AB98" s="349">
        <v>95</v>
      </c>
      <c r="AC98" s="79"/>
      <c r="AD98" s="357"/>
      <c r="AE98" s="354">
        <v>95</v>
      </c>
      <c r="AF98" s="23"/>
      <c r="AG98" s="198">
        <f t="shared" si="11"/>
        <v>0</v>
      </c>
      <c r="AH98" s="349">
        <v>95</v>
      </c>
      <c r="AI98" s="79"/>
      <c r="AJ98" s="339"/>
    </row>
    <row r="99" spans="1:36" ht="15">
      <c r="A99" s="354">
        <v>96</v>
      </c>
      <c r="B99" s="23"/>
      <c r="C99" s="198">
        <f t="shared" si="6"/>
        <v>0</v>
      </c>
      <c r="D99" s="349">
        <v>96</v>
      </c>
      <c r="E99" s="79"/>
      <c r="F99" s="357"/>
      <c r="G99" s="354">
        <v>96</v>
      </c>
      <c r="H99" s="23"/>
      <c r="I99" s="198">
        <f t="shared" si="7"/>
        <v>0</v>
      </c>
      <c r="J99" s="349">
        <v>96</v>
      </c>
      <c r="K99" s="79"/>
      <c r="L99" s="357"/>
      <c r="M99" s="354">
        <v>96</v>
      </c>
      <c r="N99" s="23"/>
      <c r="O99" s="198">
        <f t="shared" si="8"/>
        <v>0</v>
      </c>
      <c r="P99" s="349">
        <v>96</v>
      </c>
      <c r="Q99" s="79"/>
      <c r="R99" s="357"/>
      <c r="S99" s="354">
        <v>96</v>
      </c>
      <c r="T99" s="23"/>
      <c r="U99" s="198">
        <f t="shared" si="9"/>
        <v>0</v>
      </c>
      <c r="V99" s="349">
        <v>96</v>
      </c>
      <c r="W99" s="79"/>
      <c r="X99" s="357"/>
      <c r="Y99" s="354">
        <v>96</v>
      </c>
      <c r="Z99" s="23"/>
      <c r="AA99" s="198">
        <f t="shared" si="10"/>
        <v>0</v>
      </c>
      <c r="AB99" s="349">
        <v>96</v>
      </c>
      <c r="AC99" s="79"/>
      <c r="AD99" s="357"/>
      <c r="AE99" s="354">
        <v>96</v>
      </c>
      <c r="AF99" s="23"/>
      <c r="AG99" s="198">
        <f t="shared" si="11"/>
        <v>0</v>
      </c>
      <c r="AH99" s="349">
        <v>96</v>
      </c>
      <c r="AI99" s="79"/>
      <c r="AJ99" s="339"/>
    </row>
    <row r="100" spans="1:36" ht="15">
      <c r="A100" s="354">
        <v>97</v>
      </c>
      <c r="B100" s="23"/>
      <c r="C100" s="198">
        <f t="shared" si="6"/>
        <v>0</v>
      </c>
      <c r="D100" s="349">
        <v>97</v>
      </c>
      <c r="E100" s="79"/>
      <c r="F100" s="357"/>
      <c r="G100" s="354">
        <v>97</v>
      </c>
      <c r="H100" s="23"/>
      <c r="I100" s="198">
        <f t="shared" si="7"/>
        <v>0</v>
      </c>
      <c r="J100" s="349">
        <v>97</v>
      </c>
      <c r="K100" s="79"/>
      <c r="L100" s="357"/>
      <c r="M100" s="354">
        <v>97</v>
      </c>
      <c r="N100" s="23"/>
      <c r="O100" s="198">
        <f t="shared" si="8"/>
        <v>0</v>
      </c>
      <c r="P100" s="349">
        <v>97</v>
      </c>
      <c r="Q100" s="79"/>
      <c r="R100" s="357"/>
      <c r="S100" s="354">
        <v>97</v>
      </c>
      <c r="T100" s="23"/>
      <c r="U100" s="198">
        <f t="shared" si="9"/>
        <v>0</v>
      </c>
      <c r="V100" s="349">
        <v>97</v>
      </c>
      <c r="W100" s="79"/>
      <c r="X100" s="357"/>
      <c r="Y100" s="354">
        <v>97</v>
      </c>
      <c r="Z100" s="23"/>
      <c r="AA100" s="198">
        <f t="shared" si="10"/>
        <v>0</v>
      </c>
      <c r="AB100" s="349">
        <v>97</v>
      </c>
      <c r="AC100" s="79"/>
      <c r="AD100" s="357"/>
      <c r="AE100" s="354">
        <v>97</v>
      </c>
      <c r="AF100" s="23"/>
      <c r="AG100" s="198">
        <f t="shared" si="11"/>
        <v>0</v>
      </c>
      <c r="AH100" s="349">
        <v>97</v>
      </c>
      <c r="AI100" s="79"/>
      <c r="AJ100" s="339"/>
    </row>
    <row r="101" spans="1:36" ht="15">
      <c r="A101" s="354">
        <v>98</v>
      </c>
      <c r="B101" s="23"/>
      <c r="C101" s="198">
        <f t="shared" si="6"/>
        <v>0</v>
      </c>
      <c r="D101" s="349">
        <v>98</v>
      </c>
      <c r="E101" s="79"/>
      <c r="F101" s="357"/>
      <c r="G101" s="354">
        <v>98</v>
      </c>
      <c r="H101" s="23"/>
      <c r="I101" s="198">
        <f t="shared" si="7"/>
        <v>0</v>
      </c>
      <c r="J101" s="349">
        <v>98</v>
      </c>
      <c r="K101" s="79"/>
      <c r="L101" s="357"/>
      <c r="M101" s="354">
        <v>98</v>
      </c>
      <c r="N101" s="23"/>
      <c r="O101" s="198">
        <f t="shared" si="8"/>
        <v>0</v>
      </c>
      <c r="P101" s="349">
        <v>98</v>
      </c>
      <c r="Q101" s="79"/>
      <c r="R101" s="357"/>
      <c r="S101" s="354">
        <v>98</v>
      </c>
      <c r="T101" s="23"/>
      <c r="U101" s="198">
        <f t="shared" si="9"/>
        <v>0</v>
      </c>
      <c r="V101" s="349">
        <v>98</v>
      </c>
      <c r="W101" s="79"/>
      <c r="X101" s="357"/>
      <c r="Y101" s="354">
        <v>98</v>
      </c>
      <c r="Z101" s="23"/>
      <c r="AA101" s="198">
        <f t="shared" si="10"/>
        <v>0</v>
      </c>
      <c r="AB101" s="349">
        <v>98</v>
      </c>
      <c r="AC101" s="79"/>
      <c r="AD101" s="357"/>
      <c r="AE101" s="354">
        <v>98</v>
      </c>
      <c r="AF101" s="23"/>
      <c r="AG101" s="198">
        <f t="shared" si="11"/>
        <v>0</v>
      </c>
      <c r="AH101" s="349">
        <v>98</v>
      </c>
      <c r="AI101" s="79"/>
      <c r="AJ101" s="339"/>
    </row>
    <row r="102" spans="1:36" ht="15">
      <c r="A102" s="354">
        <v>99</v>
      </c>
      <c r="B102" s="23"/>
      <c r="C102" s="198">
        <f t="shared" si="6"/>
        <v>0</v>
      </c>
      <c r="D102" s="349">
        <v>99</v>
      </c>
      <c r="E102" s="79"/>
      <c r="F102" s="357"/>
      <c r="G102" s="354">
        <v>99</v>
      </c>
      <c r="H102" s="23"/>
      <c r="I102" s="198">
        <f t="shared" si="7"/>
        <v>0</v>
      </c>
      <c r="J102" s="349">
        <v>99</v>
      </c>
      <c r="K102" s="79"/>
      <c r="L102" s="357"/>
      <c r="M102" s="354">
        <v>99</v>
      </c>
      <c r="N102" s="23"/>
      <c r="O102" s="198">
        <f t="shared" si="8"/>
        <v>0</v>
      </c>
      <c r="P102" s="349">
        <v>99</v>
      </c>
      <c r="Q102" s="79"/>
      <c r="R102" s="357"/>
      <c r="S102" s="354">
        <v>99</v>
      </c>
      <c r="T102" s="23"/>
      <c r="U102" s="198">
        <f t="shared" si="9"/>
        <v>0</v>
      </c>
      <c r="V102" s="349">
        <v>99</v>
      </c>
      <c r="W102" s="79"/>
      <c r="X102" s="357"/>
      <c r="Y102" s="354">
        <v>99</v>
      </c>
      <c r="Z102" s="23"/>
      <c r="AA102" s="198">
        <f t="shared" si="10"/>
        <v>0</v>
      </c>
      <c r="AB102" s="349">
        <v>99</v>
      </c>
      <c r="AC102" s="79"/>
      <c r="AD102" s="357"/>
      <c r="AE102" s="354">
        <v>99</v>
      </c>
      <c r="AF102" s="23"/>
      <c r="AG102" s="198">
        <f t="shared" si="11"/>
        <v>0</v>
      </c>
      <c r="AH102" s="349">
        <v>99</v>
      </c>
      <c r="AI102" s="79"/>
      <c r="AJ102" s="339"/>
    </row>
    <row r="103" spans="1:36" ht="15.75" thickBot="1">
      <c r="A103" s="355">
        <v>100</v>
      </c>
      <c r="B103" s="332"/>
      <c r="C103" s="197">
        <f t="shared" si="6"/>
        <v>0</v>
      </c>
      <c r="D103" s="350">
        <v>100</v>
      </c>
      <c r="E103" s="336"/>
      <c r="F103" s="357"/>
      <c r="G103" s="355">
        <v>100</v>
      </c>
      <c r="H103" s="332"/>
      <c r="I103" s="197">
        <f t="shared" si="7"/>
        <v>0</v>
      </c>
      <c r="J103" s="350">
        <v>100</v>
      </c>
      <c r="K103" s="336"/>
      <c r="L103" s="357"/>
      <c r="M103" s="355">
        <v>100</v>
      </c>
      <c r="N103" s="332"/>
      <c r="O103" s="197">
        <f t="shared" si="8"/>
        <v>0</v>
      </c>
      <c r="P103" s="350">
        <v>100</v>
      </c>
      <c r="Q103" s="336"/>
      <c r="R103" s="357"/>
      <c r="S103" s="355">
        <v>100</v>
      </c>
      <c r="T103" s="332"/>
      <c r="U103" s="197">
        <f t="shared" si="9"/>
        <v>0</v>
      </c>
      <c r="V103" s="350">
        <v>100</v>
      </c>
      <c r="W103" s="336"/>
      <c r="X103" s="357"/>
      <c r="Y103" s="355">
        <v>100</v>
      </c>
      <c r="Z103" s="332"/>
      <c r="AA103" s="197">
        <f t="shared" si="10"/>
        <v>0</v>
      </c>
      <c r="AB103" s="350">
        <v>100</v>
      </c>
      <c r="AC103" s="336"/>
      <c r="AD103" s="357"/>
      <c r="AE103" s="355">
        <v>100</v>
      </c>
      <c r="AF103" s="332"/>
      <c r="AG103" s="197">
        <f t="shared" si="11"/>
        <v>0</v>
      </c>
      <c r="AH103" s="350">
        <v>100</v>
      </c>
      <c r="AI103" s="336"/>
      <c r="AJ103" s="339"/>
    </row>
    <row r="104" spans="1:36" ht="18" thickBot="1">
      <c r="A104" s="241" t="s">
        <v>121</v>
      </c>
      <c r="B104" s="347"/>
      <c r="C104" s="348">
        <f>SUM(C4:C103)/100</f>
        <v>0</v>
      </c>
      <c r="D104" s="330"/>
      <c r="E104" s="331">
        <f>SUM(E4:E103)/100</f>
        <v>0</v>
      </c>
      <c r="F104" s="340"/>
      <c r="G104" s="241" t="s">
        <v>121</v>
      </c>
      <c r="H104" s="224"/>
      <c r="I104" s="348">
        <f>SUM(I4:I103)/100</f>
        <v>0</v>
      </c>
      <c r="J104" s="330"/>
      <c r="K104" s="331">
        <f>SUM(K4:K103)/100</f>
        <v>0</v>
      </c>
      <c r="L104" s="340"/>
      <c r="M104" s="241" t="s">
        <v>121</v>
      </c>
      <c r="N104" s="224"/>
      <c r="O104" s="348">
        <f>SUM(O4:O103)/100</f>
        <v>0</v>
      </c>
      <c r="P104" s="330"/>
      <c r="Q104" s="331">
        <f>SUM(Q4:Q103)/100</f>
        <v>0</v>
      </c>
      <c r="R104" s="340"/>
      <c r="S104" s="241" t="s">
        <v>121</v>
      </c>
      <c r="T104" s="224"/>
      <c r="U104" s="348">
        <f>SUM(U4:U103)/100</f>
        <v>0</v>
      </c>
      <c r="V104" s="330"/>
      <c r="W104" s="331">
        <f>SUM(W4:W103)/100</f>
        <v>0</v>
      </c>
      <c r="X104" s="340"/>
      <c r="Y104" s="241" t="s">
        <v>121</v>
      </c>
      <c r="Z104" s="224"/>
      <c r="AA104" s="348">
        <f>SUM(AA4:AA103)/100</f>
        <v>0</v>
      </c>
      <c r="AB104" s="330"/>
      <c r="AC104" s="331">
        <f>SUM(AC4:AC103)/100</f>
        <v>0</v>
      </c>
      <c r="AD104" s="340"/>
      <c r="AE104" s="241" t="s">
        <v>121</v>
      </c>
      <c r="AF104" s="224"/>
      <c r="AG104" s="348">
        <f>SUM(AG4:AG103)/100</f>
        <v>0</v>
      </c>
      <c r="AH104" s="330"/>
      <c r="AI104" s="331">
        <f>SUM(AI4:AI103)/100</f>
        <v>0</v>
      </c>
      <c r="AJ104" s="340"/>
    </row>
    <row r="105" spans="1:36" ht="18" thickBot="1">
      <c r="A105" s="213" t="s">
        <v>122</v>
      </c>
      <c r="B105" s="334"/>
      <c r="C105" s="343"/>
      <c r="D105" s="50">
        <f>C104+E104</f>
        <v>0</v>
      </c>
      <c r="E105" s="333"/>
      <c r="F105" s="341" t="e">
        <f>(F104/('Site Description'!$B$46*10000))*100</f>
        <v>#DIV/0!</v>
      </c>
      <c r="G105" s="213" t="s">
        <v>122</v>
      </c>
      <c r="H105" s="334"/>
      <c r="I105" s="343"/>
      <c r="J105" s="50">
        <f>I104+K104</f>
        <v>0</v>
      </c>
      <c r="K105" s="333"/>
      <c r="L105" s="342"/>
      <c r="M105" s="213" t="s">
        <v>122</v>
      </c>
      <c r="N105" s="334"/>
      <c r="O105" s="343"/>
      <c r="P105" s="50">
        <f>O104+Q104</f>
        <v>0</v>
      </c>
      <c r="Q105" s="333"/>
      <c r="R105" s="342"/>
      <c r="S105" s="213" t="s">
        <v>122</v>
      </c>
      <c r="T105" s="334"/>
      <c r="U105" s="343"/>
      <c r="V105" s="50">
        <f>U104+W104</f>
        <v>0</v>
      </c>
      <c r="W105" s="333"/>
      <c r="X105" s="342"/>
      <c r="Y105" s="213" t="s">
        <v>122</v>
      </c>
      <c r="Z105" s="334"/>
      <c r="AA105" s="343"/>
      <c r="AB105" s="50">
        <f>AA104+AC104</f>
        <v>0</v>
      </c>
      <c r="AC105" s="333"/>
      <c r="AD105" s="342"/>
      <c r="AE105" s="213" t="s">
        <v>122</v>
      </c>
      <c r="AF105" s="334"/>
      <c r="AG105" s="343"/>
      <c r="AH105" s="50">
        <f>AG104+AI104</f>
        <v>0</v>
      </c>
      <c r="AI105" s="333"/>
      <c r="AJ105" s="342"/>
    </row>
  </sheetData>
  <sheetProtection/>
  <mergeCells count="12">
    <mergeCell ref="G1:K1"/>
    <mergeCell ref="A1:E1"/>
    <mergeCell ref="AE1:AI1"/>
    <mergeCell ref="Y1:AC1"/>
    <mergeCell ref="S1:W1"/>
    <mergeCell ref="M1:Q1"/>
    <mergeCell ref="A2:E2"/>
    <mergeCell ref="G2:K2"/>
    <mergeCell ref="M2:Q2"/>
    <mergeCell ref="S2:W2"/>
    <mergeCell ref="Y2:AC2"/>
    <mergeCell ref="AE2:AI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105"/>
  <sheetViews>
    <sheetView zoomScalePageLayoutView="0" workbookViewId="0" topLeftCell="A79">
      <pane xSplit="1" topLeftCell="B1" activePane="topRight" state="frozen"/>
      <selection pane="topLeft" activeCell="A1" sqref="A1"/>
      <selection pane="topRight" activeCell="C98" sqref="C98"/>
    </sheetView>
  </sheetViews>
  <sheetFormatPr defaultColWidth="9.140625" defaultRowHeight="15"/>
  <cols>
    <col min="1" max="1" width="15.00390625" style="0" bestFit="1" customWidth="1"/>
    <col min="2" max="2" width="18.28125" style="0" customWidth="1"/>
    <col min="3" max="3" width="18.28125" style="0" bestFit="1" customWidth="1"/>
    <col min="4" max="4" width="18.28125" style="0" customWidth="1"/>
    <col min="5" max="7" width="15.7109375" style="0" customWidth="1"/>
    <col min="8" max="8" width="5.7109375" style="0" customWidth="1"/>
    <col min="9" max="9" width="15.140625" style="0" bestFit="1" customWidth="1"/>
    <col min="10" max="10" width="18.28125" style="0" bestFit="1" customWidth="1"/>
    <col min="11" max="11" width="14.7109375" style="0" bestFit="1" customWidth="1"/>
    <col min="12" max="12" width="15.8515625" style="0" bestFit="1" customWidth="1"/>
    <col min="13" max="15" width="15.7109375" style="0" customWidth="1"/>
    <col min="16" max="16" width="15.140625" style="0" bestFit="1" customWidth="1"/>
    <col min="17" max="17" width="18.28125" style="0" bestFit="1" customWidth="1"/>
    <col min="18" max="18" width="14.7109375" style="0" bestFit="1" customWidth="1"/>
    <col min="19" max="19" width="15.8515625" style="0" bestFit="1" customWidth="1"/>
    <col min="20" max="20" width="15.57421875" style="0" bestFit="1" customWidth="1"/>
    <col min="21" max="22" width="15.7109375" style="0" customWidth="1"/>
    <col min="23" max="23" width="15.140625" style="0" bestFit="1" customWidth="1"/>
    <col min="24" max="24" width="18.28125" style="0" bestFit="1" customWidth="1"/>
    <col min="25" max="25" width="14.7109375" style="0" bestFit="1" customWidth="1"/>
    <col min="26" max="26" width="15.8515625" style="0" bestFit="1" customWidth="1"/>
    <col min="27" max="27" width="21.140625" style="0" bestFit="1" customWidth="1"/>
    <col min="28" max="28" width="15.28125" style="0" bestFit="1" customWidth="1"/>
    <col min="29" max="29" width="15.7109375" style="0" customWidth="1"/>
    <col min="30" max="30" width="15.140625" style="0" bestFit="1" customWidth="1"/>
    <col min="31" max="31" width="18.28125" style="0" bestFit="1" customWidth="1"/>
    <col min="32" max="32" width="14.7109375" style="0" bestFit="1" customWidth="1"/>
    <col min="33" max="33" width="15.8515625" style="0" bestFit="1" customWidth="1"/>
    <col min="34" max="34" width="21.140625" style="0" bestFit="1" customWidth="1"/>
    <col min="35" max="35" width="15.28125" style="0" bestFit="1" customWidth="1"/>
    <col min="36" max="37" width="15.7109375" style="0" customWidth="1"/>
    <col min="38" max="38" width="16.8515625" style="0" customWidth="1"/>
    <col min="39" max="42" width="15.7109375" style="0" customWidth="1"/>
  </cols>
  <sheetData>
    <row r="1" spans="1:42" s="7" customFormat="1" ht="16.5" thickBot="1">
      <c r="A1" s="12"/>
      <c r="B1" s="391" t="s">
        <v>74</v>
      </c>
      <c r="C1" s="392"/>
      <c r="D1" s="392"/>
      <c r="E1" s="392"/>
      <c r="F1" s="393"/>
      <c r="G1" s="17"/>
      <c r="H1" s="8"/>
      <c r="I1" s="391" t="s">
        <v>75</v>
      </c>
      <c r="J1" s="399"/>
      <c r="K1" s="399"/>
      <c r="L1" s="399"/>
      <c r="M1" s="400"/>
      <c r="N1" s="17"/>
      <c r="O1" s="8"/>
      <c r="P1" s="391" t="s">
        <v>77</v>
      </c>
      <c r="Q1" s="399"/>
      <c r="R1" s="399"/>
      <c r="S1" s="399"/>
      <c r="T1" s="400"/>
      <c r="U1" s="17"/>
      <c r="V1" s="8"/>
      <c r="W1" s="391" t="s">
        <v>79</v>
      </c>
      <c r="X1" s="392"/>
      <c r="Y1" s="392"/>
      <c r="Z1" s="392"/>
      <c r="AA1" s="393"/>
      <c r="AB1" s="345"/>
      <c r="AC1" s="8"/>
      <c r="AD1" s="391" t="s">
        <v>81</v>
      </c>
      <c r="AE1" s="392"/>
      <c r="AF1" s="392"/>
      <c r="AG1" s="392"/>
      <c r="AH1" s="393"/>
      <c r="AI1" s="345"/>
      <c r="AJ1" s="8"/>
      <c r="AK1" s="78" t="s">
        <v>80</v>
      </c>
      <c r="AL1" s="328"/>
      <c r="AM1" s="328"/>
      <c r="AN1" s="328"/>
      <c r="AO1" s="329"/>
      <c r="AP1" s="345"/>
    </row>
    <row r="2" spans="1:42" s="7" customFormat="1" ht="16.5" thickBot="1">
      <c r="A2" s="18"/>
      <c r="B2" s="391" t="s">
        <v>73</v>
      </c>
      <c r="C2" s="392"/>
      <c r="D2" s="392"/>
      <c r="E2" s="393"/>
      <c r="F2" s="87" t="s">
        <v>88</v>
      </c>
      <c r="G2" s="17"/>
      <c r="H2" s="8"/>
      <c r="I2" s="391" t="s">
        <v>73</v>
      </c>
      <c r="J2" s="392"/>
      <c r="K2" s="392"/>
      <c r="L2" s="393"/>
      <c r="M2" s="87" t="s">
        <v>70</v>
      </c>
      <c r="N2" s="17"/>
      <c r="O2" s="8"/>
      <c r="P2" s="391" t="s">
        <v>73</v>
      </c>
      <c r="Q2" s="392"/>
      <c r="R2" s="392"/>
      <c r="S2" s="393"/>
      <c r="T2" s="87" t="s">
        <v>70</v>
      </c>
      <c r="U2" s="17"/>
      <c r="V2" s="8"/>
      <c r="W2" s="391" t="s">
        <v>73</v>
      </c>
      <c r="X2" s="392"/>
      <c r="Y2" s="392"/>
      <c r="Z2" s="393"/>
      <c r="AA2" s="87" t="s">
        <v>70</v>
      </c>
      <c r="AB2" s="83"/>
      <c r="AC2" s="8"/>
      <c r="AD2" s="391" t="s">
        <v>73</v>
      </c>
      <c r="AE2" s="392"/>
      <c r="AF2" s="392"/>
      <c r="AG2" s="393"/>
      <c r="AH2" s="87" t="s">
        <v>70</v>
      </c>
      <c r="AI2" s="83"/>
      <c r="AJ2" s="8"/>
      <c r="AK2" s="391" t="s">
        <v>73</v>
      </c>
      <c r="AL2" s="392"/>
      <c r="AM2" s="392"/>
      <c r="AN2" s="393"/>
      <c r="AO2" s="87" t="s">
        <v>70</v>
      </c>
      <c r="AP2" s="83"/>
    </row>
    <row r="3" spans="1:42" s="7" customFormat="1" ht="36" customHeight="1">
      <c r="A3" s="3" t="s">
        <v>13</v>
      </c>
      <c r="B3" s="15" t="s">
        <v>48</v>
      </c>
      <c r="C3" s="16" t="s">
        <v>49</v>
      </c>
      <c r="D3" s="16" t="s">
        <v>50</v>
      </c>
      <c r="E3" s="56" t="s">
        <v>51</v>
      </c>
      <c r="F3" s="84" t="s">
        <v>52</v>
      </c>
      <c r="G3" s="5"/>
      <c r="H3" s="17"/>
      <c r="I3" s="103" t="s">
        <v>48</v>
      </c>
      <c r="J3" s="104" t="s">
        <v>49</v>
      </c>
      <c r="K3" s="104" t="s">
        <v>50</v>
      </c>
      <c r="L3" s="273" t="s">
        <v>51</v>
      </c>
      <c r="M3" s="88" t="s">
        <v>52</v>
      </c>
      <c r="N3" s="5"/>
      <c r="O3" s="17"/>
      <c r="P3" s="80" t="s">
        <v>48</v>
      </c>
      <c r="Q3" s="16" t="s">
        <v>49</v>
      </c>
      <c r="R3" s="16" t="s">
        <v>50</v>
      </c>
      <c r="S3" s="86" t="s">
        <v>51</v>
      </c>
      <c r="T3" s="88" t="s">
        <v>52</v>
      </c>
      <c r="U3" s="5"/>
      <c r="V3" s="8"/>
      <c r="W3" s="80" t="s">
        <v>48</v>
      </c>
      <c r="X3" s="16" t="s">
        <v>49</v>
      </c>
      <c r="Y3" s="16" t="s">
        <v>50</v>
      </c>
      <c r="Z3" s="86" t="s">
        <v>51</v>
      </c>
      <c r="AA3" s="344" t="s">
        <v>52</v>
      </c>
      <c r="AB3" s="32"/>
      <c r="AC3" s="8"/>
      <c r="AD3" s="80" t="s">
        <v>48</v>
      </c>
      <c r="AE3" s="16" t="s">
        <v>49</v>
      </c>
      <c r="AF3" s="16" t="s">
        <v>50</v>
      </c>
      <c r="AG3" s="86" t="s">
        <v>51</v>
      </c>
      <c r="AH3" s="88" t="s">
        <v>52</v>
      </c>
      <c r="AI3" s="32"/>
      <c r="AJ3" s="17"/>
      <c r="AK3" s="80" t="s">
        <v>48</v>
      </c>
      <c r="AL3" s="16" t="s">
        <v>49</v>
      </c>
      <c r="AM3" s="16" t="s">
        <v>50</v>
      </c>
      <c r="AN3" s="86" t="s">
        <v>51</v>
      </c>
      <c r="AO3" s="88" t="s">
        <v>52</v>
      </c>
      <c r="AP3" s="34"/>
    </row>
    <row r="4" spans="1:42" ht="15">
      <c r="A4" s="14">
        <v>1</v>
      </c>
      <c r="B4" s="24"/>
      <c r="C4" s="23"/>
      <c r="D4" s="23"/>
      <c r="E4" s="79"/>
      <c r="F4" s="85"/>
      <c r="G4" s="5"/>
      <c r="H4" s="10"/>
      <c r="I4" s="81"/>
      <c r="J4" s="23"/>
      <c r="K4" s="112"/>
      <c r="L4" s="113"/>
      <c r="M4" s="121"/>
      <c r="N4" s="5"/>
      <c r="O4" s="11"/>
      <c r="P4" s="111"/>
      <c r="Q4" s="112"/>
      <c r="R4" s="112"/>
      <c r="S4" s="113"/>
      <c r="T4" s="121"/>
      <c r="U4" s="5"/>
      <c r="V4" s="8"/>
      <c r="W4" s="81"/>
      <c r="X4" s="23"/>
      <c r="Y4" s="23"/>
      <c r="Z4" s="89"/>
      <c r="AA4" s="121"/>
      <c r="AB4" s="34"/>
      <c r="AC4" s="8"/>
      <c r="AD4" s="111"/>
      <c r="AE4" s="112"/>
      <c r="AF4" s="112"/>
      <c r="AG4" s="113"/>
      <c r="AH4" s="121"/>
      <c r="AI4" s="5"/>
      <c r="AJ4" s="10"/>
      <c r="AK4" s="111"/>
      <c r="AL4" s="112"/>
      <c r="AM4" s="112"/>
      <c r="AN4" s="113"/>
      <c r="AO4" s="121"/>
      <c r="AP4" s="5"/>
    </row>
    <row r="5" spans="1:42" ht="15">
      <c r="A5" s="14">
        <v>2</v>
      </c>
      <c r="B5" s="24"/>
      <c r="C5" s="23"/>
      <c r="D5" s="23"/>
      <c r="E5" s="79"/>
      <c r="F5" s="85"/>
      <c r="G5" s="5"/>
      <c r="H5" s="10"/>
      <c r="I5" s="81"/>
      <c r="J5" s="23"/>
      <c r="K5" s="112"/>
      <c r="L5" s="113"/>
      <c r="M5" s="121"/>
      <c r="N5" s="5"/>
      <c r="O5" s="10"/>
      <c r="P5" s="111"/>
      <c r="Q5" s="112"/>
      <c r="R5" s="112"/>
      <c r="S5" s="113"/>
      <c r="T5" s="121"/>
      <c r="U5" s="5"/>
      <c r="V5" s="8"/>
      <c r="W5" s="81"/>
      <c r="X5" s="24"/>
      <c r="Y5" s="24"/>
      <c r="Z5" s="90"/>
      <c r="AA5" s="121"/>
      <c r="AB5" s="34"/>
      <c r="AC5" s="8"/>
      <c r="AD5" s="111"/>
      <c r="AE5" s="112"/>
      <c r="AF5" s="112"/>
      <c r="AG5" s="113"/>
      <c r="AH5" s="121"/>
      <c r="AI5" s="5"/>
      <c r="AJ5" s="10"/>
      <c r="AK5" s="111"/>
      <c r="AL5" s="112"/>
      <c r="AM5" s="112"/>
      <c r="AN5" s="113"/>
      <c r="AO5" s="121"/>
      <c r="AP5" s="5"/>
    </row>
    <row r="6" spans="1:42" ht="15">
      <c r="A6" s="14">
        <v>3</v>
      </c>
      <c r="B6" s="24"/>
      <c r="C6" s="23"/>
      <c r="D6" s="23"/>
      <c r="E6" s="79"/>
      <c r="F6" s="85"/>
      <c r="G6" s="5"/>
      <c r="H6" s="10"/>
      <c r="I6" s="81"/>
      <c r="J6" s="23"/>
      <c r="K6" s="112"/>
      <c r="L6" s="113"/>
      <c r="M6" s="121"/>
      <c r="N6" s="5"/>
      <c r="O6" s="10"/>
      <c r="P6" s="111"/>
      <c r="Q6" s="112"/>
      <c r="R6" s="112"/>
      <c r="S6" s="113"/>
      <c r="T6" s="121"/>
      <c r="U6" s="5"/>
      <c r="V6" s="8"/>
      <c r="W6" s="81"/>
      <c r="X6" s="24"/>
      <c r="Y6" s="24"/>
      <c r="Z6" s="90"/>
      <c r="AA6" s="121"/>
      <c r="AB6" s="34"/>
      <c r="AC6" s="8"/>
      <c r="AD6" s="111"/>
      <c r="AE6" s="112"/>
      <c r="AF6" s="112"/>
      <c r="AG6" s="113"/>
      <c r="AH6" s="121"/>
      <c r="AI6" s="5"/>
      <c r="AJ6" s="10"/>
      <c r="AK6" s="111"/>
      <c r="AL6" s="112"/>
      <c r="AM6" s="112"/>
      <c r="AN6" s="113"/>
      <c r="AO6" s="121"/>
      <c r="AP6" s="5"/>
    </row>
    <row r="7" spans="1:42" ht="15">
      <c r="A7" s="14">
        <v>4</v>
      </c>
      <c r="B7" s="24"/>
      <c r="C7" s="23"/>
      <c r="D7" s="23"/>
      <c r="E7" s="79"/>
      <c r="F7" s="85"/>
      <c r="G7" s="5"/>
      <c r="H7" s="10"/>
      <c r="I7" s="81"/>
      <c r="J7" s="23"/>
      <c r="K7" s="112"/>
      <c r="L7" s="113"/>
      <c r="M7" s="121"/>
      <c r="N7" s="5"/>
      <c r="O7" s="10"/>
      <c r="P7" s="111"/>
      <c r="Q7" s="112"/>
      <c r="R7" s="112"/>
      <c r="S7" s="113"/>
      <c r="T7" s="121"/>
      <c r="U7" s="5"/>
      <c r="V7" s="8"/>
      <c r="W7" s="81"/>
      <c r="X7" s="24"/>
      <c r="Y7" s="24"/>
      <c r="Z7" s="90"/>
      <c r="AA7" s="121"/>
      <c r="AB7" s="34"/>
      <c r="AC7" s="8"/>
      <c r="AD7" s="111"/>
      <c r="AE7" s="112"/>
      <c r="AF7" s="112"/>
      <c r="AG7" s="113"/>
      <c r="AH7" s="121"/>
      <c r="AI7" s="5"/>
      <c r="AJ7" s="10"/>
      <c r="AK7" s="111"/>
      <c r="AL7" s="112"/>
      <c r="AM7" s="112"/>
      <c r="AN7" s="113"/>
      <c r="AO7" s="121"/>
      <c r="AP7" s="5"/>
    </row>
    <row r="8" spans="1:42" ht="15">
      <c r="A8" s="14">
        <v>5</v>
      </c>
      <c r="B8" s="24"/>
      <c r="C8" s="23"/>
      <c r="D8" s="23"/>
      <c r="E8" s="79"/>
      <c r="F8" s="85"/>
      <c r="G8" s="5"/>
      <c r="H8" s="10"/>
      <c r="I8" s="81"/>
      <c r="J8" s="23"/>
      <c r="K8" s="112"/>
      <c r="L8" s="113"/>
      <c r="M8" s="121"/>
      <c r="N8" s="5"/>
      <c r="O8" s="10"/>
      <c r="P8" s="111"/>
      <c r="Q8" s="112"/>
      <c r="R8" s="112"/>
      <c r="S8" s="113"/>
      <c r="T8" s="121"/>
      <c r="U8" s="5"/>
      <c r="V8" s="8"/>
      <c r="W8" s="81"/>
      <c r="X8" s="24"/>
      <c r="Y8" s="24"/>
      <c r="Z8" s="90"/>
      <c r="AA8" s="121"/>
      <c r="AB8" s="34"/>
      <c r="AC8" s="8"/>
      <c r="AD8" s="111"/>
      <c r="AE8" s="112"/>
      <c r="AF8" s="112"/>
      <c r="AG8" s="113"/>
      <c r="AH8" s="121"/>
      <c r="AI8" s="5"/>
      <c r="AJ8" s="10"/>
      <c r="AK8" s="111"/>
      <c r="AL8" s="112"/>
      <c r="AM8" s="112"/>
      <c r="AN8" s="113"/>
      <c r="AO8" s="141"/>
      <c r="AP8" s="5"/>
    </row>
    <row r="9" spans="1:42" ht="15">
      <c r="A9" s="14">
        <v>6</v>
      </c>
      <c r="B9" s="24"/>
      <c r="C9" s="23"/>
      <c r="D9" s="23"/>
      <c r="E9" s="79"/>
      <c r="F9" s="85"/>
      <c r="G9" s="5"/>
      <c r="H9" s="10"/>
      <c r="I9" s="81"/>
      <c r="J9" s="23"/>
      <c r="K9" s="112"/>
      <c r="L9" s="113"/>
      <c r="M9" s="121"/>
      <c r="N9" s="5"/>
      <c r="O9" s="10"/>
      <c r="P9" s="111"/>
      <c r="Q9" s="112"/>
      <c r="R9" s="112"/>
      <c r="S9" s="113"/>
      <c r="T9" s="121"/>
      <c r="U9" s="5"/>
      <c r="V9" s="8"/>
      <c r="W9" s="111"/>
      <c r="X9" s="112"/>
      <c r="Y9" s="112"/>
      <c r="Z9" s="113"/>
      <c r="AA9" s="141"/>
      <c r="AB9" s="34"/>
      <c r="AC9" s="8"/>
      <c r="AD9" s="111"/>
      <c r="AE9" s="112"/>
      <c r="AF9" s="112"/>
      <c r="AG9" s="113"/>
      <c r="AH9" s="141"/>
      <c r="AI9" s="5"/>
      <c r="AJ9" s="10"/>
      <c r="AK9" s="111"/>
      <c r="AL9" s="112"/>
      <c r="AM9" s="112"/>
      <c r="AN9" s="113"/>
      <c r="AO9" s="121"/>
      <c r="AP9" s="5"/>
    </row>
    <row r="10" spans="1:42" ht="15">
      <c r="A10" s="14">
        <v>7</v>
      </c>
      <c r="B10" s="24"/>
      <c r="C10" s="23"/>
      <c r="D10" s="23"/>
      <c r="E10" s="79"/>
      <c r="F10" s="85"/>
      <c r="G10" s="5"/>
      <c r="H10" s="10"/>
      <c r="I10" s="81"/>
      <c r="J10" s="23"/>
      <c r="K10" s="112"/>
      <c r="L10" s="113"/>
      <c r="M10" s="121"/>
      <c r="N10" s="5"/>
      <c r="O10" s="10"/>
      <c r="P10" s="111"/>
      <c r="Q10" s="112"/>
      <c r="R10" s="112"/>
      <c r="S10" s="113"/>
      <c r="T10" s="121"/>
      <c r="U10" s="5"/>
      <c r="V10" s="8"/>
      <c r="W10" s="111"/>
      <c r="X10" s="112"/>
      <c r="Y10" s="112"/>
      <c r="Z10" s="113"/>
      <c r="AA10" s="121"/>
      <c r="AB10" s="34"/>
      <c r="AC10" s="8"/>
      <c r="AD10" s="111"/>
      <c r="AE10" s="112"/>
      <c r="AF10" s="112"/>
      <c r="AG10" s="113"/>
      <c r="AH10" s="121"/>
      <c r="AI10" s="5"/>
      <c r="AJ10" s="10"/>
      <c r="AK10" s="111"/>
      <c r="AL10" s="112"/>
      <c r="AM10" s="112"/>
      <c r="AN10" s="113"/>
      <c r="AO10" s="121"/>
      <c r="AP10" s="5"/>
    </row>
    <row r="11" spans="1:42" ht="15">
      <c r="A11" s="14">
        <v>8</v>
      </c>
      <c r="B11" s="24"/>
      <c r="C11" s="23"/>
      <c r="D11" s="23"/>
      <c r="E11" s="79"/>
      <c r="F11" s="85"/>
      <c r="G11" s="5"/>
      <c r="H11" s="10"/>
      <c r="I11" s="81"/>
      <c r="J11" s="23"/>
      <c r="K11" s="112"/>
      <c r="L11" s="113"/>
      <c r="M11" s="121"/>
      <c r="N11" s="5"/>
      <c r="O11" s="10"/>
      <c r="P11" s="111"/>
      <c r="Q11" s="112"/>
      <c r="R11" s="112"/>
      <c r="S11" s="113"/>
      <c r="T11" s="121"/>
      <c r="U11" s="5"/>
      <c r="V11" s="8"/>
      <c r="W11" s="111"/>
      <c r="X11" s="112"/>
      <c r="Y11" s="112"/>
      <c r="Z11" s="113"/>
      <c r="AA11" s="121"/>
      <c r="AB11" s="34"/>
      <c r="AC11" s="8"/>
      <c r="AD11" s="111"/>
      <c r="AE11" s="112"/>
      <c r="AF11" s="112"/>
      <c r="AG11" s="113"/>
      <c r="AH11" s="121"/>
      <c r="AI11" s="5"/>
      <c r="AJ11" s="10"/>
      <c r="AK11" s="111"/>
      <c r="AL11" s="112"/>
      <c r="AM11" s="112"/>
      <c r="AN11" s="113"/>
      <c r="AO11" s="121"/>
      <c r="AP11" s="5"/>
    </row>
    <row r="12" spans="1:42" ht="15">
      <c r="A12" s="14">
        <v>9</v>
      </c>
      <c r="B12" s="24"/>
      <c r="C12" s="23"/>
      <c r="D12" s="23"/>
      <c r="E12" s="79"/>
      <c r="F12" s="85"/>
      <c r="G12" s="5"/>
      <c r="H12" s="10"/>
      <c r="I12" s="81"/>
      <c r="J12" s="23"/>
      <c r="K12" s="112"/>
      <c r="L12" s="113"/>
      <c r="M12" s="121"/>
      <c r="N12" s="5"/>
      <c r="O12" s="10"/>
      <c r="P12" s="111"/>
      <c r="Q12" s="112"/>
      <c r="R12" s="112"/>
      <c r="S12" s="113"/>
      <c r="T12" s="121"/>
      <c r="U12" s="5"/>
      <c r="V12" s="8"/>
      <c r="W12" s="111"/>
      <c r="X12" s="112"/>
      <c r="Y12" s="112"/>
      <c r="Z12" s="113"/>
      <c r="AA12" s="121"/>
      <c r="AB12" s="34"/>
      <c r="AC12" s="8"/>
      <c r="AD12" s="111"/>
      <c r="AE12" s="112"/>
      <c r="AF12" s="112"/>
      <c r="AG12" s="113"/>
      <c r="AH12" s="121"/>
      <c r="AI12" s="5"/>
      <c r="AJ12" s="10"/>
      <c r="AK12" s="111"/>
      <c r="AL12" s="112"/>
      <c r="AM12" s="112"/>
      <c r="AN12" s="113"/>
      <c r="AO12" s="121"/>
      <c r="AP12" s="5"/>
    </row>
    <row r="13" spans="1:42" ht="15">
      <c r="A13" s="14">
        <v>10</v>
      </c>
      <c r="B13" s="24"/>
      <c r="C13" s="23"/>
      <c r="D13" s="23"/>
      <c r="E13" s="79"/>
      <c r="F13" s="85"/>
      <c r="G13" s="5"/>
      <c r="H13" s="10"/>
      <c r="I13" s="111"/>
      <c r="J13" s="112"/>
      <c r="K13" s="112"/>
      <c r="L13" s="113"/>
      <c r="M13" s="121"/>
      <c r="N13" s="5"/>
      <c r="O13" s="10"/>
      <c r="P13" s="114"/>
      <c r="Q13" s="112"/>
      <c r="R13" s="112"/>
      <c r="S13" s="113"/>
      <c r="T13" s="121"/>
      <c r="U13" s="5"/>
      <c r="V13" s="8"/>
      <c r="W13" s="111"/>
      <c r="X13" s="112"/>
      <c r="Y13" s="112"/>
      <c r="Z13" s="113"/>
      <c r="AA13" s="121"/>
      <c r="AB13" s="34"/>
      <c r="AC13" s="8"/>
      <c r="AD13" s="111"/>
      <c r="AE13" s="112"/>
      <c r="AF13" s="112"/>
      <c r="AG13" s="113"/>
      <c r="AH13" s="121"/>
      <c r="AI13" s="5"/>
      <c r="AJ13" s="10"/>
      <c r="AK13" s="111"/>
      <c r="AL13" s="112"/>
      <c r="AM13" s="112"/>
      <c r="AN13" s="113"/>
      <c r="AO13" s="121"/>
      <c r="AP13" s="5"/>
    </row>
    <row r="14" spans="1:42" ht="15">
      <c r="A14" s="14">
        <v>11</v>
      </c>
      <c r="B14" s="24"/>
      <c r="C14" s="23"/>
      <c r="D14" s="23"/>
      <c r="E14" s="79"/>
      <c r="F14" s="85"/>
      <c r="G14" s="5"/>
      <c r="H14" s="10"/>
      <c r="I14" s="111"/>
      <c r="J14" s="112"/>
      <c r="K14" s="112"/>
      <c r="L14" s="113"/>
      <c r="M14" s="121"/>
      <c r="N14" s="5"/>
      <c r="O14" s="10"/>
      <c r="P14" s="114"/>
      <c r="Q14" s="112"/>
      <c r="R14" s="112"/>
      <c r="S14" s="113"/>
      <c r="T14" s="121"/>
      <c r="U14" s="5"/>
      <c r="V14" s="8"/>
      <c r="W14" s="111"/>
      <c r="X14" s="112"/>
      <c r="Y14" s="112"/>
      <c r="Z14" s="113"/>
      <c r="AA14" s="121"/>
      <c r="AB14" s="34"/>
      <c r="AC14" s="8"/>
      <c r="AD14" s="111"/>
      <c r="AE14" s="112"/>
      <c r="AF14" s="112"/>
      <c r="AG14" s="113"/>
      <c r="AH14" s="121"/>
      <c r="AI14" s="5"/>
      <c r="AJ14" s="10"/>
      <c r="AK14" s="111"/>
      <c r="AL14" s="112"/>
      <c r="AM14" s="112"/>
      <c r="AN14" s="113"/>
      <c r="AO14" s="121"/>
      <c r="AP14" s="5"/>
    </row>
    <row r="15" spans="1:42" ht="15">
      <c r="A15" s="14">
        <v>12</v>
      </c>
      <c r="B15" s="24"/>
      <c r="C15" s="23"/>
      <c r="D15" s="23"/>
      <c r="E15" s="79"/>
      <c r="F15" s="85"/>
      <c r="G15" s="5"/>
      <c r="H15" s="10"/>
      <c r="I15" s="111"/>
      <c r="J15" s="112"/>
      <c r="K15" s="112"/>
      <c r="L15" s="113"/>
      <c r="M15" s="121"/>
      <c r="N15" s="5"/>
      <c r="O15" s="10"/>
      <c r="P15" s="114"/>
      <c r="Q15" s="112"/>
      <c r="R15" s="112"/>
      <c r="S15" s="113"/>
      <c r="T15" s="121"/>
      <c r="U15" s="5"/>
      <c r="V15" s="8"/>
      <c r="W15" s="111"/>
      <c r="X15" s="112"/>
      <c r="Y15" s="112"/>
      <c r="Z15" s="113"/>
      <c r="AA15" s="121"/>
      <c r="AB15" s="34"/>
      <c r="AC15" s="8"/>
      <c r="AD15" s="111"/>
      <c r="AE15" s="112"/>
      <c r="AF15" s="112"/>
      <c r="AG15" s="113"/>
      <c r="AH15" s="121"/>
      <c r="AI15" s="5"/>
      <c r="AJ15" s="10"/>
      <c r="AK15" s="111"/>
      <c r="AL15" s="112"/>
      <c r="AM15" s="112"/>
      <c r="AN15" s="113"/>
      <c r="AO15" s="121"/>
      <c r="AP15" s="5"/>
    </row>
    <row r="16" spans="1:42" ht="15">
      <c r="A16" s="14">
        <v>13</v>
      </c>
      <c r="B16" s="24"/>
      <c r="C16" s="23"/>
      <c r="D16" s="23"/>
      <c r="E16" s="79"/>
      <c r="F16" s="85"/>
      <c r="G16" s="5"/>
      <c r="H16" s="10"/>
      <c r="I16" s="111"/>
      <c r="J16" s="112"/>
      <c r="K16" s="112"/>
      <c r="L16" s="113"/>
      <c r="M16" s="121"/>
      <c r="N16" s="5"/>
      <c r="O16" s="10"/>
      <c r="P16" s="114"/>
      <c r="Q16" s="112"/>
      <c r="R16" s="112"/>
      <c r="S16" s="113"/>
      <c r="T16" s="121"/>
      <c r="U16" s="5"/>
      <c r="V16" s="8"/>
      <c r="W16" s="111"/>
      <c r="X16" s="112"/>
      <c r="Y16" s="112"/>
      <c r="Z16" s="113"/>
      <c r="AA16" s="121"/>
      <c r="AB16" s="34"/>
      <c r="AC16" s="8"/>
      <c r="AD16" s="111"/>
      <c r="AE16" s="112"/>
      <c r="AF16" s="112"/>
      <c r="AG16" s="113"/>
      <c r="AH16" s="121"/>
      <c r="AI16" s="5"/>
      <c r="AJ16" s="10"/>
      <c r="AK16" s="111"/>
      <c r="AL16" s="112"/>
      <c r="AM16" s="112"/>
      <c r="AN16" s="113"/>
      <c r="AO16" s="121"/>
      <c r="AP16" s="5"/>
    </row>
    <row r="17" spans="1:42" ht="15">
      <c r="A17" s="14">
        <v>14</v>
      </c>
      <c r="B17" s="24"/>
      <c r="C17" s="23"/>
      <c r="D17" s="23"/>
      <c r="E17" s="79"/>
      <c r="F17" s="85"/>
      <c r="G17" s="5"/>
      <c r="H17" s="10"/>
      <c r="I17" s="111"/>
      <c r="J17" s="112"/>
      <c r="K17" s="112"/>
      <c r="L17" s="113"/>
      <c r="M17" s="121"/>
      <c r="N17" s="5"/>
      <c r="O17" s="10"/>
      <c r="P17" s="114"/>
      <c r="Q17" s="112"/>
      <c r="R17" s="112"/>
      <c r="S17" s="113"/>
      <c r="T17" s="121"/>
      <c r="U17" s="5"/>
      <c r="V17" s="8"/>
      <c r="W17" s="111"/>
      <c r="X17" s="112"/>
      <c r="Y17" s="112"/>
      <c r="Z17" s="113"/>
      <c r="AA17" s="121"/>
      <c r="AB17" s="34"/>
      <c r="AC17" s="8"/>
      <c r="AD17" s="111"/>
      <c r="AE17" s="112"/>
      <c r="AF17" s="112"/>
      <c r="AG17" s="113"/>
      <c r="AH17" s="121"/>
      <c r="AI17" s="5"/>
      <c r="AJ17" s="10"/>
      <c r="AK17" s="111"/>
      <c r="AL17" s="112"/>
      <c r="AM17" s="112"/>
      <c r="AN17" s="113"/>
      <c r="AO17" s="121"/>
      <c r="AP17" s="5"/>
    </row>
    <row r="18" spans="1:42" ht="15">
      <c r="A18" s="14">
        <v>15</v>
      </c>
      <c r="B18" s="24"/>
      <c r="C18" s="23"/>
      <c r="D18" s="23"/>
      <c r="E18" s="79"/>
      <c r="F18" s="85"/>
      <c r="G18" s="5"/>
      <c r="H18" s="10"/>
      <c r="I18" s="111"/>
      <c r="J18" s="112"/>
      <c r="K18" s="112"/>
      <c r="L18" s="113"/>
      <c r="M18" s="121"/>
      <c r="N18" s="5"/>
      <c r="O18" s="10"/>
      <c r="P18" s="114"/>
      <c r="Q18" s="112"/>
      <c r="R18" s="112"/>
      <c r="S18" s="113"/>
      <c r="T18" s="121"/>
      <c r="U18" s="5"/>
      <c r="V18" s="8"/>
      <c r="W18" s="111"/>
      <c r="X18" s="112"/>
      <c r="Y18" s="112"/>
      <c r="Z18" s="113"/>
      <c r="AA18" s="121"/>
      <c r="AB18" s="34"/>
      <c r="AC18" s="8"/>
      <c r="AD18" s="111"/>
      <c r="AE18" s="112"/>
      <c r="AF18" s="112"/>
      <c r="AG18" s="113"/>
      <c r="AH18" s="121"/>
      <c r="AI18" s="5"/>
      <c r="AJ18" s="10"/>
      <c r="AK18" s="111"/>
      <c r="AL18" s="112"/>
      <c r="AM18" s="112"/>
      <c r="AN18" s="113"/>
      <c r="AO18" s="121"/>
      <c r="AP18" s="5"/>
    </row>
    <row r="19" spans="1:42" ht="15">
      <c r="A19" s="14">
        <v>16</v>
      </c>
      <c r="B19" s="24"/>
      <c r="C19" s="23"/>
      <c r="D19" s="23"/>
      <c r="E19" s="79"/>
      <c r="F19" s="85"/>
      <c r="G19" s="5"/>
      <c r="H19" s="10"/>
      <c r="I19" s="111"/>
      <c r="J19" s="112"/>
      <c r="K19" s="112"/>
      <c r="L19" s="113"/>
      <c r="M19" s="121"/>
      <c r="N19" s="5"/>
      <c r="O19" s="10"/>
      <c r="P19" s="111"/>
      <c r="Q19" s="112"/>
      <c r="R19" s="112"/>
      <c r="S19" s="113"/>
      <c r="T19" s="121"/>
      <c r="U19" s="5"/>
      <c r="V19" s="8"/>
      <c r="W19" s="111"/>
      <c r="X19" s="112"/>
      <c r="Y19" s="112"/>
      <c r="Z19" s="113"/>
      <c r="AA19" s="121"/>
      <c r="AB19" s="34"/>
      <c r="AC19" s="8"/>
      <c r="AD19" s="111"/>
      <c r="AE19" s="112"/>
      <c r="AF19" s="112"/>
      <c r="AG19" s="113"/>
      <c r="AH19" s="121"/>
      <c r="AI19" s="5"/>
      <c r="AJ19" s="10"/>
      <c r="AK19" s="111"/>
      <c r="AL19" s="112"/>
      <c r="AM19" s="112"/>
      <c r="AN19" s="113"/>
      <c r="AO19" s="121"/>
      <c r="AP19" s="5"/>
    </row>
    <row r="20" spans="1:42" ht="15">
      <c r="A20" s="14">
        <v>17</v>
      </c>
      <c r="B20" s="24"/>
      <c r="C20" s="23"/>
      <c r="D20" s="23"/>
      <c r="E20" s="79"/>
      <c r="F20" s="85"/>
      <c r="G20" s="5"/>
      <c r="H20" s="10"/>
      <c r="I20" s="111"/>
      <c r="J20" s="112"/>
      <c r="K20" s="112"/>
      <c r="L20" s="113"/>
      <c r="M20" s="121"/>
      <c r="N20" s="5"/>
      <c r="O20" s="10"/>
      <c r="P20" s="111"/>
      <c r="Q20" s="112"/>
      <c r="R20" s="112"/>
      <c r="S20" s="113"/>
      <c r="T20" s="141"/>
      <c r="U20" s="5"/>
      <c r="V20" s="8"/>
      <c r="W20" s="111"/>
      <c r="X20" s="112"/>
      <c r="Y20" s="112"/>
      <c r="Z20" s="113"/>
      <c r="AA20" s="121"/>
      <c r="AB20" s="34"/>
      <c r="AC20" s="8"/>
      <c r="AD20" s="111"/>
      <c r="AE20" s="112"/>
      <c r="AF20" s="112"/>
      <c r="AG20" s="113"/>
      <c r="AH20" s="121"/>
      <c r="AI20" s="5"/>
      <c r="AJ20" s="10"/>
      <c r="AK20" s="111"/>
      <c r="AL20" s="112"/>
      <c r="AM20" s="112"/>
      <c r="AN20" s="113"/>
      <c r="AO20" s="121"/>
      <c r="AP20" s="5"/>
    </row>
    <row r="21" spans="1:42" ht="15">
      <c r="A21" s="14">
        <v>18</v>
      </c>
      <c r="B21" s="24"/>
      <c r="C21" s="23"/>
      <c r="D21" s="23"/>
      <c r="E21" s="79"/>
      <c r="F21" s="85"/>
      <c r="G21" s="5"/>
      <c r="H21" s="10"/>
      <c r="I21" s="111"/>
      <c r="J21" s="112"/>
      <c r="K21" s="112"/>
      <c r="L21" s="113"/>
      <c r="M21" s="121"/>
      <c r="N21" s="5"/>
      <c r="O21" s="10"/>
      <c r="P21" s="111"/>
      <c r="Q21" s="112"/>
      <c r="R21" s="112"/>
      <c r="S21" s="113"/>
      <c r="T21" s="121"/>
      <c r="U21" s="5"/>
      <c r="V21" s="8"/>
      <c r="W21" s="111"/>
      <c r="X21" s="112"/>
      <c r="Y21" s="112"/>
      <c r="Z21" s="113"/>
      <c r="AA21" s="121"/>
      <c r="AB21" s="34"/>
      <c r="AC21" s="8"/>
      <c r="AD21" s="111"/>
      <c r="AE21" s="112"/>
      <c r="AF21" s="112"/>
      <c r="AG21" s="113"/>
      <c r="AH21" s="121"/>
      <c r="AI21" s="5"/>
      <c r="AJ21" s="10"/>
      <c r="AK21" s="111"/>
      <c r="AL21" s="112"/>
      <c r="AM21" s="112"/>
      <c r="AN21" s="113"/>
      <c r="AO21" s="121"/>
      <c r="AP21" s="5"/>
    </row>
    <row r="22" spans="1:42" ht="15">
      <c r="A22" s="14">
        <v>19</v>
      </c>
      <c r="B22" s="24"/>
      <c r="C22" s="23"/>
      <c r="D22" s="23"/>
      <c r="E22" s="79"/>
      <c r="F22" s="85"/>
      <c r="G22" s="5"/>
      <c r="H22" s="10"/>
      <c r="I22" s="111"/>
      <c r="J22" s="112"/>
      <c r="K22" s="112"/>
      <c r="L22" s="113"/>
      <c r="M22" s="121"/>
      <c r="N22" s="5"/>
      <c r="O22" s="10"/>
      <c r="P22" s="111"/>
      <c r="Q22" s="112"/>
      <c r="R22" s="112"/>
      <c r="S22" s="113"/>
      <c r="T22" s="121"/>
      <c r="U22" s="5"/>
      <c r="V22" s="8"/>
      <c r="W22" s="111"/>
      <c r="X22" s="112"/>
      <c r="Y22" s="112"/>
      <c r="Z22" s="113"/>
      <c r="AA22" s="121"/>
      <c r="AB22" s="34"/>
      <c r="AC22" s="8"/>
      <c r="AD22" s="111"/>
      <c r="AE22" s="112"/>
      <c r="AF22" s="112"/>
      <c r="AG22" s="113"/>
      <c r="AH22" s="121"/>
      <c r="AI22" s="5"/>
      <c r="AJ22" s="10"/>
      <c r="AK22" s="111"/>
      <c r="AL22" s="112"/>
      <c r="AM22" s="112"/>
      <c r="AN22" s="113"/>
      <c r="AO22" s="121"/>
      <c r="AP22" s="5"/>
    </row>
    <row r="23" spans="1:42" ht="15">
      <c r="A23" s="14">
        <v>20</v>
      </c>
      <c r="B23" s="24"/>
      <c r="C23" s="23"/>
      <c r="D23" s="23"/>
      <c r="E23" s="79"/>
      <c r="F23" s="85"/>
      <c r="G23" s="5"/>
      <c r="H23" s="10"/>
      <c r="I23" s="111"/>
      <c r="J23" s="112"/>
      <c r="K23" s="112"/>
      <c r="L23" s="113"/>
      <c r="M23" s="121"/>
      <c r="N23" s="5"/>
      <c r="O23" s="10"/>
      <c r="P23" s="111"/>
      <c r="Q23" s="112"/>
      <c r="R23" s="112"/>
      <c r="S23" s="113"/>
      <c r="T23" s="121"/>
      <c r="U23" s="5"/>
      <c r="V23" s="8"/>
      <c r="W23" s="111"/>
      <c r="X23" s="112"/>
      <c r="Y23" s="112"/>
      <c r="Z23" s="113"/>
      <c r="AA23" s="121"/>
      <c r="AB23" s="34"/>
      <c r="AC23" s="8"/>
      <c r="AD23" s="111"/>
      <c r="AE23" s="112"/>
      <c r="AF23" s="112"/>
      <c r="AG23" s="113"/>
      <c r="AH23" s="121"/>
      <c r="AI23" s="5"/>
      <c r="AJ23" s="10"/>
      <c r="AK23" s="111"/>
      <c r="AL23" s="112"/>
      <c r="AM23" s="112"/>
      <c r="AN23" s="113"/>
      <c r="AO23" s="121"/>
      <c r="AP23" s="5"/>
    </row>
    <row r="24" spans="1:42" ht="15">
      <c r="A24" s="14">
        <v>21</v>
      </c>
      <c r="B24" s="24"/>
      <c r="C24" s="23"/>
      <c r="D24" s="23"/>
      <c r="E24" s="79"/>
      <c r="F24" s="85"/>
      <c r="G24" s="5"/>
      <c r="H24" s="10"/>
      <c r="I24" s="111"/>
      <c r="J24" s="112"/>
      <c r="K24" s="112"/>
      <c r="L24" s="113"/>
      <c r="M24" s="121"/>
      <c r="N24" s="5"/>
      <c r="O24" s="10"/>
      <c r="P24" s="111"/>
      <c r="Q24" s="112"/>
      <c r="R24" s="112"/>
      <c r="S24" s="113"/>
      <c r="T24" s="121"/>
      <c r="U24" s="5"/>
      <c r="V24" s="8"/>
      <c r="W24" s="111"/>
      <c r="X24" s="112"/>
      <c r="Y24" s="112"/>
      <c r="Z24" s="113"/>
      <c r="AA24" s="121"/>
      <c r="AB24" s="34"/>
      <c r="AC24" s="8"/>
      <c r="AD24" s="111"/>
      <c r="AE24" s="112"/>
      <c r="AF24" s="112"/>
      <c r="AG24" s="113"/>
      <c r="AH24" s="121"/>
      <c r="AI24" s="5"/>
      <c r="AJ24" s="10"/>
      <c r="AK24" s="111"/>
      <c r="AL24" s="112"/>
      <c r="AM24" s="112"/>
      <c r="AN24" s="113"/>
      <c r="AO24" s="121"/>
      <c r="AP24" s="5"/>
    </row>
    <row r="25" spans="1:42" ht="15">
      <c r="A25" s="14">
        <v>22</v>
      </c>
      <c r="B25" s="24"/>
      <c r="C25" s="23"/>
      <c r="D25" s="23"/>
      <c r="E25" s="79"/>
      <c r="F25" s="85"/>
      <c r="G25" s="5"/>
      <c r="H25" s="10"/>
      <c r="I25" s="111"/>
      <c r="J25" s="112"/>
      <c r="K25" s="112"/>
      <c r="L25" s="113"/>
      <c r="M25" s="121"/>
      <c r="N25" s="5"/>
      <c r="O25" s="10"/>
      <c r="P25" s="111"/>
      <c r="Q25" s="112"/>
      <c r="R25" s="112"/>
      <c r="S25" s="113"/>
      <c r="T25" s="121"/>
      <c r="U25" s="5"/>
      <c r="V25" s="8"/>
      <c r="W25" s="111"/>
      <c r="X25" s="112"/>
      <c r="Y25" s="112"/>
      <c r="Z25" s="113"/>
      <c r="AA25" s="121"/>
      <c r="AB25" s="34"/>
      <c r="AC25" s="8"/>
      <c r="AD25" s="111"/>
      <c r="AE25" s="112"/>
      <c r="AF25" s="112"/>
      <c r="AG25" s="113"/>
      <c r="AH25" s="121"/>
      <c r="AI25" s="5"/>
      <c r="AJ25" s="10"/>
      <c r="AK25" s="111"/>
      <c r="AL25" s="112"/>
      <c r="AM25" s="112"/>
      <c r="AN25" s="113"/>
      <c r="AO25" s="121"/>
      <c r="AP25" s="5"/>
    </row>
    <row r="26" spans="1:42" ht="15">
      <c r="A26" s="14">
        <v>23</v>
      </c>
      <c r="B26" s="24"/>
      <c r="C26" s="23"/>
      <c r="D26" s="23"/>
      <c r="E26" s="79"/>
      <c r="F26" s="85"/>
      <c r="G26" s="5"/>
      <c r="H26" s="10"/>
      <c r="I26" s="111"/>
      <c r="J26" s="112"/>
      <c r="K26" s="112"/>
      <c r="L26" s="113"/>
      <c r="M26" s="121"/>
      <c r="N26" s="5"/>
      <c r="O26" s="10"/>
      <c r="P26" s="111"/>
      <c r="Q26" s="112"/>
      <c r="R26" s="112"/>
      <c r="S26" s="113"/>
      <c r="T26" s="121"/>
      <c r="U26" s="5"/>
      <c r="V26" s="8"/>
      <c r="W26" s="111"/>
      <c r="X26" s="112"/>
      <c r="Y26" s="112"/>
      <c r="Z26" s="113"/>
      <c r="AA26" s="121"/>
      <c r="AB26" s="34"/>
      <c r="AC26" s="8"/>
      <c r="AD26" s="111"/>
      <c r="AE26" s="112"/>
      <c r="AF26" s="112"/>
      <c r="AG26" s="113"/>
      <c r="AH26" s="121"/>
      <c r="AI26" s="5"/>
      <c r="AJ26" s="10"/>
      <c r="AK26" s="111"/>
      <c r="AL26" s="112"/>
      <c r="AM26" s="112"/>
      <c r="AN26" s="113"/>
      <c r="AO26" s="121"/>
      <c r="AP26" s="5"/>
    </row>
    <row r="27" spans="1:42" ht="15">
      <c r="A27" s="14">
        <v>24</v>
      </c>
      <c r="B27" s="24"/>
      <c r="C27" s="23"/>
      <c r="D27" s="23"/>
      <c r="E27" s="79"/>
      <c r="F27" s="85"/>
      <c r="G27" s="5"/>
      <c r="H27" s="10"/>
      <c r="I27" s="111"/>
      <c r="J27" s="112"/>
      <c r="K27" s="112"/>
      <c r="L27" s="113"/>
      <c r="M27" s="121"/>
      <c r="N27" s="5"/>
      <c r="O27" s="10"/>
      <c r="P27" s="111"/>
      <c r="Q27" s="112"/>
      <c r="R27" s="112"/>
      <c r="S27" s="113"/>
      <c r="T27" s="121"/>
      <c r="U27" s="5"/>
      <c r="V27" s="8"/>
      <c r="W27" s="111"/>
      <c r="X27" s="112"/>
      <c r="Y27" s="112"/>
      <c r="Z27" s="113"/>
      <c r="AA27" s="121"/>
      <c r="AB27" s="34"/>
      <c r="AC27" s="8"/>
      <c r="AD27" s="111"/>
      <c r="AE27" s="112"/>
      <c r="AF27" s="112"/>
      <c r="AG27" s="113"/>
      <c r="AH27" s="121"/>
      <c r="AI27" s="5"/>
      <c r="AJ27" s="10"/>
      <c r="AK27" s="111"/>
      <c r="AL27" s="112"/>
      <c r="AM27" s="112"/>
      <c r="AN27" s="113"/>
      <c r="AO27" s="121"/>
      <c r="AP27" s="5"/>
    </row>
    <row r="28" spans="1:42" ht="15">
      <c r="A28" s="14">
        <v>25</v>
      </c>
      <c r="B28" s="24"/>
      <c r="C28" s="23"/>
      <c r="D28" s="23"/>
      <c r="E28" s="79"/>
      <c r="F28" s="85"/>
      <c r="G28" s="5"/>
      <c r="H28" s="10"/>
      <c r="I28" s="111"/>
      <c r="J28" s="112"/>
      <c r="K28" s="112"/>
      <c r="L28" s="113"/>
      <c r="M28" s="121"/>
      <c r="N28" s="5"/>
      <c r="O28" s="10"/>
      <c r="P28" s="111"/>
      <c r="Q28" s="112"/>
      <c r="R28" s="112"/>
      <c r="S28" s="113"/>
      <c r="T28" s="121"/>
      <c r="U28" s="5"/>
      <c r="V28" s="8"/>
      <c r="W28" s="111"/>
      <c r="X28" s="112"/>
      <c r="Y28" s="112"/>
      <c r="Z28" s="113"/>
      <c r="AA28" s="121"/>
      <c r="AB28" s="34"/>
      <c r="AC28" s="8"/>
      <c r="AD28" s="111"/>
      <c r="AE28" s="112"/>
      <c r="AF28" s="112"/>
      <c r="AG28" s="113"/>
      <c r="AH28" s="121"/>
      <c r="AI28" s="5"/>
      <c r="AJ28" s="10"/>
      <c r="AK28" s="111"/>
      <c r="AL28" s="112"/>
      <c r="AM28" s="112"/>
      <c r="AN28" s="113"/>
      <c r="AO28" s="121"/>
      <c r="AP28" s="5"/>
    </row>
    <row r="29" spans="1:42" ht="15">
      <c r="A29" s="14">
        <v>26</v>
      </c>
      <c r="B29" s="24"/>
      <c r="C29" s="23"/>
      <c r="D29" s="23"/>
      <c r="E29" s="79"/>
      <c r="F29" s="85"/>
      <c r="G29" s="5"/>
      <c r="H29" s="10"/>
      <c r="I29" s="111"/>
      <c r="J29" s="112"/>
      <c r="K29" s="112"/>
      <c r="L29" s="113"/>
      <c r="M29" s="121"/>
      <c r="N29" s="5"/>
      <c r="O29" s="10"/>
      <c r="P29" s="111"/>
      <c r="Q29" s="112"/>
      <c r="R29" s="112"/>
      <c r="S29" s="113"/>
      <c r="T29" s="121"/>
      <c r="U29" s="5"/>
      <c r="V29" s="8"/>
      <c r="W29" s="111"/>
      <c r="X29" s="112"/>
      <c r="Y29" s="112"/>
      <c r="Z29" s="113"/>
      <c r="AA29" s="121"/>
      <c r="AB29" s="34"/>
      <c r="AC29" s="8"/>
      <c r="AD29" s="111"/>
      <c r="AE29" s="112"/>
      <c r="AF29" s="112"/>
      <c r="AG29" s="113"/>
      <c r="AH29" s="121"/>
      <c r="AI29" s="5"/>
      <c r="AJ29" s="10"/>
      <c r="AK29" s="111"/>
      <c r="AL29" s="112"/>
      <c r="AM29" s="112"/>
      <c r="AN29" s="113"/>
      <c r="AO29" s="121"/>
      <c r="AP29" s="5"/>
    </row>
    <row r="30" spans="1:42" ht="15">
      <c r="A30" s="14">
        <v>27</v>
      </c>
      <c r="B30" s="24"/>
      <c r="C30" s="23"/>
      <c r="D30" s="23"/>
      <c r="E30" s="79"/>
      <c r="F30" s="85"/>
      <c r="G30" s="5"/>
      <c r="H30" s="10"/>
      <c r="I30" s="111"/>
      <c r="J30" s="112"/>
      <c r="K30" s="112"/>
      <c r="L30" s="113"/>
      <c r="M30" s="121"/>
      <c r="N30" s="5"/>
      <c r="O30" s="10"/>
      <c r="P30" s="111"/>
      <c r="Q30" s="112"/>
      <c r="R30" s="112"/>
      <c r="S30" s="113"/>
      <c r="T30" s="121"/>
      <c r="U30" s="5"/>
      <c r="V30" s="8"/>
      <c r="W30" s="111"/>
      <c r="X30" s="112"/>
      <c r="Y30" s="112"/>
      <c r="Z30" s="113"/>
      <c r="AA30" s="121"/>
      <c r="AB30" s="34"/>
      <c r="AC30" s="8"/>
      <c r="AD30" s="111"/>
      <c r="AE30" s="112"/>
      <c r="AF30" s="112"/>
      <c r="AG30" s="113"/>
      <c r="AH30" s="121"/>
      <c r="AI30" s="5"/>
      <c r="AJ30" s="10"/>
      <c r="AK30" s="111"/>
      <c r="AL30" s="112"/>
      <c r="AM30" s="112"/>
      <c r="AN30" s="113"/>
      <c r="AO30" s="121"/>
      <c r="AP30" s="5"/>
    </row>
    <row r="31" spans="1:42" ht="15">
      <c r="A31" s="14">
        <v>28</v>
      </c>
      <c r="B31" s="24"/>
      <c r="C31" s="23"/>
      <c r="D31" s="23"/>
      <c r="E31" s="79"/>
      <c r="F31" s="85"/>
      <c r="G31" s="5"/>
      <c r="H31" s="10"/>
      <c r="I31" s="111"/>
      <c r="J31" s="112"/>
      <c r="K31" s="112"/>
      <c r="L31" s="113"/>
      <c r="M31" s="121"/>
      <c r="N31" s="5"/>
      <c r="O31" s="10"/>
      <c r="P31" s="111"/>
      <c r="Q31" s="112"/>
      <c r="R31" s="112"/>
      <c r="S31" s="113"/>
      <c r="T31" s="121"/>
      <c r="U31" s="5"/>
      <c r="V31" s="8"/>
      <c r="W31" s="111"/>
      <c r="X31" s="112"/>
      <c r="Y31" s="112"/>
      <c r="Z31" s="113"/>
      <c r="AA31" s="121"/>
      <c r="AB31" s="34"/>
      <c r="AC31" s="8"/>
      <c r="AD31" s="111"/>
      <c r="AE31" s="112"/>
      <c r="AF31" s="112"/>
      <c r="AG31" s="113"/>
      <c r="AH31" s="121"/>
      <c r="AI31" s="5"/>
      <c r="AJ31" s="10"/>
      <c r="AK31" s="111"/>
      <c r="AL31" s="112"/>
      <c r="AM31" s="112"/>
      <c r="AN31" s="113"/>
      <c r="AO31" s="121"/>
      <c r="AP31" s="5"/>
    </row>
    <row r="32" spans="1:42" ht="15">
      <c r="A32" s="14">
        <v>29</v>
      </c>
      <c r="B32" s="24"/>
      <c r="C32" s="23"/>
      <c r="D32" s="23"/>
      <c r="E32" s="79"/>
      <c r="F32" s="85"/>
      <c r="G32" s="5"/>
      <c r="H32" s="10"/>
      <c r="I32" s="111"/>
      <c r="J32" s="112"/>
      <c r="K32" s="112"/>
      <c r="L32" s="113"/>
      <c r="M32" s="121"/>
      <c r="N32" s="5"/>
      <c r="O32" s="10"/>
      <c r="P32" s="111"/>
      <c r="Q32" s="112"/>
      <c r="R32" s="112"/>
      <c r="S32" s="113"/>
      <c r="T32" s="121"/>
      <c r="U32" s="5"/>
      <c r="V32" s="8"/>
      <c r="W32" s="111"/>
      <c r="X32" s="112"/>
      <c r="Y32" s="112"/>
      <c r="Z32" s="113"/>
      <c r="AA32" s="121"/>
      <c r="AB32" s="34"/>
      <c r="AC32" s="8"/>
      <c r="AD32" s="111"/>
      <c r="AE32" s="112"/>
      <c r="AF32" s="112"/>
      <c r="AG32" s="113"/>
      <c r="AH32" s="121"/>
      <c r="AI32" s="5"/>
      <c r="AJ32" s="10"/>
      <c r="AK32" s="111"/>
      <c r="AL32" s="112"/>
      <c r="AM32" s="112"/>
      <c r="AN32" s="113"/>
      <c r="AO32" s="121"/>
      <c r="AP32" s="5"/>
    </row>
    <row r="33" spans="1:42" ht="15">
      <c r="A33" s="14">
        <v>30</v>
      </c>
      <c r="B33" s="24"/>
      <c r="C33" s="23"/>
      <c r="D33" s="23"/>
      <c r="E33" s="79"/>
      <c r="F33" s="85"/>
      <c r="G33" s="5"/>
      <c r="H33" s="10"/>
      <c r="I33" s="111"/>
      <c r="J33" s="112"/>
      <c r="K33" s="112"/>
      <c r="L33" s="113"/>
      <c r="M33" s="121"/>
      <c r="N33" s="5"/>
      <c r="O33" s="10"/>
      <c r="P33" s="111"/>
      <c r="Q33" s="112"/>
      <c r="R33" s="112"/>
      <c r="S33" s="113"/>
      <c r="T33" s="121"/>
      <c r="U33" s="5"/>
      <c r="V33" s="8"/>
      <c r="W33" s="111"/>
      <c r="X33" s="112"/>
      <c r="Y33" s="112"/>
      <c r="Z33" s="113"/>
      <c r="AA33" s="121"/>
      <c r="AB33" s="34"/>
      <c r="AC33" s="8"/>
      <c r="AD33" s="111"/>
      <c r="AE33" s="112"/>
      <c r="AF33" s="112"/>
      <c r="AG33" s="113"/>
      <c r="AH33" s="121"/>
      <c r="AI33" s="5"/>
      <c r="AJ33" s="10"/>
      <c r="AK33" s="111"/>
      <c r="AL33" s="112"/>
      <c r="AM33" s="112"/>
      <c r="AN33" s="113"/>
      <c r="AO33" s="121"/>
      <c r="AP33" s="5"/>
    </row>
    <row r="34" spans="1:42" ht="15">
      <c r="A34" s="14">
        <v>31</v>
      </c>
      <c r="B34" s="24"/>
      <c r="C34" s="23"/>
      <c r="D34" s="23"/>
      <c r="E34" s="79"/>
      <c r="F34" s="85"/>
      <c r="G34" s="5"/>
      <c r="H34" s="10"/>
      <c r="I34" s="111"/>
      <c r="J34" s="112"/>
      <c r="K34" s="112"/>
      <c r="L34" s="113"/>
      <c r="M34" s="121"/>
      <c r="N34" s="5"/>
      <c r="O34" s="10"/>
      <c r="P34" s="111"/>
      <c r="Q34" s="112"/>
      <c r="R34" s="112"/>
      <c r="S34" s="113"/>
      <c r="T34" s="121"/>
      <c r="U34" s="5"/>
      <c r="V34" s="8"/>
      <c r="W34" s="111"/>
      <c r="X34" s="112"/>
      <c r="Y34" s="112"/>
      <c r="Z34" s="113"/>
      <c r="AA34" s="121"/>
      <c r="AB34" s="34"/>
      <c r="AC34" s="8"/>
      <c r="AD34" s="111"/>
      <c r="AE34" s="112"/>
      <c r="AF34" s="112"/>
      <c r="AG34" s="113"/>
      <c r="AH34" s="121"/>
      <c r="AI34" s="5"/>
      <c r="AJ34" s="10"/>
      <c r="AK34" s="111"/>
      <c r="AL34" s="112"/>
      <c r="AM34" s="112"/>
      <c r="AN34" s="113"/>
      <c r="AO34" s="121"/>
      <c r="AP34" s="5"/>
    </row>
    <row r="35" spans="1:42" ht="15">
      <c r="A35" s="14">
        <v>32</v>
      </c>
      <c r="B35" s="24"/>
      <c r="C35" s="23"/>
      <c r="D35" s="23"/>
      <c r="E35" s="79"/>
      <c r="F35" s="85"/>
      <c r="G35" s="5"/>
      <c r="H35" s="10"/>
      <c r="I35" s="111"/>
      <c r="J35" s="112"/>
      <c r="K35" s="112"/>
      <c r="L35" s="113"/>
      <c r="M35" s="121"/>
      <c r="N35" s="5"/>
      <c r="O35" s="10"/>
      <c r="P35" s="111"/>
      <c r="Q35" s="112"/>
      <c r="R35" s="112"/>
      <c r="S35" s="113"/>
      <c r="T35" s="121"/>
      <c r="U35" s="5"/>
      <c r="V35" s="8"/>
      <c r="W35" s="111"/>
      <c r="X35" s="112"/>
      <c r="Y35" s="112"/>
      <c r="Z35" s="113"/>
      <c r="AA35" s="121"/>
      <c r="AB35" s="34"/>
      <c r="AC35" s="8"/>
      <c r="AD35" s="111"/>
      <c r="AE35" s="112"/>
      <c r="AF35" s="112"/>
      <c r="AG35" s="113"/>
      <c r="AH35" s="121"/>
      <c r="AI35" s="5"/>
      <c r="AJ35" s="10"/>
      <c r="AK35" s="111"/>
      <c r="AL35" s="112"/>
      <c r="AM35" s="112"/>
      <c r="AN35" s="113"/>
      <c r="AO35" s="121"/>
      <c r="AP35" s="5"/>
    </row>
    <row r="36" spans="1:42" ht="15">
      <c r="A36" s="14">
        <v>33</v>
      </c>
      <c r="B36" s="24"/>
      <c r="C36" s="23"/>
      <c r="D36" s="23"/>
      <c r="E36" s="79"/>
      <c r="F36" s="85"/>
      <c r="G36" s="5"/>
      <c r="H36" s="10"/>
      <c r="I36" s="111"/>
      <c r="J36" s="112"/>
      <c r="K36" s="112"/>
      <c r="L36" s="113"/>
      <c r="M36" s="121"/>
      <c r="N36" s="5"/>
      <c r="O36" s="10"/>
      <c r="P36" s="111"/>
      <c r="Q36" s="112"/>
      <c r="R36" s="112"/>
      <c r="S36" s="113"/>
      <c r="T36" s="121"/>
      <c r="U36" s="5"/>
      <c r="V36" s="8"/>
      <c r="W36" s="111"/>
      <c r="X36" s="112"/>
      <c r="Y36" s="112"/>
      <c r="Z36" s="113"/>
      <c r="AA36" s="121"/>
      <c r="AB36" s="34"/>
      <c r="AC36" s="8"/>
      <c r="AD36" s="111"/>
      <c r="AE36" s="112"/>
      <c r="AF36" s="112"/>
      <c r="AG36" s="113"/>
      <c r="AH36" s="121"/>
      <c r="AI36" s="5"/>
      <c r="AJ36" s="10"/>
      <c r="AK36" s="111"/>
      <c r="AL36" s="112"/>
      <c r="AM36" s="112"/>
      <c r="AN36" s="113"/>
      <c r="AO36" s="121"/>
      <c r="AP36" s="5"/>
    </row>
    <row r="37" spans="1:42" ht="15">
      <c r="A37" s="14">
        <v>34</v>
      </c>
      <c r="B37" s="24"/>
      <c r="C37" s="23"/>
      <c r="D37" s="23"/>
      <c r="E37" s="79"/>
      <c r="F37" s="85"/>
      <c r="G37" s="5"/>
      <c r="H37" s="10"/>
      <c r="I37" s="111"/>
      <c r="J37" s="112"/>
      <c r="K37" s="112"/>
      <c r="L37" s="113"/>
      <c r="M37" s="121"/>
      <c r="N37" s="5"/>
      <c r="O37" s="10"/>
      <c r="P37" s="111"/>
      <c r="Q37" s="112"/>
      <c r="R37" s="112"/>
      <c r="S37" s="113"/>
      <c r="T37" s="121"/>
      <c r="U37" s="5"/>
      <c r="V37" s="8"/>
      <c r="W37" s="111"/>
      <c r="X37" s="112"/>
      <c r="Y37" s="112"/>
      <c r="Z37" s="113"/>
      <c r="AA37" s="121"/>
      <c r="AB37" s="34"/>
      <c r="AC37" s="8"/>
      <c r="AD37" s="111"/>
      <c r="AE37" s="112"/>
      <c r="AF37" s="112"/>
      <c r="AG37" s="113"/>
      <c r="AH37" s="121"/>
      <c r="AI37" s="5"/>
      <c r="AJ37" s="10"/>
      <c r="AK37" s="111"/>
      <c r="AL37" s="112"/>
      <c r="AM37" s="112"/>
      <c r="AN37" s="113"/>
      <c r="AO37" s="121"/>
      <c r="AP37" s="5"/>
    </row>
    <row r="38" spans="1:42" ht="15">
      <c r="A38" s="14">
        <v>35</v>
      </c>
      <c r="B38" s="24"/>
      <c r="C38" s="23"/>
      <c r="D38" s="23"/>
      <c r="E38" s="79"/>
      <c r="F38" s="85"/>
      <c r="G38" s="5"/>
      <c r="H38" s="10"/>
      <c r="I38" s="111"/>
      <c r="J38" s="112"/>
      <c r="K38" s="112"/>
      <c r="L38" s="113"/>
      <c r="M38" s="121"/>
      <c r="N38" s="5"/>
      <c r="O38" s="10"/>
      <c r="P38" s="111"/>
      <c r="Q38" s="112"/>
      <c r="R38" s="112"/>
      <c r="S38" s="113"/>
      <c r="T38" s="121"/>
      <c r="U38" s="5"/>
      <c r="V38" s="8"/>
      <c r="W38" s="111"/>
      <c r="X38" s="112"/>
      <c r="Y38" s="112"/>
      <c r="Z38" s="113"/>
      <c r="AA38" s="121"/>
      <c r="AB38" s="34"/>
      <c r="AC38" s="8"/>
      <c r="AD38" s="111"/>
      <c r="AE38" s="112"/>
      <c r="AF38" s="112"/>
      <c r="AG38" s="113"/>
      <c r="AH38" s="121"/>
      <c r="AI38" s="5"/>
      <c r="AJ38" s="10"/>
      <c r="AK38" s="111"/>
      <c r="AL38" s="112"/>
      <c r="AM38" s="112"/>
      <c r="AN38" s="113"/>
      <c r="AO38" s="121"/>
      <c r="AP38" s="5"/>
    </row>
    <row r="39" spans="1:42" ht="15">
      <c r="A39" s="14">
        <v>36</v>
      </c>
      <c r="B39" s="24"/>
      <c r="C39" s="23"/>
      <c r="D39" s="23"/>
      <c r="E39" s="79"/>
      <c r="F39" s="85"/>
      <c r="G39" s="5"/>
      <c r="H39" s="10"/>
      <c r="I39" s="111"/>
      <c r="J39" s="112"/>
      <c r="K39" s="112"/>
      <c r="L39" s="113"/>
      <c r="M39" s="121"/>
      <c r="N39" s="5"/>
      <c r="O39" s="10"/>
      <c r="P39" s="111"/>
      <c r="Q39" s="112"/>
      <c r="R39" s="112"/>
      <c r="S39" s="113"/>
      <c r="T39" s="121"/>
      <c r="U39" s="5"/>
      <c r="V39" s="8"/>
      <c r="W39" s="111"/>
      <c r="X39" s="112"/>
      <c r="Y39" s="112"/>
      <c r="Z39" s="113"/>
      <c r="AA39" s="121"/>
      <c r="AB39" s="34"/>
      <c r="AC39" s="8"/>
      <c r="AD39" s="111"/>
      <c r="AE39" s="112"/>
      <c r="AF39" s="112"/>
      <c r="AG39" s="113"/>
      <c r="AH39" s="121"/>
      <c r="AI39" s="5"/>
      <c r="AJ39" s="10"/>
      <c r="AK39" s="111"/>
      <c r="AL39" s="112"/>
      <c r="AM39" s="112"/>
      <c r="AN39" s="113"/>
      <c r="AO39" s="121"/>
      <c r="AP39" s="5"/>
    </row>
    <row r="40" spans="1:42" ht="15">
      <c r="A40" s="14">
        <v>37</v>
      </c>
      <c r="B40" s="24"/>
      <c r="C40" s="23"/>
      <c r="D40" s="23"/>
      <c r="E40" s="79"/>
      <c r="F40" s="85"/>
      <c r="G40" s="5"/>
      <c r="H40" s="10"/>
      <c r="I40" s="111"/>
      <c r="J40" s="112"/>
      <c r="K40" s="112"/>
      <c r="L40" s="113"/>
      <c r="M40" s="121"/>
      <c r="N40" s="5"/>
      <c r="O40" s="10"/>
      <c r="P40" s="111"/>
      <c r="Q40" s="112"/>
      <c r="R40" s="112"/>
      <c r="S40" s="113"/>
      <c r="T40" s="121"/>
      <c r="U40" s="5"/>
      <c r="V40" s="8"/>
      <c r="W40" s="111"/>
      <c r="X40" s="112"/>
      <c r="Y40" s="112"/>
      <c r="Z40" s="113"/>
      <c r="AA40" s="121"/>
      <c r="AB40" s="34"/>
      <c r="AC40" s="8"/>
      <c r="AD40" s="111"/>
      <c r="AE40" s="112"/>
      <c r="AF40" s="112"/>
      <c r="AG40" s="113"/>
      <c r="AH40" s="121"/>
      <c r="AI40" s="5"/>
      <c r="AJ40" s="10"/>
      <c r="AK40" s="111"/>
      <c r="AL40" s="112"/>
      <c r="AM40" s="112"/>
      <c r="AN40" s="113"/>
      <c r="AO40" s="121"/>
      <c r="AP40" s="5"/>
    </row>
    <row r="41" spans="1:42" ht="15">
      <c r="A41" s="14">
        <v>38</v>
      </c>
      <c r="B41" s="24"/>
      <c r="C41" s="23"/>
      <c r="D41" s="23"/>
      <c r="E41" s="79"/>
      <c r="F41" s="85"/>
      <c r="G41" s="5"/>
      <c r="H41" s="10"/>
      <c r="I41" s="111"/>
      <c r="J41" s="112"/>
      <c r="K41" s="112"/>
      <c r="L41" s="113"/>
      <c r="M41" s="121"/>
      <c r="N41" s="5"/>
      <c r="O41" s="10"/>
      <c r="P41" s="111"/>
      <c r="Q41" s="112"/>
      <c r="R41" s="112"/>
      <c r="S41" s="113"/>
      <c r="T41" s="121"/>
      <c r="U41" s="5"/>
      <c r="V41" s="8"/>
      <c r="W41" s="111"/>
      <c r="X41" s="112"/>
      <c r="Y41" s="112"/>
      <c r="Z41" s="113"/>
      <c r="AA41" s="121"/>
      <c r="AB41" s="34"/>
      <c r="AC41" s="8"/>
      <c r="AD41" s="111"/>
      <c r="AE41" s="112"/>
      <c r="AF41" s="112"/>
      <c r="AG41" s="113"/>
      <c r="AH41" s="121"/>
      <c r="AI41" s="5"/>
      <c r="AJ41" s="10"/>
      <c r="AK41" s="111"/>
      <c r="AL41" s="112"/>
      <c r="AM41" s="112"/>
      <c r="AN41" s="113"/>
      <c r="AO41" s="121"/>
      <c r="AP41" s="5"/>
    </row>
    <row r="42" spans="1:42" ht="15">
      <c r="A42" s="14">
        <v>39</v>
      </c>
      <c r="B42" s="24"/>
      <c r="C42" s="23"/>
      <c r="D42" s="23"/>
      <c r="E42" s="79"/>
      <c r="F42" s="85"/>
      <c r="G42" s="5"/>
      <c r="H42" s="10"/>
      <c r="I42" s="111"/>
      <c r="J42" s="112"/>
      <c r="K42" s="112"/>
      <c r="L42" s="113"/>
      <c r="M42" s="121"/>
      <c r="N42" s="5"/>
      <c r="O42" s="10"/>
      <c r="P42" s="111"/>
      <c r="Q42" s="112"/>
      <c r="R42" s="112"/>
      <c r="S42" s="113"/>
      <c r="T42" s="121"/>
      <c r="U42" s="5"/>
      <c r="V42" s="8"/>
      <c r="W42" s="111"/>
      <c r="X42" s="112"/>
      <c r="Y42" s="112"/>
      <c r="Z42" s="113"/>
      <c r="AA42" s="121"/>
      <c r="AB42" s="34"/>
      <c r="AC42" s="8"/>
      <c r="AD42" s="111"/>
      <c r="AE42" s="112"/>
      <c r="AF42" s="112"/>
      <c r="AG42" s="113"/>
      <c r="AH42" s="121"/>
      <c r="AI42" s="5"/>
      <c r="AJ42" s="10"/>
      <c r="AK42" s="111"/>
      <c r="AL42" s="112"/>
      <c r="AM42" s="112"/>
      <c r="AN42" s="113"/>
      <c r="AO42" s="121"/>
      <c r="AP42" s="5"/>
    </row>
    <row r="43" spans="1:42" ht="15">
      <c r="A43" s="14">
        <v>40</v>
      </c>
      <c r="B43" s="24"/>
      <c r="C43" s="23"/>
      <c r="D43" s="23"/>
      <c r="E43" s="79"/>
      <c r="F43" s="85"/>
      <c r="G43" s="5"/>
      <c r="H43" s="10"/>
      <c r="I43" s="111"/>
      <c r="J43" s="112"/>
      <c r="K43" s="112"/>
      <c r="L43" s="113"/>
      <c r="M43" s="121"/>
      <c r="N43" s="5"/>
      <c r="O43" s="10"/>
      <c r="P43" s="111"/>
      <c r="Q43" s="112"/>
      <c r="R43" s="112"/>
      <c r="S43" s="113"/>
      <c r="T43" s="121"/>
      <c r="U43" s="5"/>
      <c r="V43" s="8"/>
      <c r="W43" s="111"/>
      <c r="X43" s="112"/>
      <c r="Y43" s="112"/>
      <c r="Z43" s="113"/>
      <c r="AA43" s="121"/>
      <c r="AB43" s="34"/>
      <c r="AC43" s="8"/>
      <c r="AD43" s="111"/>
      <c r="AE43" s="112"/>
      <c r="AF43" s="112"/>
      <c r="AG43" s="113"/>
      <c r="AH43" s="121"/>
      <c r="AI43" s="5"/>
      <c r="AJ43" s="10"/>
      <c r="AK43" s="111"/>
      <c r="AL43" s="112"/>
      <c r="AM43" s="112"/>
      <c r="AN43" s="113"/>
      <c r="AO43" s="121"/>
      <c r="AP43" s="5"/>
    </row>
    <row r="44" spans="1:42" ht="15">
      <c r="A44" s="14">
        <v>41</v>
      </c>
      <c r="B44" s="24"/>
      <c r="C44" s="23"/>
      <c r="D44" s="23"/>
      <c r="E44" s="79"/>
      <c r="F44" s="85"/>
      <c r="G44" s="5"/>
      <c r="H44" s="10"/>
      <c r="I44" s="111"/>
      <c r="J44" s="112"/>
      <c r="K44" s="112"/>
      <c r="L44" s="113"/>
      <c r="M44" s="121"/>
      <c r="N44" s="5"/>
      <c r="O44" s="10"/>
      <c r="P44" s="111"/>
      <c r="Q44" s="112"/>
      <c r="R44" s="112"/>
      <c r="S44" s="113"/>
      <c r="T44" s="121"/>
      <c r="U44" s="5"/>
      <c r="V44" s="8"/>
      <c r="W44" s="111"/>
      <c r="X44" s="112"/>
      <c r="Y44" s="112"/>
      <c r="Z44" s="113"/>
      <c r="AA44" s="121"/>
      <c r="AB44" s="34"/>
      <c r="AC44" s="8"/>
      <c r="AD44" s="111"/>
      <c r="AE44" s="112"/>
      <c r="AF44" s="112"/>
      <c r="AG44" s="113"/>
      <c r="AH44" s="121"/>
      <c r="AI44" s="5"/>
      <c r="AJ44" s="10"/>
      <c r="AK44" s="111"/>
      <c r="AL44" s="112"/>
      <c r="AM44" s="112"/>
      <c r="AN44" s="113"/>
      <c r="AO44" s="121"/>
      <c r="AP44" s="5"/>
    </row>
    <row r="45" spans="1:42" ht="15">
      <c r="A45" s="14">
        <v>42</v>
      </c>
      <c r="B45" s="24"/>
      <c r="C45" s="23"/>
      <c r="D45" s="23"/>
      <c r="E45" s="79"/>
      <c r="F45" s="85"/>
      <c r="G45" s="5"/>
      <c r="H45" s="10"/>
      <c r="I45" s="111"/>
      <c r="J45" s="112"/>
      <c r="K45" s="112"/>
      <c r="L45" s="113"/>
      <c r="M45" s="121"/>
      <c r="N45" s="5"/>
      <c r="O45" s="10"/>
      <c r="P45" s="111"/>
      <c r="Q45" s="112"/>
      <c r="R45" s="112"/>
      <c r="S45" s="113"/>
      <c r="T45" s="121"/>
      <c r="U45" s="5"/>
      <c r="V45" s="8"/>
      <c r="W45" s="111"/>
      <c r="X45" s="112"/>
      <c r="Y45" s="112"/>
      <c r="Z45" s="113"/>
      <c r="AA45" s="121"/>
      <c r="AB45" s="34"/>
      <c r="AC45" s="8"/>
      <c r="AD45" s="111"/>
      <c r="AE45" s="112"/>
      <c r="AF45" s="112"/>
      <c r="AG45" s="113"/>
      <c r="AH45" s="121"/>
      <c r="AI45" s="5"/>
      <c r="AJ45" s="10"/>
      <c r="AK45" s="111"/>
      <c r="AL45" s="112"/>
      <c r="AM45" s="112"/>
      <c r="AN45" s="113"/>
      <c r="AO45" s="121"/>
      <c r="AP45" s="5"/>
    </row>
    <row r="46" spans="1:42" ht="15">
      <c r="A46" s="14">
        <v>43</v>
      </c>
      <c r="B46" s="24"/>
      <c r="C46" s="23"/>
      <c r="D46" s="23"/>
      <c r="E46" s="79"/>
      <c r="F46" s="85"/>
      <c r="G46" s="5"/>
      <c r="H46" s="10"/>
      <c r="I46" s="111"/>
      <c r="J46" s="112"/>
      <c r="K46" s="112"/>
      <c r="L46" s="113"/>
      <c r="M46" s="121"/>
      <c r="N46" s="5"/>
      <c r="O46" s="10"/>
      <c r="P46" s="111"/>
      <c r="Q46" s="112"/>
      <c r="R46" s="112"/>
      <c r="S46" s="113"/>
      <c r="T46" s="121"/>
      <c r="U46" s="5"/>
      <c r="V46" s="8"/>
      <c r="W46" s="111"/>
      <c r="X46" s="112"/>
      <c r="Y46" s="112"/>
      <c r="Z46" s="113"/>
      <c r="AA46" s="121"/>
      <c r="AB46" s="34"/>
      <c r="AC46" s="8"/>
      <c r="AD46" s="111"/>
      <c r="AE46" s="112"/>
      <c r="AF46" s="112"/>
      <c r="AG46" s="113"/>
      <c r="AH46" s="121"/>
      <c r="AI46" s="5"/>
      <c r="AJ46" s="10"/>
      <c r="AK46" s="111"/>
      <c r="AL46" s="112"/>
      <c r="AM46" s="112"/>
      <c r="AN46" s="113"/>
      <c r="AO46" s="121"/>
      <c r="AP46" s="5"/>
    </row>
    <row r="47" spans="1:42" ht="15">
      <c r="A47" s="14">
        <v>44</v>
      </c>
      <c r="B47" s="24"/>
      <c r="C47" s="23"/>
      <c r="D47" s="23"/>
      <c r="E47" s="79"/>
      <c r="F47" s="85"/>
      <c r="G47" s="5"/>
      <c r="H47" s="10"/>
      <c r="I47" s="111"/>
      <c r="J47" s="112"/>
      <c r="K47" s="112"/>
      <c r="L47" s="113"/>
      <c r="M47" s="121"/>
      <c r="N47" s="5"/>
      <c r="O47" s="10"/>
      <c r="P47" s="111"/>
      <c r="Q47" s="112"/>
      <c r="R47" s="112"/>
      <c r="S47" s="113"/>
      <c r="T47" s="121"/>
      <c r="U47" s="5"/>
      <c r="V47" s="8"/>
      <c r="W47" s="111"/>
      <c r="X47" s="112"/>
      <c r="Y47" s="112"/>
      <c r="Z47" s="113"/>
      <c r="AA47" s="121"/>
      <c r="AB47" s="34"/>
      <c r="AC47" s="8"/>
      <c r="AD47" s="111"/>
      <c r="AE47" s="112"/>
      <c r="AF47" s="112"/>
      <c r="AG47" s="113"/>
      <c r="AH47" s="121"/>
      <c r="AI47" s="5"/>
      <c r="AJ47" s="10"/>
      <c r="AK47" s="111"/>
      <c r="AL47" s="112"/>
      <c r="AM47" s="112"/>
      <c r="AN47" s="113"/>
      <c r="AO47" s="121"/>
      <c r="AP47" s="5"/>
    </row>
    <row r="48" spans="1:42" ht="15">
      <c r="A48" s="14">
        <v>45</v>
      </c>
      <c r="B48" s="24"/>
      <c r="C48" s="23"/>
      <c r="D48" s="23"/>
      <c r="E48" s="79"/>
      <c r="F48" s="85"/>
      <c r="G48" s="5"/>
      <c r="H48" s="10"/>
      <c r="I48" s="111"/>
      <c r="J48" s="112"/>
      <c r="K48" s="112"/>
      <c r="L48" s="113"/>
      <c r="M48" s="121"/>
      <c r="N48" s="5"/>
      <c r="O48" s="10"/>
      <c r="P48" s="111"/>
      <c r="Q48" s="112"/>
      <c r="R48" s="112"/>
      <c r="S48" s="113"/>
      <c r="T48" s="121"/>
      <c r="U48" s="5"/>
      <c r="V48" s="8"/>
      <c r="W48" s="111"/>
      <c r="X48" s="112"/>
      <c r="Y48" s="112"/>
      <c r="Z48" s="113"/>
      <c r="AA48" s="121"/>
      <c r="AB48" s="34"/>
      <c r="AC48" s="8"/>
      <c r="AD48" s="111"/>
      <c r="AE48" s="112"/>
      <c r="AF48" s="112"/>
      <c r="AG48" s="113"/>
      <c r="AH48" s="121"/>
      <c r="AI48" s="5"/>
      <c r="AJ48" s="10"/>
      <c r="AK48" s="111"/>
      <c r="AL48" s="112"/>
      <c r="AM48" s="112"/>
      <c r="AN48" s="113"/>
      <c r="AO48" s="121"/>
      <c r="AP48" s="5"/>
    </row>
    <row r="49" spans="1:42" ht="15">
      <c r="A49" s="14">
        <v>46</v>
      </c>
      <c r="B49" s="24"/>
      <c r="C49" s="23"/>
      <c r="D49" s="23"/>
      <c r="E49" s="79"/>
      <c r="F49" s="85"/>
      <c r="G49" s="5"/>
      <c r="H49" s="10"/>
      <c r="I49" s="111"/>
      <c r="J49" s="112"/>
      <c r="K49" s="112"/>
      <c r="L49" s="113"/>
      <c r="M49" s="121"/>
      <c r="N49" s="5"/>
      <c r="O49" s="10"/>
      <c r="P49" s="111"/>
      <c r="Q49" s="112"/>
      <c r="R49" s="112"/>
      <c r="S49" s="113"/>
      <c r="T49" s="121"/>
      <c r="U49" s="5"/>
      <c r="V49" s="8"/>
      <c r="W49" s="111"/>
      <c r="X49" s="112"/>
      <c r="Y49" s="112"/>
      <c r="Z49" s="113"/>
      <c r="AA49" s="121"/>
      <c r="AB49" s="34"/>
      <c r="AC49" s="8"/>
      <c r="AD49" s="111"/>
      <c r="AE49" s="112"/>
      <c r="AF49" s="112"/>
      <c r="AG49" s="113"/>
      <c r="AH49" s="121"/>
      <c r="AI49" s="5"/>
      <c r="AJ49" s="10"/>
      <c r="AK49" s="111"/>
      <c r="AL49" s="112"/>
      <c r="AM49" s="112"/>
      <c r="AN49" s="113"/>
      <c r="AO49" s="121"/>
      <c r="AP49" s="5"/>
    </row>
    <row r="50" spans="1:42" ht="15">
      <c r="A50" s="14">
        <v>47</v>
      </c>
      <c r="B50" s="24"/>
      <c r="C50" s="23"/>
      <c r="D50" s="23"/>
      <c r="E50" s="79"/>
      <c r="F50" s="85"/>
      <c r="G50" s="5"/>
      <c r="H50" s="10"/>
      <c r="I50" s="111"/>
      <c r="J50" s="112"/>
      <c r="K50" s="112"/>
      <c r="L50" s="113"/>
      <c r="M50" s="121"/>
      <c r="N50" s="5"/>
      <c r="O50" s="10"/>
      <c r="P50" s="111"/>
      <c r="Q50" s="112"/>
      <c r="R50" s="112"/>
      <c r="S50" s="113"/>
      <c r="T50" s="121"/>
      <c r="U50" s="5"/>
      <c r="V50" s="8"/>
      <c r="W50" s="111"/>
      <c r="X50" s="112"/>
      <c r="Y50" s="112"/>
      <c r="Z50" s="113"/>
      <c r="AA50" s="121"/>
      <c r="AB50" s="34"/>
      <c r="AC50" s="8"/>
      <c r="AD50" s="111"/>
      <c r="AE50" s="112"/>
      <c r="AF50" s="112"/>
      <c r="AG50" s="113"/>
      <c r="AH50" s="121"/>
      <c r="AI50" s="5"/>
      <c r="AJ50" s="10"/>
      <c r="AK50" s="111"/>
      <c r="AL50" s="112"/>
      <c r="AM50" s="112"/>
      <c r="AN50" s="113"/>
      <c r="AO50" s="121"/>
      <c r="AP50" s="5"/>
    </row>
    <row r="51" spans="1:42" ht="15">
      <c r="A51" s="14">
        <v>48</v>
      </c>
      <c r="B51" s="24"/>
      <c r="C51" s="23"/>
      <c r="D51" s="23"/>
      <c r="E51" s="79"/>
      <c r="F51" s="85"/>
      <c r="G51" s="5"/>
      <c r="H51" s="10"/>
      <c r="I51" s="111"/>
      <c r="J51" s="112"/>
      <c r="K51" s="112"/>
      <c r="L51" s="113"/>
      <c r="M51" s="121"/>
      <c r="N51" s="5"/>
      <c r="O51" s="10"/>
      <c r="P51" s="111"/>
      <c r="Q51" s="112"/>
      <c r="R51" s="112"/>
      <c r="S51" s="113"/>
      <c r="T51" s="121"/>
      <c r="U51" s="5"/>
      <c r="V51" s="8"/>
      <c r="W51" s="111"/>
      <c r="X51" s="112"/>
      <c r="Y51" s="112"/>
      <c r="Z51" s="113"/>
      <c r="AA51" s="121"/>
      <c r="AB51" s="34"/>
      <c r="AC51" s="8"/>
      <c r="AD51" s="111"/>
      <c r="AE51" s="112"/>
      <c r="AF51" s="112"/>
      <c r="AG51" s="113"/>
      <c r="AH51" s="121"/>
      <c r="AI51" s="5"/>
      <c r="AJ51" s="10"/>
      <c r="AK51" s="111"/>
      <c r="AL51" s="112"/>
      <c r="AM51" s="112"/>
      <c r="AN51" s="113"/>
      <c r="AO51" s="121"/>
      <c r="AP51" s="5"/>
    </row>
    <row r="52" spans="1:42" ht="15">
      <c r="A52" s="14">
        <v>49</v>
      </c>
      <c r="B52" s="24"/>
      <c r="C52" s="23"/>
      <c r="D52" s="23"/>
      <c r="E52" s="79"/>
      <c r="F52" s="85"/>
      <c r="G52" s="8"/>
      <c r="H52" s="10"/>
      <c r="I52" s="111"/>
      <c r="J52" s="112"/>
      <c r="K52" s="112"/>
      <c r="L52" s="113"/>
      <c r="M52" s="121"/>
      <c r="N52" s="8"/>
      <c r="O52" s="10"/>
      <c r="P52" s="111"/>
      <c r="Q52" s="112"/>
      <c r="R52" s="112"/>
      <c r="S52" s="113"/>
      <c r="T52" s="121"/>
      <c r="U52" s="8"/>
      <c r="V52" s="8"/>
      <c r="W52" s="111"/>
      <c r="X52" s="112"/>
      <c r="Y52" s="112"/>
      <c r="Z52" s="113"/>
      <c r="AA52" s="121"/>
      <c r="AB52" s="34"/>
      <c r="AC52" s="8"/>
      <c r="AD52" s="111"/>
      <c r="AE52" s="112"/>
      <c r="AF52" s="112"/>
      <c r="AG52" s="113"/>
      <c r="AH52" s="121"/>
      <c r="AI52" s="8"/>
      <c r="AJ52" s="10"/>
      <c r="AK52" s="111"/>
      <c r="AL52" s="112"/>
      <c r="AM52" s="112"/>
      <c r="AN52" s="113"/>
      <c r="AO52" s="121"/>
      <c r="AP52" s="8"/>
    </row>
    <row r="53" spans="1:42" ht="15">
      <c r="A53" s="14">
        <v>50</v>
      </c>
      <c r="B53" s="24"/>
      <c r="C53" s="23"/>
      <c r="D53" s="23"/>
      <c r="E53" s="79"/>
      <c r="F53" s="85"/>
      <c r="G53" s="8"/>
      <c r="H53" s="10"/>
      <c r="I53" s="115"/>
      <c r="J53" s="116"/>
      <c r="K53" s="116"/>
      <c r="L53" s="117"/>
      <c r="M53" s="122"/>
      <c r="N53" s="8"/>
      <c r="O53" s="10"/>
      <c r="P53" s="115"/>
      <c r="Q53" s="116"/>
      <c r="R53" s="116"/>
      <c r="S53" s="117"/>
      <c r="T53" s="122"/>
      <c r="U53" s="8"/>
      <c r="V53" s="8"/>
      <c r="W53" s="115"/>
      <c r="X53" s="116"/>
      <c r="Y53" s="116"/>
      <c r="Z53" s="117"/>
      <c r="AA53" s="121"/>
      <c r="AB53" s="34"/>
      <c r="AC53" s="8"/>
      <c r="AD53" s="115"/>
      <c r="AE53" s="116"/>
      <c r="AF53" s="116"/>
      <c r="AG53" s="117"/>
      <c r="AH53" s="122"/>
      <c r="AI53" s="8"/>
      <c r="AJ53" s="10"/>
      <c r="AK53" s="115"/>
      <c r="AL53" s="116"/>
      <c r="AM53" s="116"/>
      <c r="AN53" s="117"/>
      <c r="AO53" s="122"/>
      <c r="AP53" s="8"/>
    </row>
    <row r="54" spans="1:42" ht="15">
      <c r="A54" s="14">
        <v>51</v>
      </c>
      <c r="B54" s="24"/>
      <c r="C54" s="23"/>
      <c r="D54" s="23"/>
      <c r="E54" s="79"/>
      <c r="F54" s="85"/>
      <c r="G54" s="8"/>
      <c r="H54" s="10"/>
      <c r="I54" s="115"/>
      <c r="J54" s="116"/>
      <c r="K54" s="116"/>
      <c r="L54" s="117"/>
      <c r="M54" s="122"/>
      <c r="N54" s="8"/>
      <c r="O54" s="10"/>
      <c r="P54" s="115"/>
      <c r="Q54" s="116"/>
      <c r="R54" s="116"/>
      <c r="S54" s="117"/>
      <c r="T54" s="122"/>
      <c r="U54" s="8"/>
      <c r="V54" s="8"/>
      <c r="W54" s="115"/>
      <c r="X54" s="116"/>
      <c r="Y54" s="116"/>
      <c r="Z54" s="117"/>
      <c r="AA54" s="121"/>
      <c r="AB54" s="34"/>
      <c r="AC54" s="8"/>
      <c r="AD54" s="115"/>
      <c r="AE54" s="116"/>
      <c r="AF54" s="116"/>
      <c r="AG54" s="117"/>
      <c r="AH54" s="122"/>
      <c r="AI54" s="8"/>
      <c r="AJ54" s="10"/>
      <c r="AK54" s="115"/>
      <c r="AL54" s="116"/>
      <c r="AM54" s="116"/>
      <c r="AN54" s="117"/>
      <c r="AO54" s="122"/>
      <c r="AP54" s="8"/>
    </row>
    <row r="55" spans="1:42" ht="15">
      <c r="A55" s="14">
        <v>52</v>
      </c>
      <c r="B55" s="24"/>
      <c r="C55" s="23"/>
      <c r="D55" s="23"/>
      <c r="E55" s="79"/>
      <c r="F55" s="85"/>
      <c r="G55" s="8"/>
      <c r="H55" s="10"/>
      <c r="I55" s="115"/>
      <c r="J55" s="116"/>
      <c r="K55" s="116"/>
      <c r="L55" s="117"/>
      <c r="M55" s="122"/>
      <c r="N55" s="8"/>
      <c r="O55" s="10"/>
      <c r="P55" s="115"/>
      <c r="Q55" s="116"/>
      <c r="R55" s="116"/>
      <c r="S55" s="117"/>
      <c r="T55" s="122"/>
      <c r="U55" s="8"/>
      <c r="V55" s="8"/>
      <c r="W55" s="115"/>
      <c r="X55" s="116"/>
      <c r="Y55" s="116"/>
      <c r="Z55" s="117"/>
      <c r="AA55" s="121"/>
      <c r="AB55" s="34"/>
      <c r="AC55" s="8"/>
      <c r="AD55" s="115"/>
      <c r="AE55" s="116"/>
      <c r="AF55" s="116"/>
      <c r="AG55" s="117"/>
      <c r="AH55" s="122"/>
      <c r="AI55" s="8"/>
      <c r="AJ55" s="10"/>
      <c r="AK55" s="115"/>
      <c r="AL55" s="116"/>
      <c r="AM55" s="116"/>
      <c r="AN55" s="117"/>
      <c r="AO55" s="122"/>
      <c r="AP55" s="8"/>
    </row>
    <row r="56" spans="1:42" ht="15">
      <c r="A56" s="14">
        <v>53</v>
      </c>
      <c r="B56" s="24"/>
      <c r="C56" s="23"/>
      <c r="D56" s="23"/>
      <c r="E56" s="79"/>
      <c r="F56" s="85"/>
      <c r="G56" s="8"/>
      <c r="H56" s="10"/>
      <c r="I56" s="115"/>
      <c r="J56" s="116"/>
      <c r="K56" s="116"/>
      <c r="L56" s="117"/>
      <c r="M56" s="122"/>
      <c r="N56" s="8"/>
      <c r="O56" s="10"/>
      <c r="P56" s="115"/>
      <c r="Q56" s="116"/>
      <c r="R56" s="116"/>
      <c r="S56" s="117"/>
      <c r="T56" s="122"/>
      <c r="U56" s="8"/>
      <c r="V56" s="8"/>
      <c r="W56" s="115"/>
      <c r="X56" s="116"/>
      <c r="Y56" s="116"/>
      <c r="Z56" s="117"/>
      <c r="AA56" s="121"/>
      <c r="AB56" s="34"/>
      <c r="AC56" s="8"/>
      <c r="AD56" s="115"/>
      <c r="AE56" s="116"/>
      <c r="AF56" s="116"/>
      <c r="AG56" s="117"/>
      <c r="AH56" s="122"/>
      <c r="AI56" s="8"/>
      <c r="AJ56" s="10"/>
      <c r="AK56" s="115"/>
      <c r="AL56" s="116"/>
      <c r="AM56" s="116"/>
      <c r="AN56" s="117"/>
      <c r="AO56" s="122"/>
      <c r="AP56" s="8"/>
    </row>
    <row r="57" spans="1:42" ht="15">
      <c r="A57" s="14">
        <v>54</v>
      </c>
      <c r="B57" s="24"/>
      <c r="C57" s="23"/>
      <c r="D57" s="23"/>
      <c r="E57" s="79"/>
      <c r="F57" s="85"/>
      <c r="G57" s="8"/>
      <c r="H57" s="10"/>
      <c r="I57" s="115"/>
      <c r="J57" s="116"/>
      <c r="K57" s="116"/>
      <c r="L57" s="117"/>
      <c r="M57" s="122"/>
      <c r="N57" s="8"/>
      <c r="O57" s="10"/>
      <c r="P57" s="115"/>
      <c r="Q57" s="116"/>
      <c r="R57" s="116"/>
      <c r="S57" s="117"/>
      <c r="T57" s="122"/>
      <c r="U57" s="8"/>
      <c r="V57" s="8"/>
      <c r="W57" s="115"/>
      <c r="X57" s="116"/>
      <c r="Y57" s="116"/>
      <c r="Z57" s="117"/>
      <c r="AA57" s="121"/>
      <c r="AB57" s="34"/>
      <c r="AC57" s="8"/>
      <c r="AD57" s="115"/>
      <c r="AE57" s="116"/>
      <c r="AF57" s="116"/>
      <c r="AG57" s="117"/>
      <c r="AH57" s="122"/>
      <c r="AI57" s="8"/>
      <c r="AJ57" s="10"/>
      <c r="AK57" s="115"/>
      <c r="AL57" s="116"/>
      <c r="AM57" s="116"/>
      <c r="AN57" s="117"/>
      <c r="AO57" s="122"/>
      <c r="AP57" s="8"/>
    </row>
    <row r="58" spans="1:42" ht="15">
      <c r="A58" s="14">
        <v>55</v>
      </c>
      <c r="B58" s="24"/>
      <c r="C58" s="23"/>
      <c r="D58" s="23"/>
      <c r="E58" s="79"/>
      <c r="F58" s="85"/>
      <c r="G58" s="8"/>
      <c r="H58" s="10"/>
      <c r="I58" s="115"/>
      <c r="J58" s="116"/>
      <c r="K58" s="116"/>
      <c r="L58" s="117"/>
      <c r="M58" s="122"/>
      <c r="N58" s="8"/>
      <c r="O58" s="10"/>
      <c r="P58" s="115"/>
      <c r="Q58" s="116"/>
      <c r="R58" s="116"/>
      <c r="S58" s="117"/>
      <c r="T58" s="122"/>
      <c r="U58" s="8"/>
      <c r="V58" s="8"/>
      <c r="W58" s="115"/>
      <c r="X58" s="116"/>
      <c r="Y58" s="116"/>
      <c r="Z58" s="117"/>
      <c r="AA58" s="121"/>
      <c r="AB58" s="34"/>
      <c r="AC58" s="8"/>
      <c r="AD58" s="115"/>
      <c r="AE58" s="116"/>
      <c r="AF58" s="116"/>
      <c r="AG58" s="117"/>
      <c r="AH58" s="122"/>
      <c r="AI58" s="8"/>
      <c r="AJ58" s="10"/>
      <c r="AK58" s="115"/>
      <c r="AL58" s="116"/>
      <c r="AM58" s="116"/>
      <c r="AN58" s="117"/>
      <c r="AO58" s="122"/>
      <c r="AP58" s="8"/>
    </row>
    <row r="59" spans="1:42" ht="15">
      <c r="A59" s="14">
        <v>56</v>
      </c>
      <c r="B59" s="24"/>
      <c r="C59" s="23"/>
      <c r="D59" s="23"/>
      <c r="E59" s="79"/>
      <c r="F59" s="85"/>
      <c r="G59" s="8"/>
      <c r="H59" s="10"/>
      <c r="I59" s="115"/>
      <c r="J59" s="116"/>
      <c r="K59" s="116"/>
      <c r="L59" s="117"/>
      <c r="M59" s="122"/>
      <c r="N59" s="8"/>
      <c r="O59" s="10"/>
      <c r="P59" s="115"/>
      <c r="Q59" s="116"/>
      <c r="R59" s="116"/>
      <c r="S59" s="117"/>
      <c r="T59" s="122"/>
      <c r="U59" s="8"/>
      <c r="V59" s="8"/>
      <c r="W59" s="115"/>
      <c r="X59" s="116"/>
      <c r="Y59" s="116"/>
      <c r="Z59" s="117"/>
      <c r="AA59" s="121"/>
      <c r="AB59" s="34"/>
      <c r="AC59" s="8"/>
      <c r="AD59" s="115"/>
      <c r="AE59" s="116"/>
      <c r="AF59" s="116"/>
      <c r="AG59" s="117"/>
      <c r="AH59" s="122"/>
      <c r="AI59" s="8"/>
      <c r="AJ59" s="10"/>
      <c r="AK59" s="115"/>
      <c r="AL59" s="116"/>
      <c r="AM59" s="116"/>
      <c r="AN59" s="117"/>
      <c r="AO59" s="122"/>
      <c r="AP59" s="8"/>
    </row>
    <row r="60" spans="1:42" ht="15">
      <c r="A60" s="14">
        <v>57</v>
      </c>
      <c r="B60" s="24"/>
      <c r="C60" s="23"/>
      <c r="D60" s="23"/>
      <c r="E60" s="79"/>
      <c r="F60" s="85"/>
      <c r="G60" s="8"/>
      <c r="H60" s="10"/>
      <c r="I60" s="115"/>
      <c r="J60" s="116"/>
      <c r="K60" s="116"/>
      <c r="L60" s="117"/>
      <c r="M60" s="122"/>
      <c r="N60" s="8"/>
      <c r="O60" s="10"/>
      <c r="P60" s="115"/>
      <c r="Q60" s="116"/>
      <c r="R60" s="116"/>
      <c r="S60" s="117"/>
      <c r="T60" s="122"/>
      <c r="U60" s="8"/>
      <c r="V60" s="8"/>
      <c r="W60" s="115"/>
      <c r="X60" s="116"/>
      <c r="Y60" s="116"/>
      <c r="Z60" s="117"/>
      <c r="AA60" s="121"/>
      <c r="AB60" s="34"/>
      <c r="AC60" s="8"/>
      <c r="AD60" s="115"/>
      <c r="AE60" s="116"/>
      <c r="AF60" s="116"/>
      <c r="AG60" s="117"/>
      <c r="AH60" s="122"/>
      <c r="AI60" s="8"/>
      <c r="AJ60" s="10"/>
      <c r="AK60" s="115"/>
      <c r="AL60" s="116"/>
      <c r="AM60" s="116"/>
      <c r="AN60" s="117"/>
      <c r="AO60" s="122"/>
      <c r="AP60" s="8"/>
    </row>
    <row r="61" spans="1:42" ht="15">
      <c r="A61" s="14">
        <v>58</v>
      </c>
      <c r="B61" s="24"/>
      <c r="C61" s="23"/>
      <c r="D61" s="23"/>
      <c r="E61" s="79"/>
      <c r="F61" s="85"/>
      <c r="G61" s="8"/>
      <c r="H61" s="10"/>
      <c r="I61" s="115"/>
      <c r="J61" s="116"/>
      <c r="K61" s="116"/>
      <c r="L61" s="117"/>
      <c r="M61" s="122"/>
      <c r="N61" s="8"/>
      <c r="O61" s="10"/>
      <c r="P61" s="115"/>
      <c r="Q61" s="116"/>
      <c r="R61" s="116"/>
      <c r="S61" s="117"/>
      <c r="T61" s="122"/>
      <c r="U61" s="8"/>
      <c r="V61" s="8"/>
      <c r="W61" s="115"/>
      <c r="X61" s="116"/>
      <c r="Y61" s="116"/>
      <c r="Z61" s="117"/>
      <c r="AA61" s="121"/>
      <c r="AB61" s="34"/>
      <c r="AC61" s="8"/>
      <c r="AD61" s="115"/>
      <c r="AE61" s="116"/>
      <c r="AF61" s="116"/>
      <c r="AG61" s="117"/>
      <c r="AH61" s="122"/>
      <c r="AI61" s="8"/>
      <c r="AJ61" s="10"/>
      <c r="AK61" s="115"/>
      <c r="AL61" s="116"/>
      <c r="AM61" s="116"/>
      <c r="AN61" s="117"/>
      <c r="AO61" s="122"/>
      <c r="AP61" s="8"/>
    </row>
    <row r="62" spans="1:42" ht="15">
      <c r="A62" s="14">
        <v>59</v>
      </c>
      <c r="B62" s="24"/>
      <c r="C62" s="23"/>
      <c r="D62" s="23"/>
      <c r="E62" s="79"/>
      <c r="F62" s="85"/>
      <c r="G62" s="8"/>
      <c r="H62" s="10"/>
      <c r="I62" s="115"/>
      <c r="J62" s="116"/>
      <c r="K62" s="116"/>
      <c r="L62" s="117"/>
      <c r="M62" s="122"/>
      <c r="N62" s="8"/>
      <c r="O62" s="10"/>
      <c r="P62" s="115"/>
      <c r="Q62" s="116"/>
      <c r="R62" s="116"/>
      <c r="S62" s="117"/>
      <c r="T62" s="122"/>
      <c r="U62" s="8"/>
      <c r="V62" s="8"/>
      <c r="W62" s="115"/>
      <c r="X62" s="116"/>
      <c r="Y62" s="116"/>
      <c r="Z62" s="117"/>
      <c r="AA62" s="121"/>
      <c r="AB62" s="34"/>
      <c r="AC62" s="8"/>
      <c r="AD62" s="115"/>
      <c r="AE62" s="116"/>
      <c r="AF62" s="116"/>
      <c r="AG62" s="117"/>
      <c r="AH62" s="122"/>
      <c r="AI62" s="8"/>
      <c r="AJ62" s="10"/>
      <c r="AK62" s="115"/>
      <c r="AL62" s="116"/>
      <c r="AM62" s="116"/>
      <c r="AN62" s="117"/>
      <c r="AO62" s="122"/>
      <c r="AP62" s="8"/>
    </row>
    <row r="63" spans="1:42" ht="15">
      <c r="A63" s="14">
        <v>60</v>
      </c>
      <c r="B63" s="24"/>
      <c r="C63" s="23"/>
      <c r="D63" s="23"/>
      <c r="E63" s="79"/>
      <c r="F63" s="85"/>
      <c r="G63" s="8"/>
      <c r="H63" s="10"/>
      <c r="I63" s="115"/>
      <c r="J63" s="116"/>
      <c r="K63" s="116"/>
      <c r="L63" s="117"/>
      <c r="M63" s="122"/>
      <c r="N63" s="8"/>
      <c r="O63" s="10"/>
      <c r="P63" s="115"/>
      <c r="Q63" s="116"/>
      <c r="R63" s="116"/>
      <c r="S63" s="117"/>
      <c r="T63" s="122"/>
      <c r="U63" s="8"/>
      <c r="V63" s="8"/>
      <c r="W63" s="115"/>
      <c r="X63" s="116"/>
      <c r="Y63" s="116"/>
      <c r="Z63" s="117"/>
      <c r="AA63" s="121"/>
      <c r="AB63" s="34"/>
      <c r="AC63" s="8"/>
      <c r="AD63" s="115"/>
      <c r="AE63" s="116"/>
      <c r="AF63" s="116"/>
      <c r="AG63" s="117"/>
      <c r="AH63" s="122"/>
      <c r="AI63" s="8"/>
      <c r="AJ63" s="10"/>
      <c r="AK63" s="115"/>
      <c r="AL63" s="116"/>
      <c r="AM63" s="116"/>
      <c r="AN63" s="117"/>
      <c r="AO63" s="122"/>
      <c r="AP63" s="8"/>
    </row>
    <row r="64" spans="1:42" ht="15">
      <c r="A64" s="14">
        <v>61</v>
      </c>
      <c r="B64" s="24"/>
      <c r="C64" s="23"/>
      <c r="D64" s="23"/>
      <c r="E64" s="79"/>
      <c r="F64" s="85"/>
      <c r="G64" s="8"/>
      <c r="H64" s="10"/>
      <c r="I64" s="115"/>
      <c r="J64" s="116"/>
      <c r="K64" s="116"/>
      <c r="L64" s="117"/>
      <c r="M64" s="122"/>
      <c r="N64" s="8"/>
      <c r="O64" s="10"/>
      <c r="P64" s="115"/>
      <c r="Q64" s="116"/>
      <c r="R64" s="116"/>
      <c r="S64" s="117"/>
      <c r="T64" s="122"/>
      <c r="U64" s="8"/>
      <c r="V64" s="8"/>
      <c r="W64" s="115"/>
      <c r="X64" s="116"/>
      <c r="Y64" s="116"/>
      <c r="Z64" s="117"/>
      <c r="AA64" s="121"/>
      <c r="AB64" s="34"/>
      <c r="AC64" s="8"/>
      <c r="AD64" s="115"/>
      <c r="AE64" s="116"/>
      <c r="AF64" s="116"/>
      <c r="AG64" s="117"/>
      <c r="AH64" s="122"/>
      <c r="AI64" s="8"/>
      <c r="AJ64" s="10"/>
      <c r="AK64" s="115"/>
      <c r="AL64" s="116"/>
      <c r="AM64" s="116"/>
      <c r="AN64" s="117"/>
      <c r="AO64" s="122"/>
      <c r="AP64" s="8"/>
    </row>
    <row r="65" spans="1:42" ht="15">
      <c r="A65" s="14">
        <v>62</v>
      </c>
      <c r="B65" s="24"/>
      <c r="C65" s="23"/>
      <c r="D65" s="23"/>
      <c r="E65" s="79"/>
      <c r="F65" s="85"/>
      <c r="G65" s="8"/>
      <c r="H65" s="10"/>
      <c r="I65" s="115"/>
      <c r="J65" s="116"/>
      <c r="K65" s="116"/>
      <c r="L65" s="117"/>
      <c r="M65" s="122"/>
      <c r="N65" s="8"/>
      <c r="O65" s="10"/>
      <c r="P65" s="115"/>
      <c r="Q65" s="116"/>
      <c r="R65" s="116"/>
      <c r="S65" s="117"/>
      <c r="T65" s="122"/>
      <c r="U65" s="8"/>
      <c r="V65" s="8"/>
      <c r="W65" s="115"/>
      <c r="X65" s="116"/>
      <c r="Y65" s="116"/>
      <c r="Z65" s="117"/>
      <c r="AA65" s="121"/>
      <c r="AB65" s="34"/>
      <c r="AC65" s="8"/>
      <c r="AD65" s="115"/>
      <c r="AE65" s="116"/>
      <c r="AF65" s="116"/>
      <c r="AG65" s="117"/>
      <c r="AH65" s="122"/>
      <c r="AI65" s="8"/>
      <c r="AJ65" s="10"/>
      <c r="AK65" s="115"/>
      <c r="AL65" s="116"/>
      <c r="AM65" s="116"/>
      <c r="AN65" s="117"/>
      <c r="AO65" s="122"/>
      <c r="AP65" s="8"/>
    </row>
    <row r="66" spans="1:42" ht="15">
      <c r="A66" s="14">
        <v>63</v>
      </c>
      <c r="B66" s="24"/>
      <c r="C66" s="23"/>
      <c r="D66" s="23"/>
      <c r="E66" s="79"/>
      <c r="F66" s="85"/>
      <c r="G66" s="8"/>
      <c r="H66" s="10"/>
      <c r="I66" s="115"/>
      <c r="J66" s="116"/>
      <c r="K66" s="116"/>
      <c r="L66" s="117"/>
      <c r="M66" s="122"/>
      <c r="N66" s="8"/>
      <c r="O66" s="10"/>
      <c r="P66" s="115"/>
      <c r="Q66" s="116"/>
      <c r="R66" s="116"/>
      <c r="S66" s="117"/>
      <c r="T66" s="122"/>
      <c r="U66" s="8"/>
      <c r="V66" s="8"/>
      <c r="W66" s="115"/>
      <c r="X66" s="116"/>
      <c r="Y66" s="116"/>
      <c r="Z66" s="117"/>
      <c r="AA66" s="121"/>
      <c r="AB66" s="34"/>
      <c r="AC66" s="8"/>
      <c r="AD66" s="115"/>
      <c r="AE66" s="116"/>
      <c r="AF66" s="116"/>
      <c r="AG66" s="117"/>
      <c r="AH66" s="122"/>
      <c r="AI66" s="8"/>
      <c r="AJ66" s="10"/>
      <c r="AK66" s="115"/>
      <c r="AL66" s="116"/>
      <c r="AM66" s="116"/>
      <c r="AN66" s="117"/>
      <c r="AO66" s="122"/>
      <c r="AP66" s="8"/>
    </row>
    <row r="67" spans="1:42" ht="15">
      <c r="A67" s="14">
        <v>64</v>
      </c>
      <c r="B67" s="24"/>
      <c r="C67" s="23"/>
      <c r="D67" s="23"/>
      <c r="E67" s="79"/>
      <c r="F67" s="85"/>
      <c r="G67" s="8"/>
      <c r="H67" s="10"/>
      <c r="I67" s="115"/>
      <c r="J67" s="116"/>
      <c r="K67" s="116"/>
      <c r="L67" s="117"/>
      <c r="M67" s="122"/>
      <c r="N67" s="8"/>
      <c r="O67" s="10"/>
      <c r="P67" s="115"/>
      <c r="Q67" s="116"/>
      <c r="R67" s="116"/>
      <c r="S67" s="117"/>
      <c r="T67" s="122"/>
      <c r="U67" s="8"/>
      <c r="V67" s="8"/>
      <c r="W67" s="115"/>
      <c r="X67" s="116"/>
      <c r="Y67" s="116"/>
      <c r="Z67" s="117"/>
      <c r="AA67" s="121"/>
      <c r="AB67" s="34"/>
      <c r="AC67" s="8"/>
      <c r="AD67" s="115"/>
      <c r="AE67" s="116"/>
      <c r="AF67" s="116"/>
      <c r="AG67" s="117"/>
      <c r="AH67" s="122"/>
      <c r="AI67" s="8"/>
      <c r="AJ67" s="10"/>
      <c r="AK67" s="115"/>
      <c r="AL67" s="116"/>
      <c r="AM67" s="116"/>
      <c r="AN67" s="117"/>
      <c r="AO67" s="122"/>
      <c r="AP67" s="8"/>
    </row>
    <row r="68" spans="1:42" ht="15">
      <c r="A68" s="14">
        <v>65</v>
      </c>
      <c r="B68" s="24"/>
      <c r="C68" s="23"/>
      <c r="D68" s="23"/>
      <c r="E68" s="79"/>
      <c r="F68" s="85"/>
      <c r="G68" s="8"/>
      <c r="H68" s="10"/>
      <c r="I68" s="115"/>
      <c r="J68" s="116"/>
      <c r="K68" s="116"/>
      <c r="L68" s="117"/>
      <c r="M68" s="122"/>
      <c r="N68" s="8"/>
      <c r="O68" s="10"/>
      <c r="P68" s="115"/>
      <c r="Q68" s="116"/>
      <c r="R68" s="116"/>
      <c r="S68" s="117"/>
      <c r="T68" s="122"/>
      <c r="U68" s="8"/>
      <c r="V68" s="8"/>
      <c r="W68" s="115"/>
      <c r="X68" s="116"/>
      <c r="Y68" s="116"/>
      <c r="Z68" s="117"/>
      <c r="AA68" s="121"/>
      <c r="AB68" s="34"/>
      <c r="AC68" s="8"/>
      <c r="AD68" s="115"/>
      <c r="AE68" s="116"/>
      <c r="AF68" s="116"/>
      <c r="AG68" s="117"/>
      <c r="AH68" s="122"/>
      <c r="AI68" s="8"/>
      <c r="AJ68" s="10"/>
      <c r="AK68" s="115"/>
      <c r="AL68" s="116"/>
      <c r="AM68" s="116"/>
      <c r="AN68" s="117"/>
      <c r="AO68" s="122"/>
      <c r="AP68" s="8"/>
    </row>
    <row r="69" spans="1:42" ht="15">
      <c r="A69" s="14">
        <v>66</v>
      </c>
      <c r="B69" s="24"/>
      <c r="C69" s="23"/>
      <c r="D69" s="23"/>
      <c r="E69" s="79"/>
      <c r="F69" s="85"/>
      <c r="G69" s="8"/>
      <c r="H69" s="10"/>
      <c r="I69" s="115"/>
      <c r="J69" s="116"/>
      <c r="K69" s="116"/>
      <c r="L69" s="117"/>
      <c r="M69" s="122"/>
      <c r="N69" s="8"/>
      <c r="O69" s="10"/>
      <c r="P69" s="115"/>
      <c r="Q69" s="116"/>
      <c r="R69" s="116"/>
      <c r="S69" s="117"/>
      <c r="T69" s="122"/>
      <c r="U69" s="8"/>
      <c r="V69" s="8"/>
      <c r="W69" s="115"/>
      <c r="X69" s="116"/>
      <c r="Y69" s="116"/>
      <c r="Z69" s="117"/>
      <c r="AA69" s="121"/>
      <c r="AB69" s="34"/>
      <c r="AC69" s="8"/>
      <c r="AD69" s="115"/>
      <c r="AE69" s="116"/>
      <c r="AF69" s="116"/>
      <c r="AG69" s="117"/>
      <c r="AH69" s="122"/>
      <c r="AI69" s="8"/>
      <c r="AJ69" s="10"/>
      <c r="AK69" s="115"/>
      <c r="AL69" s="116"/>
      <c r="AM69" s="116"/>
      <c r="AN69" s="117"/>
      <c r="AO69" s="122"/>
      <c r="AP69" s="8"/>
    </row>
    <row r="70" spans="1:42" ht="15">
      <c r="A70" s="14">
        <v>67</v>
      </c>
      <c r="B70" s="24"/>
      <c r="C70" s="23"/>
      <c r="D70" s="23"/>
      <c r="E70" s="79"/>
      <c r="F70" s="85"/>
      <c r="G70" s="8"/>
      <c r="H70" s="10"/>
      <c r="I70" s="115"/>
      <c r="J70" s="116"/>
      <c r="K70" s="116"/>
      <c r="L70" s="117"/>
      <c r="M70" s="122"/>
      <c r="N70" s="8"/>
      <c r="O70" s="10"/>
      <c r="P70" s="115"/>
      <c r="Q70" s="116"/>
      <c r="R70" s="116"/>
      <c r="S70" s="117"/>
      <c r="T70" s="122"/>
      <c r="U70" s="8"/>
      <c r="V70" s="8"/>
      <c r="W70" s="115"/>
      <c r="X70" s="116"/>
      <c r="Y70" s="116"/>
      <c r="Z70" s="117"/>
      <c r="AA70" s="121"/>
      <c r="AB70" s="34"/>
      <c r="AC70" s="8"/>
      <c r="AD70" s="115"/>
      <c r="AE70" s="116"/>
      <c r="AF70" s="116"/>
      <c r="AG70" s="117"/>
      <c r="AH70" s="122"/>
      <c r="AI70" s="8"/>
      <c r="AJ70" s="10"/>
      <c r="AK70" s="115"/>
      <c r="AL70" s="116"/>
      <c r="AM70" s="116"/>
      <c r="AN70" s="117"/>
      <c r="AO70" s="122"/>
      <c r="AP70" s="8"/>
    </row>
    <row r="71" spans="1:42" ht="15">
      <c r="A71" s="14">
        <v>68</v>
      </c>
      <c r="B71" s="24"/>
      <c r="C71" s="23"/>
      <c r="D71" s="23"/>
      <c r="E71" s="79"/>
      <c r="F71" s="85"/>
      <c r="G71" s="8"/>
      <c r="H71" s="10"/>
      <c r="I71" s="115"/>
      <c r="J71" s="116"/>
      <c r="K71" s="116"/>
      <c r="L71" s="117"/>
      <c r="M71" s="122"/>
      <c r="N71" s="8"/>
      <c r="O71" s="10"/>
      <c r="P71" s="115"/>
      <c r="Q71" s="116"/>
      <c r="R71" s="116"/>
      <c r="S71" s="117"/>
      <c r="T71" s="122"/>
      <c r="U71" s="8"/>
      <c r="V71" s="8"/>
      <c r="W71" s="115"/>
      <c r="X71" s="116"/>
      <c r="Y71" s="116"/>
      <c r="Z71" s="117"/>
      <c r="AA71" s="121"/>
      <c r="AB71" s="34"/>
      <c r="AC71" s="8"/>
      <c r="AD71" s="115"/>
      <c r="AE71" s="116"/>
      <c r="AF71" s="116"/>
      <c r="AG71" s="117"/>
      <c r="AH71" s="122"/>
      <c r="AI71" s="8"/>
      <c r="AJ71" s="10"/>
      <c r="AK71" s="115"/>
      <c r="AL71" s="116"/>
      <c r="AM71" s="116"/>
      <c r="AN71" s="117"/>
      <c r="AO71" s="122"/>
      <c r="AP71" s="8"/>
    </row>
    <row r="72" spans="1:42" ht="15">
      <c r="A72" s="14">
        <v>69</v>
      </c>
      <c r="B72" s="24"/>
      <c r="C72" s="23"/>
      <c r="D72" s="23"/>
      <c r="E72" s="79"/>
      <c r="F72" s="85"/>
      <c r="G72" s="8"/>
      <c r="H72" s="10"/>
      <c r="I72" s="115"/>
      <c r="J72" s="116"/>
      <c r="K72" s="116"/>
      <c r="L72" s="117"/>
      <c r="M72" s="122"/>
      <c r="N72" s="8"/>
      <c r="O72" s="10"/>
      <c r="P72" s="115"/>
      <c r="Q72" s="116"/>
      <c r="R72" s="116"/>
      <c r="S72" s="117"/>
      <c r="T72" s="122"/>
      <c r="U72" s="8"/>
      <c r="V72" s="8"/>
      <c r="W72" s="115"/>
      <c r="X72" s="116"/>
      <c r="Y72" s="116"/>
      <c r="Z72" s="117"/>
      <c r="AA72" s="121"/>
      <c r="AB72" s="34"/>
      <c r="AC72" s="8"/>
      <c r="AD72" s="115"/>
      <c r="AE72" s="116"/>
      <c r="AF72" s="116"/>
      <c r="AG72" s="117"/>
      <c r="AH72" s="122"/>
      <c r="AI72" s="8"/>
      <c r="AJ72" s="10"/>
      <c r="AK72" s="115"/>
      <c r="AL72" s="116"/>
      <c r="AM72" s="116"/>
      <c r="AN72" s="117"/>
      <c r="AO72" s="122"/>
      <c r="AP72" s="8"/>
    </row>
    <row r="73" spans="1:42" ht="15">
      <c r="A73" s="14">
        <v>70</v>
      </c>
      <c r="B73" s="24"/>
      <c r="C73" s="23"/>
      <c r="D73" s="23"/>
      <c r="E73" s="79"/>
      <c r="F73" s="85"/>
      <c r="G73" s="8"/>
      <c r="H73" s="10"/>
      <c r="I73" s="115"/>
      <c r="J73" s="116"/>
      <c r="K73" s="116"/>
      <c r="L73" s="117"/>
      <c r="M73" s="122"/>
      <c r="N73" s="8"/>
      <c r="O73" s="10"/>
      <c r="P73" s="115"/>
      <c r="Q73" s="116"/>
      <c r="R73" s="116"/>
      <c r="S73" s="117"/>
      <c r="T73" s="122"/>
      <c r="U73" s="8"/>
      <c r="V73" s="8"/>
      <c r="W73" s="115"/>
      <c r="X73" s="116"/>
      <c r="Y73" s="116"/>
      <c r="Z73" s="117"/>
      <c r="AA73" s="121"/>
      <c r="AB73" s="34"/>
      <c r="AC73" s="8"/>
      <c r="AD73" s="115"/>
      <c r="AE73" s="116"/>
      <c r="AF73" s="116"/>
      <c r="AG73" s="117"/>
      <c r="AH73" s="122"/>
      <c r="AI73" s="8"/>
      <c r="AJ73" s="10"/>
      <c r="AK73" s="115"/>
      <c r="AL73" s="116"/>
      <c r="AM73" s="116"/>
      <c r="AN73" s="117"/>
      <c r="AO73" s="122"/>
      <c r="AP73" s="8"/>
    </row>
    <row r="74" spans="1:42" ht="15">
      <c r="A74" s="14">
        <v>71</v>
      </c>
      <c r="B74" s="24"/>
      <c r="C74" s="23"/>
      <c r="D74" s="23"/>
      <c r="E74" s="79"/>
      <c r="F74" s="85"/>
      <c r="G74" s="8"/>
      <c r="H74" s="10"/>
      <c r="I74" s="115"/>
      <c r="J74" s="116"/>
      <c r="K74" s="116"/>
      <c r="L74" s="117"/>
      <c r="M74" s="122"/>
      <c r="N74" s="8"/>
      <c r="O74" s="10"/>
      <c r="P74" s="115"/>
      <c r="Q74" s="116"/>
      <c r="R74" s="116"/>
      <c r="S74" s="117"/>
      <c r="T74" s="122"/>
      <c r="U74" s="8"/>
      <c r="V74" s="8"/>
      <c r="W74" s="115"/>
      <c r="X74" s="116"/>
      <c r="Y74" s="116"/>
      <c r="Z74" s="117"/>
      <c r="AA74" s="121"/>
      <c r="AB74" s="34"/>
      <c r="AC74" s="8"/>
      <c r="AD74" s="115"/>
      <c r="AE74" s="116"/>
      <c r="AF74" s="116"/>
      <c r="AG74" s="117"/>
      <c r="AH74" s="122"/>
      <c r="AI74" s="8"/>
      <c r="AJ74" s="10"/>
      <c r="AK74" s="115"/>
      <c r="AL74" s="116"/>
      <c r="AM74" s="116"/>
      <c r="AN74" s="117"/>
      <c r="AO74" s="122"/>
      <c r="AP74" s="8"/>
    </row>
    <row r="75" spans="1:42" ht="15">
      <c r="A75" s="14">
        <v>72</v>
      </c>
      <c r="B75" s="24"/>
      <c r="C75" s="23"/>
      <c r="D75" s="23"/>
      <c r="E75" s="79"/>
      <c r="F75" s="85"/>
      <c r="G75" s="8"/>
      <c r="H75" s="10"/>
      <c r="I75" s="115"/>
      <c r="J75" s="116"/>
      <c r="K75" s="116"/>
      <c r="L75" s="117"/>
      <c r="M75" s="122"/>
      <c r="N75" s="8"/>
      <c r="O75" s="10"/>
      <c r="P75" s="115"/>
      <c r="Q75" s="116"/>
      <c r="R75" s="116"/>
      <c r="S75" s="117"/>
      <c r="T75" s="122"/>
      <c r="U75" s="8"/>
      <c r="V75" s="8"/>
      <c r="W75" s="115"/>
      <c r="X75" s="116"/>
      <c r="Y75" s="116"/>
      <c r="Z75" s="117"/>
      <c r="AA75" s="121"/>
      <c r="AB75" s="34"/>
      <c r="AC75" s="8"/>
      <c r="AD75" s="115"/>
      <c r="AE75" s="116"/>
      <c r="AF75" s="116"/>
      <c r="AG75" s="117"/>
      <c r="AH75" s="122"/>
      <c r="AI75" s="8"/>
      <c r="AJ75" s="10"/>
      <c r="AK75" s="115"/>
      <c r="AL75" s="116"/>
      <c r="AM75" s="116"/>
      <c r="AN75" s="117"/>
      <c r="AO75" s="122"/>
      <c r="AP75" s="8"/>
    </row>
    <row r="76" spans="1:42" ht="15">
      <c r="A76" s="14">
        <v>73</v>
      </c>
      <c r="B76" s="24"/>
      <c r="C76" s="23"/>
      <c r="D76" s="23"/>
      <c r="E76" s="79"/>
      <c r="F76" s="85"/>
      <c r="G76" s="8"/>
      <c r="H76" s="10"/>
      <c r="I76" s="115"/>
      <c r="J76" s="116"/>
      <c r="K76" s="116"/>
      <c r="L76" s="117"/>
      <c r="M76" s="122"/>
      <c r="N76" s="8"/>
      <c r="O76" s="10"/>
      <c r="P76" s="115"/>
      <c r="Q76" s="116"/>
      <c r="R76" s="116"/>
      <c r="S76" s="117"/>
      <c r="T76" s="122"/>
      <c r="U76" s="8"/>
      <c r="V76" s="8"/>
      <c r="W76" s="115"/>
      <c r="X76" s="116"/>
      <c r="Y76" s="116"/>
      <c r="Z76" s="117"/>
      <c r="AA76" s="121"/>
      <c r="AB76" s="34"/>
      <c r="AC76" s="8"/>
      <c r="AD76" s="115"/>
      <c r="AE76" s="116"/>
      <c r="AF76" s="116"/>
      <c r="AG76" s="117"/>
      <c r="AH76" s="122"/>
      <c r="AI76" s="8"/>
      <c r="AJ76" s="10"/>
      <c r="AK76" s="115"/>
      <c r="AL76" s="116"/>
      <c r="AM76" s="116"/>
      <c r="AN76" s="117"/>
      <c r="AO76" s="122"/>
      <c r="AP76" s="8"/>
    </row>
    <row r="77" spans="1:42" ht="15">
      <c r="A77" s="14">
        <v>74</v>
      </c>
      <c r="B77" s="24"/>
      <c r="C77" s="23"/>
      <c r="D77" s="23"/>
      <c r="E77" s="79"/>
      <c r="F77" s="85"/>
      <c r="G77" s="8"/>
      <c r="H77" s="10"/>
      <c r="I77" s="115"/>
      <c r="J77" s="116"/>
      <c r="K77" s="116"/>
      <c r="L77" s="117"/>
      <c r="M77" s="122"/>
      <c r="N77" s="8"/>
      <c r="O77" s="10"/>
      <c r="P77" s="115"/>
      <c r="Q77" s="116"/>
      <c r="R77" s="116"/>
      <c r="S77" s="117"/>
      <c r="T77" s="122"/>
      <c r="U77" s="8"/>
      <c r="V77" s="8"/>
      <c r="W77" s="115"/>
      <c r="X77" s="116"/>
      <c r="Y77" s="116"/>
      <c r="Z77" s="117"/>
      <c r="AA77" s="121"/>
      <c r="AB77" s="34"/>
      <c r="AC77" s="8"/>
      <c r="AD77" s="115"/>
      <c r="AE77" s="116"/>
      <c r="AF77" s="116"/>
      <c r="AG77" s="117"/>
      <c r="AH77" s="122"/>
      <c r="AI77" s="8"/>
      <c r="AJ77" s="10"/>
      <c r="AK77" s="115"/>
      <c r="AL77" s="116"/>
      <c r="AM77" s="116"/>
      <c r="AN77" s="117"/>
      <c r="AO77" s="122"/>
      <c r="AP77" s="8"/>
    </row>
    <row r="78" spans="1:42" ht="15">
      <c r="A78" s="14">
        <v>75</v>
      </c>
      <c r="B78" s="24"/>
      <c r="C78" s="23"/>
      <c r="D78" s="23"/>
      <c r="E78" s="79"/>
      <c r="F78" s="85"/>
      <c r="G78" s="8"/>
      <c r="H78" s="10"/>
      <c r="I78" s="115"/>
      <c r="J78" s="116"/>
      <c r="K78" s="116"/>
      <c r="L78" s="117"/>
      <c r="M78" s="122"/>
      <c r="N78" s="8"/>
      <c r="O78" s="10"/>
      <c r="P78" s="115"/>
      <c r="Q78" s="116"/>
      <c r="R78" s="116"/>
      <c r="S78" s="117"/>
      <c r="T78" s="122"/>
      <c r="U78" s="8"/>
      <c r="V78" s="8"/>
      <c r="W78" s="115"/>
      <c r="X78" s="116"/>
      <c r="Y78" s="116"/>
      <c r="Z78" s="117"/>
      <c r="AA78" s="121"/>
      <c r="AB78" s="34"/>
      <c r="AC78" s="8"/>
      <c r="AD78" s="115"/>
      <c r="AE78" s="116"/>
      <c r="AF78" s="116"/>
      <c r="AG78" s="117"/>
      <c r="AH78" s="122"/>
      <c r="AI78" s="8"/>
      <c r="AJ78" s="10"/>
      <c r="AK78" s="115"/>
      <c r="AL78" s="116"/>
      <c r="AM78" s="116"/>
      <c r="AN78" s="117"/>
      <c r="AO78" s="122"/>
      <c r="AP78" s="8"/>
    </row>
    <row r="79" spans="1:42" ht="15">
      <c r="A79" s="14">
        <v>76</v>
      </c>
      <c r="B79" s="24"/>
      <c r="C79" s="23"/>
      <c r="D79" s="23"/>
      <c r="E79" s="79"/>
      <c r="F79" s="85"/>
      <c r="G79" s="8"/>
      <c r="H79" s="10"/>
      <c r="I79" s="115"/>
      <c r="J79" s="116"/>
      <c r="K79" s="116"/>
      <c r="L79" s="117"/>
      <c r="M79" s="122"/>
      <c r="N79" s="8"/>
      <c r="O79" s="10"/>
      <c r="P79" s="115"/>
      <c r="Q79" s="116"/>
      <c r="R79" s="116"/>
      <c r="S79" s="117"/>
      <c r="T79" s="122"/>
      <c r="U79" s="8"/>
      <c r="V79" s="8"/>
      <c r="W79" s="115"/>
      <c r="X79" s="116"/>
      <c r="Y79" s="116"/>
      <c r="Z79" s="117"/>
      <c r="AA79" s="121"/>
      <c r="AB79" s="34"/>
      <c r="AC79" s="8"/>
      <c r="AD79" s="115"/>
      <c r="AE79" s="116"/>
      <c r="AF79" s="116"/>
      <c r="AG79" s="117"/>
      <c r="AH79" s="122"/>
      <c r="AI79" s="8"/>
      <c r="AJ79" s="10"/>
      <c r="AK79" s="115"/>
      <c r="AL79" s="116"/>
      <c r="AM79" s="116"/>
      <c r="AN79" s="117"/>
      <c r="AO79" s="122"/>
      <c r="AP79" s="8"/>
    </row>
    <row r="80" spans="1:42" ht="15">
      <c r="A80" s="14">
        <v>77</v>
      </c>
      <c r="B80" s="24"/>
      <c r="C80" s="23"/>
      <c r="D80" s="23"/>
      <c r="E80" s="79"/>
      <c r="F80" s="85"/>
      <c r="G80" s="8"/>
      <c r="H80" s="10"/>
      <c r="I80" s="115"/>
      <c r="J80" s="116"/>
      <c r="K80" s="116"/>
      <c r="L80" s="117"/>
      <c r="M80" s="122"/>
      <c r="N80" s="8"/>
      <c r="O80" s="10"/>
      <c r="P80" s="115"/>
      <c r="Q80" s="116"/>
      <c r="R80" s="116"/>
      <c r="S80" s="117"/>
      <c r="T80" s="122"/>
      <c r="U80" s="8"/>
      <c r="V80" s="8"/>
      <c r="W80" s="115"/>
      <c r="X80" s="116"/>
      <c r="Y80" s="116"/>
      <c r="Z80" s="117"/>
      <c r="AA80" s="121"/>
      <c r="AB80" s="34"/>
      <c r="AC80" s="8"/>
      <c r="AD80" s="115"/>
      <c r="AE80" s="116"/>
      <c r="AF80" s="116"/>
      <c r="AG80" s="117"/>
      <c r="AH80" s="122"/>
      <c r="AI80" s="8"/>
      <c r="AJ80" s="10"/>
      <c r="AK80" s="115"/>
      <c r="AL80" s="116"/>
      <c r="AM80" s="116"/>
      <c r="AN80" s="117"/>
      <c r="AO80" s="122"/>
      <c r="AP80" s="8"/>
    </row>
    <row r="81" spans="1:42" ht="15">
      <c r="A81" s="14">
        <v>78</v>
      </c>
      <c r="B81" s="24"/>
      <c r="C81" s="23"/>
      <c r="D81" s="23"/>
      <c r="E81" s="79"/>
      <c r="F81" s="85"/>
      <c r="G81" s="8"/>
      <c r="H81" s="10"/>
      <c r="I81" s="115"/>
      <c r="J81" s="116"/>
      <c r="K81" s="116"/>
      <c r="L81" s="117"/>
      <c r="M81" s="122"/>
      <c r="N81" s="8"/>
      <c r="O81" s="10"/>
      <c r="P81" s="115"/>
      <c r="Q81" s="116"/>
      <c r="R81" s="116"/>
      <c r="S81" s="117"/>
      <c r="T81" s="122"/>
      <c r="U81" s="8"/>
      <c r="V81" s="8"/>
      <c r="W81" s="115"/>
      <c r="X81" s="116"/>
      <c r="Y81" s="116"/>
      <c r="Z81" s="117"/>
      <c r="AA81" s="121"/>
      <c r="AB81" s="34"/>
      <c r="AC81" s="8"/>
      <c r="AD81" s="115"/>
      <c r="AE81" s="116"/>
      <c r="AF81" s="116"/>
      <c r="AG81" s="117"/>
      <c r="AH81" s="122"/>
      <c r="AI81" s="8"/>
      <c r="AJ81" s="10"/>
      <c r="AK81" s="115"/>
      <c r="AL81" s="116"/>
      <c r="AM81" s="116"/>
      <c r="AN81" s="117"/>
      <c r="AO81" s="122"/>
      <c r="AP81" s="8"/>
    </row>
    <row r="82" spans="1:42" ht="15">
      <c r="A82" s="14">
        <v>79</v>
      </c>
      <c r="B82" s="24"/>
      <c r="C82" s="23"/>
      <c r="D82" s="23"/>
      <c r="E82" s="79"/>
      <c r="F82" s="85"/>
      <c r="G82" s="8"/>
      <c r="H82" s="10"/>
      <c r="I82" s="115"/>
      <c r="J82" s="116"/>
      <c r="K82" s="116"/>
      <c r="L82" s="117"/>
      <c r="M82" s="122"/>
      <c r="N82" s="8"/>
      <c r="O82" s="10"/>
      <c r="P82" s="115"/>
      <c r="Q82" s="116"/>
      <c r="R82" s="116"/>
      <c r="S82" s="117"/>
      <c r="T82" s="122"/>
      <c r="U82" s="8"/>
      <c r="V82" s="8"/>
      <c r="W82" s="115"/>
      <c r="X82" s="116"/>
      <c r="Y82" s="116"/>
      <c r="Z82" s="117"/>
      <c r="AA82" s="121"/>
      <c r="AB82" s="34"/>
      <c r="AC82" s="8"/>
      <c r="AD82" s="115"/>
      <c r="AE82" s="116"/>
      <c r="AF82" s="116"/>
      <c r="AG82" s="117"/>
      <c r="AH82" s="122"/>
      <c r="AI82" s="8"/>
      <c r="AJ82" s="10"/>
      <c r="AK82" s="115"/>
      <c r="AL82" s="116"/>
      <c r="AM82" s="116"/>
      <c r="AN82" s="117"/>
      <c r="AO82" s="122"/>
      <c r="AP82" s="8"/>
    </row>
    <row r="83" spans="1:42" ht="15">
      <c r="A83" s="14">
        <v>80</v>
      </c>
      <c r="B83" s="24"/>
      <c r="C83" s="23"/>
      <c r="D83" s="23"/>
      <c r="E83" s="79"/>
      <c r="F83" s="85"/>
      <c r="G83" s="8"/>
      <c r="H83" s="10"/>
      <c r="I83" s="115"/>
      <c r="J83" s="116"/>
      <c r="K83" s="116"/>
      <c r="L83" s="117"/>
      <c r="M83" s="122"/>
      <c r="N83" s="8"/>
      <c r="O83" s="10"/>
      <c r="P83" s="115"/>
      <c r="Q83" s="116"/>
      <c r="R83" s="116"/>
      <c r="S83" s="117"/>
      <c r="T83" s="122"/>
      <c r="U83" s="8"/>
      <c r="V83" s="8"/>
      <c r="W83" s="115"/>
      <c r="X83" s="116"/>
      <c r="Y83" s="116"/>
      <c r="Z83" s="117"/>
      <c r="AA83" s="121"/>
      <c r="AB83" s="34"/>
      <c r="AC83" s="8"/>
      <c r="AD83" s="115"/>
      <c r="AE83" s="116"/>
      <c r="AF83" s="116"/>
      <c r="AG83" s="117"/>
      <c r="AH83" s="122"/>
      <c r="AI83" s="8"/>
      <c r="AJ83" s="10"/>
      <c r="AK83" s="115"/>
      <c r="AL83" s="116"/>
      <c r="AM83" s="116"/>
      <c r="AN83" s="117"/>
      <c r="AO83" s="122"/>
      <c r="AP83" s="8"/>
    </row>
    <row r="84" spans="1:42" ht="15">
      <c r="A84" s="14">
        <v>81</v>
      </c>
      <c r="B84" s="24"/>
      <c r="C84" s="23"/>
      <c r="D84" s="23"/>
      <c r="E84" s="79"/>
      <c r="F84" s="85"/>
      <c r="G84" s="8"/>
      <c r="H84" s="10"/>
      <c r="I84" s="115"/>
      <c r="J84" s="116"/>
      <c r="K84" s="116"/>
      <c r="L84" s="117"/>
      <c r="M84" s="122"/>
      <c r="N84" s="8"/>
      <c r="O84" s="10"/>
      <c r="P84" s="115"/>
      <c r="Q84" s="116"/>
      <c r="R84" s="116"/>
      <c r="S84" s="117"/>
      <c r="T84" s="122"/>
      <c r="U84" s="8"/>
      <c r="V84" s="8"/>
      <c r="W84" s="115"/>
      <c r="X84" s="116"/>
      <c r="Y84" s="116"/>
      <c r="Z84" s="117"/>
      <c r="AA84" s="121"/>
      <c r="AB84" s="34"/>
      <c r="AC84" s="8"/>
      <c r="AD84" s="115"/>
      <c r="AE84" s="116"/>
      <c r="AF84" s="116"/>
      <c r="AG84" s="117"/>
      <c r="AH84" s="122"/>
      <c r="AI84" s="8"/>
      <c r="AJ84" s="10"/>
      <c r="AK84" s="115"/>
      <c r="AL84" s="116"/>
      <c r="AM84" s="116"/>
      <c r="AN84" s="117"/>
      <c r="AO84" s="122"/>
      <c r="AP84" s="8"/>
    </row>
    <row r="85" spans="1:42" ht="15">
      <c r="A85" s="14">
        <v>82</v>
      </c>
      <c r="B85" s="24"/>
      <c r="C85" s="23"/>
      <c r="D85" s="23"/>
      <c r="E85" s="79"/>
      <c r="F85" s="85"/>
      <c r="G85" s="8"/>
      <c r="H85" s="10"/>
      <c r="I85" s="115"/>
      <c r="J85" s="116"/>
      <c r="K85" s="116"/>
      <c r="L85" s="117"/>
      <c r="M85" s="122"/>
      <c r="N85" s="8"/>
      <c r="O85" s="10"/>
      <c r="P85" s="115"/>
      <c r="Q85" s="116"/>
      <c r="R85" s="116"/>
      <c r="S85" s="117"/>
      <c r="T85" s="122"/>
      <c r="U85" s="8"/>
      <c r="V85" s="8"/>
      <c r="W85" s="115"/>
      <c r="X85" s="116"/>
      <c r="Y85" s="116"/>
      <c r="Z85" s="117"/>
      <c r="AA85" s="121"/>
      <c r="AB85" s="34"/>
      <c r="AC85" s="8"/>
      <c r="AD85" s="115"/>
      <c r="AE85" s="116"/>
      <c r="AF85" s="116"/>
      <c r="AG85" s="117"/>
      <c r="AH85" s="122"/>
      <c r="AI85" s="8"/>
      <c r="AJ85" s="10"/>
      <c r="AK85" s="115"/>
      <c r="AL85" s="116"/>
      <c r="AM85" s="116"/>
      <c r="AN85" s="117"/>
      <c r="AO85" s="122"/>
      <c r="AP85" s="8"/>
    </row>
    <row r="86" spans="1:42" ht="15">
      <c r="A86" s="14">
        <v>83</v>
      </c>
      <c r="B86" s="24"/>
      <c r="C86" s="23"/>
      <c r="D86" s="23"/>
      <c r="E86" s="79"/>
      <c r="F86" s="85"/>
      <c r="G86" s="8"/>
      <c r="H86" s="10"/>
      <c r="I86" s="115"/>
      <c r="J86" s="116"/>
      <c r="K86" s="116"/>
      <c r="L86" s="117"/>
      <c r="M86" s="122"/>
      <c r="N86" s="8"/>
      <c r="O86" s="10"/>
      <c r="P86" s="115"/>
      <c r="Q86" s="116"/>
      <c r="R86" s="116"/>
      <c r="S86" s="117"/>
      <c r="T86" s="122"/>
      <c r="U86" s="8"/>
      <c r="V86" s="8"/>
      <c r="W86" s="115"/>
      <c r="X86" s="116"/>
      <c r="Y86" s="116"/>
      <c r="Z86" s="117"/>
      <c r="AA86" s="121"/>
      <c r="AB86" s="34"/>
      <c r="AC86" s="8"/>
      <c r="AD86" s="115"/>
      <c r="AE86" s="116"/>
      <c r="AF86" s="116"/>
      <c r="AG86" s="117"/>
      <c r="AH86" s="122"/>
      <c r="AI86" s="8"/>
      <c r="AJ86" s="10"/>
      <c r="AK86" s="115"/>
      <c r="AL86" s="116"/>
      <c r="AM86" s="116"/>
      <c r="AN86" s="117"/>
      <c r="AO86" s="122"/>
      <c r="AP86" s="8"/>
    </row>
    <row r="87" spans="1:42" ht="15">
      <c r="A87" s="14">
        <v>84</v>
      </c>
      <c r="B87" s="24"/>
      <c r="C87" s="23"/>
      <c r="D87" s="23"/>
      <c r="E87" s="79"/>
      <c r="F87" s="85"/>
      <c r="G87" s="8"/>
      <c r="H87" s="10"/>
      <c r="I87" s="115"/>
      <c r="J87" s="116"/>
      <c r="K87" s="116"/>
      <c r="L87" s="117"/>
      <c r="M87" s="122"/>
      <c r="N87" s="8"/>
      <c r="O87" s="10"/>
      <c r="P87" s="115"/>
      <c r="Q87" s="116"/>
      <c r="R87" s="116"/>
      <c r="S87" s="117"/>
      <c r="T87" s="122"/>
      <c r="U87" s="8"/>
      <c r="V87" s="8"/>
      <c r="W87" s="115"/>
      <c r="X87" s="116"/>
      <c r="Y87" s="116"/>
      <c r="Z87" s="117"/>
      <c r="AA87" s="121"/>
      <c r="AB87" s="34"/>
      <c r="AC87" s="8"/>
      <c r="AD87" s="115"/>
      <c r="AE87" s="116"/>
      <c r="AF87" s="116"/>
      <c r="AG87" s="117"/>
      <c r="AH87" s="122"/>
      <c r="AI87" s="8"/>
      <c r="AJ87" s="10"/>
      <c r="AK87" s="115"/>
      <c r="AL87" s="116"/>
      <c r="AM87" s="116"/>
      <c r="AN87" s="117"/>
      <c r="AO87" s="122"/>
      <c r="AP87" s="8"/>
    </row>
    <row r="88" spans="1:42" ht="15">
      <c r="A88" s="14">
        <v>85</v>
      </c>
      <c r="B88" s="24"/>
      <c r="C88" s="23"/>
      <c r="D88" s="23"/>
      <c r="E88" s="79"/>
      <c r="F88" s="85"/>
      <c r="G88" s="8"/>
      <c r="H88" s="10"/>
      <c r="I88" s="115"/>
      <c r="J88" s="116"/>
      <c r="K88" s="116"/>
      <c r="L88" s="117"/>
      <c r="M88" s="122"/>
      <c r="N88" s="8"/>
      <c r="O88" s="10"/>
      <c r="P88" s="115"/>
      <c r="Q88" s="116"/>
      <c r="R88" s="116"/>
      <c r="S88" s="117"/>
      <c r="T88" s="122"/>
      <c r="U88" s="8"/>
      <c r="V88" s="8"/>
      <c r="W88" s="115"/>
      <c r="X88" s="116"/>
      <c r="Y88" s="116"/>
      <c r="Z88" s="117"/>
      <c r="AA88" s="121"/>
      <c r="AB88" s="34"/>
      <c r="AC88" s="8"/>
      <c r="AD88" s="115"/>
      <c r="AE88" s="116"/>
      <c r="AF88" s="116"/>
      <c r="AG88" s="117"/>
      <c r="AH88" s="122"/>
      <c r="AI88" s="8"/>
      <c r="AJ88" s="10"/>
      <c r="AK88" s="115"/>
      <c r="AL88" s="116"/>
      <c r="AM88" s="116"/>
      <c r="AN88" s="117"/>
      <c r="AO88" s="122"/>
      <c r="AP88" s="8"/>
    </row>
    <row r="89" spans="1:42" ht="15">
      <c r="A89" s="14">
        <v>86</v>
      </c>
      <c r="B89" s="24"/>
      <c r="C89" s="23"/>
      <c r="D89" s="23"/>
      <c r="E89" s="79"/>
      <c r="F89" s="85"/>
      <c r="G89" s="8"/>
      <c r="H89" s="10"/>
      <c r="I89" s="115"/>
      <c r="J89" s="116"/>
      <c r="K89" s="116"/>
      <c r="L89" s="117"/>
      <c r="M89" s="122"/>
      <c r="N89" s="8"/>
      <c r="O89" s="10"/>
      <c r="P89" s="115"/>
      <c r="Q89" s="116"/>
      <c r="R89" s="116"/>
      <c r="S89" s="117"/>
      <c r="T89" s="122"/>
      <c r="U89" s="8"/>
      <c r="V89" s="8"/>
      <c r="W89" s="115"/>
      <c r="X89" s="116"/>
      <c r="Y89" s="116"/>
      <c r="Z89" s="117"/>
      <c r="AA89" s="121"/>
      <c r="AB89" s="34"/>
      <c r="AC89" s="8"/>
      <c r="AD89" s="115"/>
      <c r="AE89" s="116"/>
      <c r="AF89" s="116"/>
      <c r="AG89" s="117"/>
      <c r="AH89" s="122"/>
      <c r="AI89" s="8"/>
      <c r="AJ89" s="10"/>
      <c r="AK89" s="115"/>
      <c r="AL89" s="116"/>
      <c r="AM89" s="116"/>
      <c r="AN89" s="117"/>
      <c r="AO89" s="122"/>
      <c r="AP89" s="8"/>
    </row>
    <row r="90" spans="1:42" ht="15">
      <c r="A90" s="14">
        <v>87</v>
      </c>
      <c r="B90" s="24"/>
      <c r="C90" s="23"/>
      <c r="D90" s="23"/>
      <c r="E90" s="79"/>
      <c r="F90" s="85"/>
      <c r="G90" s="8"/>
      <c r="H90" s="10"/>
      <c r="I90" s="115"/>
      <c r="J90" s="116"/>
      <c r="K90" s="116"/>
      <c r="L90" s="117"/>
      <c r="M90" s="122"/>
      <c r="N90" s="8"/>
      <c r="O90" s="10"/>
      <c r="P90" s="115"/>
      <c r="Q90" s="116"/>
      <c r="R90" s="116"/>
      <c r="S90" s="117"/>
      <c r="T90" s="122"/>
      <c r="U90" s="8"/>
      <c r="V90" s="8"/>
      <c r="W90" s="115"/>
      <c r="X90" s="116"/>
      <c r="Y90" s="116"/>
      <c r="Z90" s="117"/>
      <c r="AA90" s="121"/>
      <c r="AB90" s="34"/>
      <c r="AC90" s="8"/>
      <c r="AD90" s="115"/>
      <c r="AE90" s="116"/>
      <c r="AF90" s="116"/>
      <c r="AG90" s="117"/>
      <c r="AH90" s="122"/>
      <c r="AI90" s="8"/>
      <c r="AJ90" s="10"/>
      <c r="AK90" s="115"/>
      <c r="AL90" s="116"/>
      <c r="AM90" s="116"/>
      <c r="AN90" s="117"/>
      <c r="AO90" s="122"/>
      <c r="AP90" s="8"/>
    </row>
    <row r="91" spans="1:42" ht="15">
      <c r="A91" s="14">
        <v>88</v>
      </c>
      <c r="B91" s="24"/>
      <c r="C91" s="23"/>
      <c r="D91" s="23"/>
      <c r="E91" s="79"/>
      <c r="F91" s="85"/>
      <c r="G91" s="8"/>
      <c r="H91" s="10"/>
      <c r="I91" s="115"/>
      <c r="J91" s="116"/>
      <c r="K91" s="116"/>
      <c r="L91" s="117"/>
      <c r="M91" s="122"/>
      <c r="N91" s="8"/>
      <c r="O91" s="10"/>
      <c r="P91" s="115"/>
      <c r="Q91" s="116"/>
      <c r="R91" s="116"/>
      <c r="S91" s="117"/>
      <c r="T91" s="122"/>
      <c r="U91" s="8"/>
      <c r="V91" s="8"/>
      <c r="W91" s="115"/>
      <c r="X91" s="116"/>
      <c r="Y91" s="116"/>
      <c r="Z91" s="117"/>
      <c r="AA91" s="121"/>
      <c r="AB91" s="34"/>
      <c r="AC91" s="8"/>
      <c r="AD91" s="115"/>
      <c r="AE91" s="116"/>
      <c r="AF91" s="116"/>
      <c r="AG91" s="117"/>
      <c r="AH91" s="122"/>
      <c r="AI91" s="8"/>
      <c r="AJ91" s="10"/>
      <c r="AK91" s="115"/>
      <c r="AL91" s="116"/>
      <c r="AM91" s="116"/>
      <c r="AN91" s="117"/>
      <c r="AO91" s="122"/>
      <c r="AP91" s="8"/>
    </row>
    <row r="92" spans="1:42" ht="15">
      <c r="A92" s="14">
        <v>89</v>
      </c>
      <c r="B92" s="24"/>
      <c r="C92" s="23"/>
      <c r="D92" s="23"/>
      <c r="E92" s="79"/>
      <c r="F92" s="85"/>
      <c r="G92" s="8"/>
      <c r="H92" s="10"/>
      <c r="I92" s="115"/>
      <c r="J92" s="116"/>
      <c r="K92" s="116"/>
      <c r="L92" s="117"/>
      <c r="M92" s="122"/>
      <c r="N92" s="8"/>
      <c r="O92" s="10"/>
      <c r="P92" s="115"/>
      <c r="Q92" s="116"/>
      <c r="R92" s="116"/>
      <c r="S92" s="117"/>
      <c r="T92" s="122"/>
      <c r="U92" s="8"/>
      <c r="V92" s="8"/>
      <c r="W92" s="115"/>
      <c r="X92" s="116"/>
      <c r="Y92" s="116"/>
      <c r="Z92" s="117"/>
      <c r="AA92" s="121"/>
      <c r="AB92" s="34"/>
      <c r="AC92" s="8"/>
      <c r="AD92" s="115"/>
      <c r="AE92" s="116"/>
      <c r="AF92" s="116"/>
      <c r="AG92" s="117"/>
      <c r="AH92" s="122"/>
      <c r="AI92" s="8"/>
      <c r="AJ92" s="10"/>
      <c r="AK92" s="115"/>
      <c r="AL92" s="116"/>
      <c r="AM92" s="116"/>
      <c r="AN92" s="117"/>
      <c r="AO92" s="122"/>
      <c r="AP92" s="8"/>
    </row>
    <row r="93" spans="1:42" ht="15">
      <c r="A93" s="14">
        <v>90</v>
      </c>
      <c r="B93" s="24"/>
      <c r="C93" s="23"/>
      <c r="D93" s="23"/>
      <c r="E93" s="79"/>
      <c r="F93" s="85"/>
      <c r="G93" s="8"/>
      <c r="H93" s="10"/>
      <c r="I93" s="115"/>
      <c r="J93" s="116"/>
      <c r="K93" s="116"/>
      <c r="L93" s="117"/>
      <c r="M93" s="122"/>
      <c r="N93" s="8"/>
      <c r="O93" s="10"/>
      <c r="P93" s="115"/>
      <c r="Q93" s="116"/>
      <c r="R93" s="116"/>
      <c r="S93" s="117"/>
      <c r="T93" s="122"/>
      <c r="U93" s="8"/>
      <c r="V93" s="8"/>
      <c r="W93" s="115"/>
      <c r="X93" s="116"/>
      <c r="Y93" s="116"/>
      <c r="Z93" s="117"/>
      <c r="AA93" s="121"/>
      <c r="AB93" s="34"/>
      <c r="AC93" s="8"/>
      <c r="AD93" s="115"/>
      <c r="AE93" s="116"/>
      <c r="AF93" s="116"/>
      <c r="AG93" s="117"/>
      <c r="AH93" s="122"/>
      <c r="AI93" s="8"/>
      <c r="AJ93" s="10"/>
      <c r="AK93" s="115"/>
      <c r="AL93" s="116"/>
      <c r="AM93" s="116"/>
      <c r="AN93" s="117"/>
      <c r="AO93" s="122"/>
      <c r="AP93" s="8"/>
    </row>
    <row r="94" spans="1:42" ht="15">
      <c r="A94" s="14">
        <v>91</v>
      </c>
      <c r="B94" s="24"/>
      <c r="C94" s="23"/>
      <c r="D94" s="23"/>
      <c r="E94" s="79"/>
      <c r="F94" s="85"/>
      <c r="G94" s="8"/>
      <c r="H94" s="10"/>
      <c r="I94" s="115"/>
      <c r="J94" s="116"/>
      <c r="K94" s="116"/>
      <c r="L94" s="117"/>
      <c r="M94" s="122"/>
      <c r="N94" s="8"/>
      <c r="O94" s="10"/>
      <c r="P94" s="115"/>
      <c r="Q94" s="116"/>
      <c r="R94" s="116"/>
      <c r="S94" s="117"/>
      <c r="T94" s="122"/>
      <c r="U94" s="8"/>
      <c r="V94" s="8"/>
      <c r="W94" s="115"/>
      <c r="X94" s="116"/>
      <c r="Y94" s="116"/>
      <c r="Z94" s="117"/>
      <c r="AA94" s="121"/>
      <c r="AB94" s="34"/>
      <c r="AC94" s="8"/>
      <c r="AD94" s="115"/>
      <c r="AE94" s="116"/>
      <c r="AF94" s="116"/>
      <c r="AG94" s="117"/>
      <c r="AH94" s="122"/>
      <c r="AI94" s="8"/>
      <c r="AJ94" s="10"/>
      <c r="AK94" s="115"/>
      <c r="AL94" s="116"/>
      <c r="AM94" s="116"/>
      <c r="AN94" s="117"/>
      <c r="AO94" s="122"/>
      <c r="AP94" s="8"/>
    </row>
    <row r="95" spans="1:42" ht="15">
      <c r="A95" s="14">
        <v>92</v>
      </c>
      <c r="B95" s="24"/>
      <c r="C95" s="23"/>
      <c r="D95" s="23"/>
      <c r="E95" s="79"/>
      <c r="F95" s="85"/>
      <c r="G95" s="8"/>
      <c r="H95" s="10"/>
      <c r="I95" s="115"/>
      <c r="J95" s="116"/>
      <c r="K95" s="116"/>
      <c r="L95" s="117"/>
      <c r="M95" s="122"/>
      <c r="N95" s="8"/>
      <c r="O95" s="10"/>
      <c r="P95" s="115"/>
      <c r="Q95" s="116"/>
      <c r="R95" s="116"/>
      <c r="S95" s="117"/>
      <c r="T95" s="122"/>
      <c r="U95" s="8"/>
      <c r="V95" s="8"/>
      <c r="W95" s="115"/>
      <c r="X95" s="116"/>
      <c r="Y95" s="116"/>
      <c r="Z95" s="117"/>
      <c r="AA95" s="121"/>
      <c r="AB95" s="34"/>
      <c r="AC95" s="8"/>
      <c r="AD95" s="115"/>
      <c r="AE95" s="116"/>
      <c r="AF95" s="116"/>
      <c r="AG95" s="117"/>
      <c r="AH95" s="122"/>
      <c r="AI95" s="8"/>
      <c r="AJ95" s="10"/>
      <c r="AK95" s="115"/>
      <c r="AL95" s="116"/>
      <c r="AM95" s="116"/>
      <c r="AN95" s="117"/>
      <c r="AO95" s="122"/>
      <c r="AP95" s="8"/>
    </row>
    <row r="96" spans="1:42" ht="15">
      <c r="A96" s="14">
        <v>93</v>
      </c>
      <c r="B96" s="24"/>
      <c r="C96" s="23"/>
      <c r="D96" s="23"/>
      <c r="E96" s="79"/>
      <c r="F96" s="85"/>
      <c r="G96" s="8"/>
      <c r="H96" s="10"/>
      <c r="I96" s="115"/>
      <c r="J96" s="116"/>
      <c r="K96" s="116"/>
      <c r="L96" s="117"/>
      <c r="M96" s="122"/>
      <c r="N96" s="8"/>
      <c r="O96" s="10"/>
      <c r="P96" s="115"/>
      <c r="Q96" s="116"/>
      <c r="R96" s="116"/>
      <c r="S96" s="117"/>
      <c r="T96" s="122"/>
      <c r="U96" s="8"/>
      <c r="V96" s="8"/>
      <c r="W96" s="115"/>
      <c r="X96" s="116"/>
      <c r="Y96" s="116"/>
      <c r="Z96" s="117"/>
      <c r="AA96" s="121"/>
      <c r="AB96" s="34"/>
      <c r="AC96" s="8"/>
      <c r="AD96" s="115"/>
      <c r="AE96" s="116"/>
      <c r="AF96" s="116"/>
      <c r="AG96" s="117"/>
      <c r="AH96" s="122"/>
      <c r="AI96" s="8"/>
      <c r="AJ96" s="10"/>
      <c r="AK96" s="115"/>
      <c r="AL96" s="116"/>
      <c r="AM96" s="116"/>
      <c r="AN96" s="117"/>
      <c r="AO96" s="122"/>
      <c r="AP96" s="8"/>
    </row>
    <row r="97" spans="1:42" ht="15">
      <c r="A97" s="14">
        <v>94</v>
      </c>
      <c r="B97" s="24"/>
      <c r="C97" s="23"/>
      <c r="D97" s="23"/>
      <c r="E97" s="79"/>
      <c r="F97" s="85"/>
      <c r="G97" s="8"/>
      <c r="H97" s="10"/>
      <c r="I97" s="115"/>
      <c r="J97" s="116"/>
      <c r="K97" s="116"/>
      <c r="L97" s="117"/>
      <c r="M97" s="122"/>
      <c r="N97" s="8"/>
      <c r="O97" s="10"/>
      <c r="P97" s="115"/>
      <c r="Q97" s="116"/>
      <c r="R97" s="116"/>
      <c r="S97" s="117"/>
      <c r="T97" s="122"/>
      <c r="U97" s="8"/>
      <c r="V97" s="8"/>
      <c r="W97" s="115"/>
      <c r="X97" s="116"/>
      <c r="Y97" s="116"/>
      <c r="Z97" s="117"/>
      <c r="AA97" s="121"/>
      <c r="AB97" s="34"/>
      <c r="AC97" s="8"/>
      <c r="AD97" s="115"/>
      <c r="AE97" s="116"/>
      <c r="AF97" s="116"/>
      <c r="AG97" s="117"/>
      <c r="AH97" s="122"/>
      <c r="AI97" s="8"/>
      <c r="AJ97" s="10"/>
      <c r="AK97" s="115"/>
      <c r="AL97" s="116"/>
      <c r="AM97" s="116"/>
      <c r="AN97" s="117"/>
      <c r="AO97" s="122"/>
      <c r="AP97" s="8"/>
    </row>
    <row r="98" spans="1:42" ht="15">
      <c r="A98" s="14">
        <v>95</v>
      </c>
      <c r="B98" s="24"/>
      <c r="C98" s="23"/>
      <c r="D98" s="23"/>
      <c r="E98" s="79"/>
      <c r="F98" s="85"/>
      <c r="G98" s="8"/>
      <c r="H98" s="10"/>
      <c r="I98" s="115"/>
      <c r="J98" s="116"/>
      <c r="K98" s="116"/>
      <c r="L98" s="117"/>
      <c r="M98" s="122"/>
      <c r="N98" s="8"/>
      <c r="O98" s="10"/>
      <c r="P98" s="115"/>
      <c r="Q98" s="116"/>
      <c r="R98" s="116"/>
      <c r="S98" s="117"/>
      <c r="T98" s="122"/>
      <c r="U98" s="8"/>
      <c r="V98" s="8"/>
      <c r="W98" s="115"/>
      <c r="X98" s="116"/>
      <c r="Y98" s="116"/>
      <c r="Z98" s="117"/>
      <c r="AA98" s="121"/>
      <c r="AB98" s="34"/>
      <c r="AC98" s="8"/>
      <c r="AD98" s="115"/>
      <c r="AE98" s="116"/>
      <c r="AF98" s="116"/>
      <c r="AG98" s="117"/>
      <c r="AH98" s="122"/>
      <c r="AI98" s="8"/>
      <c r="AJ98" s="10"/>
      <c r="AK98" s="115"/>
      <c r="AL98" s="116"/>
      <c r="AM98" s="116"/>
      <c r="AN98" s="117"/>
      <c r="AO98" s="122"/>
      <c r="AP98" s="8"/>
    </row>
    <row r="99" spans="1:42" ht="15">
      <c r="A99" s="14">
        <v>96</v>
      </c>
      <c r="B99" s="24"/>
      <c r="C99" s="23"/>
      <c r="D99" s="23"/>
      <c r="E99" s="79"/>
      <c r="F99" s="85"/>
      <c r="G99" s="8"/>
      <c r="H99" s="10"/>
      <c r="I99" s="115"/>
      <c r="J99" s="116"/>
      <c r="K99" s="116"/>
      <c r="L99" s="117"/>
      <c r="M99" s="122"/>
      <c r="N99" s="8"/>
      <c r="O99" s="10"/>
      <c r="P99" s="115"/>
      <c r="Q99" s="116"/>
      <c r="R99" s="116"/>
      <c r="S99" s="117"/>
      <c r="T99" s="122"/>
      <c r="U99" s="8"/>
      <c r="V99" s="8"/>
      <c r="W99" s="115"/>
      <c r="X99" s="116"/>
      <c r="Y99" s="116"/>
      <c r="Z99" s="117"/>
      <c r="AA99" s="121"/>
      <c r="AB99" s="34"/>
      <c r="AC99" s="8"/>
      <c r="AD99" s="115"/>
      <c r="AE99" s="116"/>
      <c r="AF99" s="116"/>
      <c r="AG99" s="117"/>
      <c r="AH99" s="122"/>
      <c r="AI99" s="8"/>
      <c r="AJ99" s="10"/>
      <c r="AK99" s="115"/>
      <c r="AL99" s="116"/>
      <c r="AM99" s="116"/>
      <c r="AN99" s="117"/>
      <c r="AO99" s="122"/>
      <c r="AP99" s="8"/>
    </row>
    <row r="100" spans="1:42" ht="15">
      <c r="A100" s="14">
        <v>97</v>
      </c>
      <c r="B100" s="24"/>
      <c r="C100" s="23"/>
      <c r="D100" s="23"/>
      <c r="E100" s="79"/>
      <c r="F100" s="85"/>
      <c r="G100" s="8"/>
      <c r="H100" s="10"/>
      <c r="I100" s="115"/>
      <c r="J100" s="116"/>
      <c r="K100" s="116"/>
      <c r="L100" s="117"/>
      <c r="M100" s="122"/>
      <c r="N100" s="8"/>
      <c r="O100" s="10"/>
      <c r="P100" s="115"/>
      <c r="Q100" s="116"/>
      <c r="R100" s="116"/>
      <c r="S100" s="117"/>
      <c r="T100" s="122"/>
      <c r="U100" s="8"/>
      <c r="V100" s="8"/>
      <c r="W100" s="115"/>
      <c r="X100" s="116"/>
      <c r="Y100" s="116"/>
      <c r="Z100" s="117"/>
      <c r="AA100" s="121"/>
      <c r="AB100" s="34"/>
      <c r="AC100" s="8"/>
      <c r="AD100" s="115"/>
      <c r="AE100" s="116"/>
      <c r="AF100" s="116"/>
      <c r="AG100" s="117"/>
      <c r="AH100" s="122"/>
      <c r="AI100" s="8"/>
      <c r="AJ100" s="10"/>
      <c r="AK100" s="115"/>
      <c r="AL100" s="116"/>
      <c r="AM100" s="116"/>
      <c r="AN100" s="117"/>
      <c r="AO100" s="122"/>
      <c r="AP100" s="8"/>
    </row>
    <row r="101" spans="1:42" ht="15">
      <c r="A101" s="14">
        <v>98</v>
      </c>
      <c r="B101" s="24"/>
      <c r="C101" s="23"/>
      <c r="D101" s="23"/>
      <c r="E101" s="79"/>
      <c r="F101" s="85"/>
      <c r="G101" s="8"/>
      <c r="H101" s="10"/>
      <c r="I101" s="115"/>
      <c r="J101" s="116"/>
      <c r="K101" s="116"/>
      <c r="L101" s="117"/>
      <c r="M101" s="122"/>
      <c r="N101" s="8"/>
      <c r="O101" s="10"/>
      <c r="P101" s="115"/>
      <c r="Q101" s="116"/>
      <c r="R101" s="116"/>
      <c r="S101" s="117"/>
      <c r="T101" s="122"/>
      <c r="U101" s="8"/>
      <c r="V101" s="8"/>
      <c r="W101" s="115"/>
      <c r="X101" s="116"/>
      <c r="Y101" s="116"/>
      <c r="Z101" s="117"/>
      <c r="AA101" s="121"/>
      <c r="AB101" s="34"/>
      <c r="AC101" s="8"/>
      <c r="AD101" s="115"/>
      <c r="AE101" s="116"/>
      <c r="AF101" s="116"/>
      <c r="AG101" s="117"/>
      <c r="AH101" s="122"/>
      <c r="AI101" s="8"/>
      <c r="AJ101" s="10"/>
      <c r="AK101" s="115"/>
      <c r="AL101" s="116"/>
      <c r="AM101" s="116"/>
      <c r="AN101" s="117"/>
      <c r="AO101" s="122"/>
      <c r="AP101" s="8"/>
    </row>
    <row r="102" spans="1:42" ht="15">
      <c r="A102" s="14">
        <v>99</v>
      </c>
      <c r="B102" s="24"/>
      <c r="C102" s="23"/>
      <c r="D102" s="23"/>
      <c r="E102" s="79"/>
      <c r="F102" s="85"/>
      <c r="G102" s="8"/>
      <c r="H102" s="10"/>
      <c r="I102" s="115"/>
      <c r="J102" s="116"/>
      <c r="K102" s="116"/>
      <c r="L102" s="117"/>
      <c r="M102" s="122"/>
      <c r="N102" s="8"/>
      <c r="O102" s="10"/>
      <c r="P102" s="115"/>
      <c r="Q102" s="116"/>
      <c r="R102" s="116"/>
      <c r="S102" s="117"/>
      <c r="T102" s="122"/>
      <c r="U102" s="8"/>
      <c r="V102" s="8"/>
      <c r="W102" s="115"/>
      <c r="X102" s="116"/>
      <c r="Y102" s="116"/>
      <c r="Z102" s="117"/>
      <c r="AA102" s="121"/>
      <c r="AB102" s="34"/>
      <c r="AC102" s="8"/>
      <c r="AD102" s="115"/>
      <c r="AE102" s="116"/>
      <c r="AF102" s="116"/>
      <c r="AG102" s="117"/>
      <c r="AH102" s="122"/>
      <c r="AI102" s="8"/>
      <c r="AJ102" s="10"/>
      <c r="AK102" s="115"/>
      <c r="AL102" s="116"/>
      <c r="AM102" s="116"/>
      <c r="AN102" s="117"/>
      <c r="AO102" s="122"/>
      <c r="AP102" s="8"/>
    </row>
    <row r="103" spans="1:42" ht="15.75" thickBot="1">
      <c r="A103" s="14">
        <v>100</v>
      </c>
      <c r="B103" s="24"/>
      <c r="C103" s="23"/>
      <c r="D103" s="23"/>
      <c r="E103" s="79"/>
      <c r="F103" s="85"/>
      <c r="G103" s="17" t="s">
        <v>14</v>
      </c>
      <c r="H103" s="10"/>
      <c r="I103" s="115"/>
      <c r="J103" s="116"/>
      <c r="K103" s="116"/>
      <c r="L103" s="117"/>
      <c r="M103" s="123"/>
      <c r="N103" s="17" t="s">
        <v>14</v>
      </c>
      <c r="O103" s="10"/>
      <c r="P103" s="118"/>
      <c r="Q103" s="119"/>
      <c r="R103" s="119"/>
      <c r="S103" s="120"/>
      <c r="T103" s="123"/>
      <c r="U103" s="17" t="s">
        <v>14</v>
      </c>
      <c r="V103" s="8"/>
      <c r="W103" s="118"/>
      <c r="X103" s="119"/>
      <c r="Y103" s="119"/>
      <c r="Z103" s="120"/>
      <c r="AA103" s="123"/>
      <c r="AB103" s="17" t="s">
        <v>14</v>
      </c>
      <c r="AC103" s="8"/>
      <c r="AD103" s="118"/>
      <c r="AE103" s="119"/>
      <c r="AF103" s="119"/>
      <c r="AG103" s="120"/>
      <c r="AH103" s="123"/>
      <c r="AI103" s="17" t="s">
        <v>14</v>
      </c>
      <c r="AJ103" s="10"/>
      <c r="AK103" s="118"/>
      <c r="AL103" s="119"/>
      <c r="AM103" s="119"/>
      <c r="AN103" s="120"/>
      <c r="AO103" s="122"/>
      <c r="AP103" s="17" t="s">
        <v>14</v>
      </c>
    </row>
    <row r="104" spans="1:42" s="1" customFormat="1" ht="18" thickBot="1">
      <c r="A104" s="212" t="s">
        <v>16</v>
      </c>
      <c r="B104" s="217">
        <f>SUM(B4:B103)</f>
        <v>0</v>
      </c>
      <c r="C104" s="218">
        <f>SUM(C4:C103)</f>
        <v>0</v>
      </c>
      <c r="D104" s="218">
        <f>SUM(D4:D103)</f>
        <v>0</v>
      </c>
      <c r="E104" s="219">
        <f>SUM(E4:E103)</f>
        <v>0</v>
      </c>
      <c r="F104" s="220">
        <f>SUM(F4:F103)</f>
        <v>0</v>
      </c>
      <c r="G104" s="214">
        <f>SUM(B104:F104)</f>
        <v>0</v>
      </c>
      <c r="H104" s="221"/>
      <c r="I104" s="299">
        <f>SUM(I4:I103)</f>
        <v>0</v>
      </c>
      <c r="J104" s="300">
        <f>SUM(J4:J103)</f>
        <v>0</v>
      </c>
      <c r="K104" s="300">
        <f>SUM(K4:K103)</f>
        <v>0</v>
      </c>
      <c r="L104" s="300">
        <f>SUM(L4:L103)</f>
        <v>0</v>
      </c>
      <c r="M104" s="301">
        <f>SUM(M4:M103)</f>
        <v>0</v>
      </c>
      <c r="N104" s="214">
        <f>SUM(I104:M104)</f>
        <v>0</v>
      </c>
      <c r="O104" s="221"/>
      <c r="P104" s="217">
        <f>SUM(P4:P103)</f>
        <v>0</v>
      </c>
      <c r="Q104" s="218">
        <f>SUM(Q4:Q103)</f>
        <v>0</v>
      </c>
      <c r="R104" s="218">
        <f>SUM(R4:R103)</f>
        <v>0</v>
      </c>
      <c r="S104" s="218">
        <f>SUM(S4:S103)</f>
        <v>0</v>
      </c>
      <c r="T104" s="222">
        <f>SUM(T4:T103)</f>
        <v>0</v>
      </c>
      <c r="U104" s="214">
        <f>SUM(P104:T104)</f>
        <v>0</v>
      </c>
      <c r="V104" s="223"/>
      <c r="W104" s="217">
        <f>SUM(W4:W103)</f>
        <v>0</v>
      </c>
      <c r="X104" s="218">
        <f>SUM(X4:X103)</f>
        <v>0</v>
      </c>
      <c r="Y104" s="218">
        <f>SUM(Y4:Y103)</f>
        <v>0</v>
      </c>
      <c r="Z104" s="219">
        <f>SUM(Z4:Z103)</f>
        <v>0</v>
      </c>
      <c r="AA104" s="220">
        <f>SUM(AA4:AA103)</f>
        <v>0</v>
      </c>
      <c r="AB104" s="2">
        <f>SUM(W104:AA104)</f>
        <v>0</v>
      </c>
      <c r="AC104" s="223"/>
      <c r="AD104" s="217">
        <f>SUM(AD4:AD103)</f>
        <v>0</v>
      </c>
      <c r="AE104" s="218">
        <f>SUM(AE4:AE103)</f>
        <v>0</v>
      </c>
      <c r="AF104" s="218">
        <f>SUM(AF4:AF103)</f>
        <v>0</v>
      </c>
      <c r="AG104" s="218">
        <f>SUM(AG4:AG103)</f>
        <v>0</v>
      </c>
      <c r="AH104" s="222">
        <f>SUM(AH4:AH103)</f>
        <v>0</v>
      </c>
      <c r="AI104" s="2">
        <f>SUM(AD104:AH104)</f>
        <v>0</v>
      </c>
      <c r="AJ104" s="221"/>
      <c r="AK104" s="217">
        <f>SUM(AK4:AK103)</f>
        <v>0</v>
      </c>
      <c r="AL104" s="218">
        <f>SUM(AL4:AL103)</f>
        <v>0</v>
      </c>
      <c r="AM104" s="218">
        <f>SUM(AM4:AM103)</f>
        <v>0</v>
      </c>
      <c r="AN104" s="219">
        <f>SUM(AN4:AN103)</f>
        <v>0</v>
      </c>
      <c r="AO104" s="220">
        <f>SUM(AO4:AO103)</f>
        <v>0</v>
      </c>
      <c r="AP104" s="2">
        <f>SUM(AK104:AO104)</f>
        <v>0</v>
      </c>
    </row>
    <row r="105" spans="1:42" ht="15.75" thickBot="1">
      <c r="A105" s="213" t="s">
        <v>96</v>
      </c>
      <c r="B105" s="225" t="e">
        <f>(B104/('Site Description'!$B$46*10000))*100</f>
        <v>#DIV/0!</v>
      </c>
      <c r="C105" s="215" t="e">
        <f>(C104/('Site Description'!$B$46*10000))*100</f>
        <v>#DIV/0!</v>
      </c>
      <c r="D105" s="215" t="e">
        <f>(D104/('Site Description'!$B$46*10000))*100</f>
        <v>#DIV/0!</v>
      </c>
      <c r="E105" s="215" t="e">
        <f>(E104/('Site Description'!$B$46*10000))*100</f>
        <v>#DIV/0!</v>
      </c>
      <c r="F105" s="216" t="e">
        <f>(F104/('Site Description'!$B$46*10000))*100</f>
        <v>#DIV/0!</v>
      </c>
      <c r="G105" s="297" t="e">
        <f>(G104/('Site Description'!$B$46*10000))*100</f>
        <v>#DIV/0!</v>
      </c>
      <c r="H105" s="137"/>
      <c r="I105" s="225" t="e">
        <f>(I104/('Site Description'!$C$46*10000))*100</f>
        <v>#DIV/0!</v>
      </c>
      <c r="J105" s="215" t="e">
        <f>(J104/('Site Description'!$C$46*10000))*100</f>
        <v>#DIV/0!</v>
      </c>
      <c r="K105" s="215" t="e">
        <f>(K104/('Site Description'!$C$46*10000))*100</f>
        <v>#DIV/0!</v>
      </c>
      <c r="L105" s="215" t="e">
        <f>(L104/('Site Description'!$C$46*10000))*100</f>
        <v>#DIV/0!</v>
      </c>
      <c r="M105" s="216" t="e">
        <f>(M104/('Site Description'!$C$46*10000))*100</f>
        <v>#DIV/0!</v>
      </c>
      <c r="N105" s="298" t="e">
        <f>(N104/('Site Description'!$C$46*10000))*100</f>
        <v>#DIV/0!</v>
      </c>
      <c r="O105" s="137"/>
      <c r="P105" s="225" t="e">
        <f>(P104/('Site Description'!$D$46*10000))*100</f>
        <v>#DIV/0!</v>
      </c>
      <c r="Q105" s="215" t="e">
        <f>(Q104/('Site Description'!$D$46*10000))*100</f>
        <v>#DIV/0!</v>
      </c>
      <c r="R105" s="215" t="e">
        <f>(R104/('Site Description'!$D$46*10000))*100</f>
        <v>#DIV/0!</v>
      </c>
      <c r="S105" s="215" t="e">
        <f>(S104/('Site Description'!$D$46*10000))*100</f>
        <v>#DIV/0!</v>
      </c>
      <c r="T105" s="216" t="e">
        <f>(T104/('Site Description'!$D$46*10000))*100</f>
        <v>#DIV/0!</v>
      </c>
      <c r="U105" s="297" t="e">
        <f>(U104/('Site Description'!$D$46*10000))*100</f>
        <v>#DIV/0!</v>
      </c>
      <c r="V105" s="137"/>
      <c r="W105" s="225" t="e">
        <f>(W104/('Site Description'!$E$46*10000))*100</f>
        <v>#DIV/0!</v>
      </c>
      <c r="X105" s="215" t="e">
        <f>(X104/('Site Description'!$E$46*10000))*100</f>
        <v>#DIV/0!</v>
      </c>
      <c r="Y105" s="215" t="e">
        <f>(Y104/('Site Description'!$E$46*10000))*100</f>
        <v>#DIV/0!</v>
      </c>
      <c r="Z105" s="215" t="e">
        <f>(Z104/('Site Description'!$E$46*10000))*100</f>
        <v>#DIV/0!</v>
      </c>
      <c r="AA105" s="216" t="e">
        <f>(AA104/('Site Description'!$E$46*10000))*100</f>
        <v>#DIV/0!</v>
      </c>
      <c r="AB105" s="297" t="e">
        <f>(AB104/('Site Description'!$E$46*10000))*100</f>
        <v>#DIV/0!</v>
      </c>
      <c r="AC105" s="137"/>
      <c r="AD105" s="225" t="e">
        <f>(AD104/('Site Description'!$F$46*10000))*100</f>
        <v>#DIV/0!</v>
      </c>
      <c r="AE105" s="215" t="e">
        <f>(AE104/('Site Description'!$F$46*10000))*100</f>
        <v>#DIV/0!</v>
      </c>
      <c r="AF105" s="215" t="e">
        <f>(AF104/('Site Description'!$F$46*10000))*100</f>
        <v>#DIV/0!</v>
      </c>
      <c r="AG105" s="215" t="e">
        <f>(AG104/('Site Description'!$F$46*10000))*100</f>
        <v>#DIV/0!</v>
      </c>
      <c r="AH105" s="216" t="e">
        <f>(AH104/('Site Description'!$F$46*10000))*100</f>
        <v>#DIV/0!</v>
      </c>
      <c r="AI105" s="297" t="e">
        <f>(AI104/('Site Description'!$F$46*10000))*100</f>
        <v>#DIV/0!</v>
      </c>
      <c r="AJ105" s="137"/>
      <c r="AK105" s="225" t="e">
        <f>(AK104/('Site Description'!$G$46*10000))*100</f>
        <v>#DIV/0!</v>
      </c>
      <c r="AL105" s="215" t="e">
        <f>(AL104/('Site Description'!$G$46*10000))*100</f>
        <v>#DIV/0!</v>
      </c>
      <c r="AM105" s="215" t="e">
        <f>(AM104/('Site Description'!$G$46*10000))*100</f>
        <v>#DIV/0!</v>
      </c>
      <c r="AN105" s="215" t="e">
        <f>(AN104/('Site Description'!$G$46*10000))*100</f>
        <v>#DIV/0!</v>
      </c>
      <c r="AO105" s="216" t="e">
        <f>(AO104/('Site Description'!$G$46*10000))*100</f>
        <v>#DIV/0!</v>
      </c>
      <c r="AP105" s="297" t="e">
        <f>(AP104/('Site Description'!$G$46*10000))*100</f>
        <v>#DIV/0!</v>
      </c>
    </row>
  </sheetData>
  <sheetProtection/>
  <mergeCells count="11">
    <mergeCell ref="W1:AA1"/>
    <mergeCell ref="W2:Z2"/>
    <mergeCell ref="AD2:AG2"/>
    <mergeCell ref="AK2:AN2"/>
    <mergeCell ref="AD1:AH1"/>
    <mergeCell ref="I1:M1"/>
    <mergeCell ref="P1:T1"/>
    <mergeCell ref="B2:E2"/>
    <mergeCell ref="I2:L2"/>
    <mergeCell ref="P2:S2"/>
    <mergeCell ref="B1:F1"/>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8"/>
  <sheetViews>
    <sheetView zoomScalePageLayoutView="0" workbookViewId="0" topLeftCell="A19">
      <selection activeCell="F51" sqref="F51"/>
    </sheetView>
  </sheetViews>
  <sheetFormatPr defaultColWidth="9.140625" defaultRowHeight="15"/>
  <sheetData>
    <row r="1" spans="1:9" ht="15.75" thickBot="1">
      <c r="A1" s="439" t="s">
        <v>54</v>
      </c>
      <c r="B1" s="434"/>
      <c r="C1" s="434"/>
      <c r="D1" s="434"/>
      <c r="E1" s="434"/>
      <c r="F1" s="434"/>
      <c r="G1" s="434"/>
      <c r="H1" s="434"/>
      <c r="I1" s="440"/>
    </row>
    <row r="2" spans="1:9" ht="15.75" thickBot="1">
      <c r="A2" s="64"/>
      <c r="B2" s="64"/>
      <c r="C2" s="64"/>
      <c r="D2" s="64"/>
      <c r="E2" s="64"/>
      <c r="F2" s="64"/>
      <c r="G2" s="64"/>
      <c r="H2" s="64"/>
      <c r="I2" s="64"/>
    </row>
    <row r="3" spans="1:9" ht="15" customHeight="1">
      <c r="A3" s="62" t="s">
        <v>55</v>
      </c>
      <c r="B3" s="60"/>
      <c r="C3" s="60"/>
      <c r="D3" s="60"/>
      <c r="E3" s="60"/>
      <c r="F3" s="60"/>
      <c r="G3" s="60"/>
      <c r="H3" s="60"/>
      <c r="I3" s="61"/>
    </row>
    <row r="4" spans="1:9" ht="15" customHeight="1">
      <c r="A4" s="453" t="s">
        <v>56</v>
      </c>
      <c r="B4" s="454"/>
      <c r="C4" s="454"/>
      <c r="D4" s="454"/>
      <c r="E4" s="454"/>
      <c r="F4" s="454"/>
      <c r="G4" s="454"/>
      <c r="H4" s="454"/>
      <c r="I4" s="455"/>
    </row>
    <row r="5" spans="1:9" ht="15">
      <c r="A5" s="125"/>
      <c r="B5" s="34"/>
      <c r="C5" s="34"/>
      <c r="D5" s="34"/>
      <c r="E5" s="34"/>
      <c r="F5" s="59"/>
      <c r="G5" s="33"/>
      <c r="H5" s="34"/>
      <c r="I5" s="126"/>
    </row>
    <row r="6" spans="1:9" ht="17.25">
      <c r="A6" s="127" t="s">
        <v>17</v>
      </c>
      <c r="B6" s="33" t="s">
        <v>36</v>
      </c>
      <c r="C6" s="34"/>
      <c r="D6" s="34"/>
      <c r="E6" s="34"/>
      <c r="F6" s="33"/>
      <c r="G6" s="40"/>
      <c r="H6" s="34"/>
      <c r="I6" s="126"/>
    </row>
    <row r="7" spans="1:9" ht="15">
      <c r="A7" s="128"/>
      <c r="B7" s="40" t="s">
        <v>84</v>
      </c>
      <c r="C7" s="34"/>
      <c r="D7" s="34"/>
      <c r="E7" s="34"/>
      <c r="F7" s="33"/>
      <c r="G7" s="34"/>
      <c r="H7" s="34"/>
      <c r="I7" s="126"/>
    </row>
    <row r="8" spans="1:9" ht="15">
      <c r="A8" s="129"/>
      <c r="B8" s="35"/>
      <c r="C8" s="33"/>
      <c r="D8" s="33"/>
      <c r="E8" s="34"/>
      <c r="F8" s="33"/>
      <c r="G8" s="33"/>
      <c r="H8" s="34"/>
      <c r="I8" s="126"/>
    </row>
    <row r="9" spans="1:9" ht="15">
      <c r="A9" s="130" t="s">
        <v>34</v>
      </c>
      <c r="B9" s="447" t="s">
        <v>57</v>
      </c>
      <c r="C9" s="447"/>
      <c r="D9" s="447"/>
      <c r="E9" s="447"/>
      <c r="F9" s="447"/>
      <c r="G9" s="447"/>
      <c r="H9" s="447"/>
      <c r="I9" s="448"/>
    </row>
    <row r="10" spans="1:9" ht="15">
      <c r="A10" s="130" t="s">
        <v>35</v>
      </c>
      <c r="B10" s="63" t="s">
        <v>119</v>
      </c>
      <c r="C10" s="131"/>
      <c r="D10" s="131"/>
      <c r="E10" s="131"/>
      <c r="F10" s="131"/>
      <c r="G10" s="131"/>
      <c r="H10" s="131"/>
      <c r="I10" s="132"/>
    </row>
    <row r="11" spans="1:9" ht="15.75" thickBot="1">
      <c r="A11" s="125"/>
      <c r="B11" s="34"/>
      <c r="C11" s="34"/>
      <c r="D11" s="34"/>
      <c r="E11" s="34"/>
      <c r="F11" s="34"/>
      <c r="G11" s="34"/>
      <c r="H11" s="34"/>
      <c r="I11" s="126"/>
    </row>
    <row r="12" spans="1:9" ht="15">
      <c r="A12" s="125"/>
      <c r="B12" s="456" t="s">
        <v>42</v>
      </c>
      <c r="C12" s="457"/>
      <c r="D12" s="423" t="s">
        <v>59</v>
      </c>
      <c r="E12" s="423"/>
      <c r="F12" s="458" t="s">
        <v>43</v>
      </c>
      <c r="G12" s="459"/>
      <c r="H12" s="34"/>
      <c r="I12" s="126"/>
    </row>
    <row r="13" spans="1:9" ht="15">
      <c r="A13" s="125"/>
      <c r="B13" s="424" t="s">
        <v>12</v>
      </c>
      <c r="C13" s="425"/>
      <c r="D13" s="402" t="s">
        <v>60</v>
      </c>
      <c r="E13" s="402"/>
      <c r="F13" s="430">
        <v>0.0237</v>
      </c>
      <c r="G13" s="431"/>
      <c r="H13" s="34"/>
      <c r="I13" s="126"/>
    </row>
    <row r="14" spans="1:9" ht="15.75" thickBot="1">
      <c r="A14" s="125"/>
      <c r="B14" s="428" t="s">
        <v>58</v>
      </c>
      <c r="C14" s="429"/>
      <c r="D14" s="412" t="s">
        <v>61</v>
      </c>
      <c r="E14" s="412"/>
      <c r="F14" s="437">
        <v>0.721</v>
      </c>
      <c r="G14" s="438"/>
      <c r="H14" s="34"/>
      <c r="I14" s="126"/>
    </row>
    <row r="15" spans="1:9" ht="15.75" thickBot="1">
      <c r="A15" s="133"/>
      <c r="B15" s="134"/>
      <c r="C15" s="134"/>
      <c r="D15" s="134"/>
      <c r="E15" s="134"/>
      <c r="F15" s="134"/>
      <c r="G15" s="134"/>
      <c r="H15" s="134"/>
      <c r="I15" s="135"/>
    </row>
    <row r="16" ht="15.75" thickBot="1"/>
    <row r="17" spans="1:9" ht="15.75" thickBot="1">
      <c r="A17" s="439" t="s">
        <v>53</v>
      </c>
      <c r="B17" s="434"/>
      <c r="C17" s="434"/>
      <c r="D17" s="434"/>
      <c r="E17" s="434"/>
      <c r="F17" s="434"/>
      <c r="G17" s="434"/>
      <c r="H17" s="434"/>
      <c r="I17" s="440"/>
    </row>
    <row r="18" spans="1:9" ht="15.75" thickBot="1">
      <c r="A18" s="125"/>
      <c r="B18" s="34"/>
      <c r="C18" s="34"/>
      <c r="D18" s="34"/>
      <c r="E18" s="34"/>
      <c r="F18" s="34"/>
      <c r="G18" s="34"/>
      <c r="H18" s="34"/>
      <c r="I18" s="126"/>
    </row>
    <row r="19" spans="1:9" ht="15.75" thickBot="1">
      <c r="A19" s="125"/>
      <c r="B19" s="432" t="s">
        <v>42</v>
      </c>
      <c r="C19" s="433"/>
      <c r="D19" s="434" t="s">
        <v>59</v>
      </c>
      <c r="E19" s="434"/>
      <c r="F19" s="435" t="s">
        <v>64</v>
      </c>
      <c r="G19" s="436"/>
      <c r="H19" s="34"/>
      <c r="I19" s="126"/>
    </row>
    <row r="20" spans="1:9" ht="15">
      <c r="A20" s="125"/>
      <c r="B20" s="460" t="s">
        <v>9</v>
      </c>
      <c r="C20" s="461"/>
      <c r="D20" s="462" t="s">
        <v>63</v>
      </c>
      <c r="E20" s="463"/>
      <c r="F20" s="426">
        <v>1.3</v>
      </c>
      <c r="G20" s="427"/>
      <c r="H20" s="34"/>
      <c r="I20" s="126"/>
    </row>
    <row r="21" spans="1:9" ht="15">
      <c r="A21" s="125"/>
      <c r="B21" s="424" t="s">
        <v>10</v>
      </c>
      <c r="C21" s="425"/>
      <c r="D21" s="401" t="s">
        <v>63</v>
      </c>
      <c r="E21" s="402"/>
      <c r="F21" s="403">
        <v>3.038</v>
      </c>
      <c r="G21" s="404"/>
      <c r="H21" s="34"/>
      <c r="I21" s="126"/>
    </row>
    <row r="22" spans="1:9" ht="15">
      <c r="A22" s="125"/>
      <c r="B22" s="424" t="s">
        <v>11</v>
      </c>
      <c r="C22" s="425"/>
      <c r="D22" s="401" t="s">
        <v>62</v>
      </c>
      <c r="E22" s="402"/>
      <c r="F22" s="403">
        <v>3.56</v>
      </c>
      <c r="G22" s="404"/>
      <c r="H22" s="34"/>
      <c r="I22" s="126"/>
    </row>
    <row r="23" spans="1:9" ht="15.75" thickBot="1">
      <c r="A23" s="125"/>
      <c r="B23" s="409" t="s">
        <v>41</v>
      </c>
      <c r="C23" s="410"/>
      <c r="D23" s="411" t="s">
        <v>62</v>
      </c>
      <c r="E23" s="412"/>
      <c r="F23" s="413">
        <v>2.586</v>
      </c>
      <c r="G23" s="414"/>
      <c r="H23" s="34"/>
      <c r="I23" s="126"/>
    </row>
    <row r="24" spans="1:9" ht="15.75" thickBot="1">
      <c r="A24" s="125"/>
      <c r="B24" s="69"/>
      <c r="C24" s="69"/>
      <c r="D24" s="70"/>
      <c r="E24" s="39"/>
      <c r="F24" s="124"/>
      <c r="G24" s="124"/>
      <c r="H24" s="34"/>
      <c r="I24" s="126"/>
    </row>
    <row r="25" spans="1:9" ht="15.75" thickBot="1">
      <c r="A25" s="142" t="s">
        <v>91</v>
      </c>
      <c r="B25" s="138"/>
      <c r="C25" s="138"/>
      <c r="D25" s="138"/>
      <c r="E25" s="138"/>
      <c r="F25" s="138"/>
      <c r="G25" s="138"/>
      <c r="H25" s="138"/>
      <c r="I25" s="139"/>
    </row>
    <row r="26" spans="1:9" ht="15">
      <c r="A26" s="136" t="s">
        <v>35</v>
      </c>
      <c r="B26" s="415" t="s">
        <v>65</v>
      </c>
      <c r="C26" s="416"/>
      <c r="D26" s="416"/>
      <c r="E26" s="416"/>
      <c r="F26" s="419">
        <v>1.4</v>
      </c>
      <c r="G26" s="420"/>
      <c r="H26" s="34"/>
      <c r="I26" s="126"/>
    </row>
    <row r="27" spans="1:9" ht="15">
      <c r="A27" s="136" t="s">
        <v>35</v>
      </c>
      <c r="B27" s="417" t="s">
        <v>66</v>
      </c>
      <c r="C27" s="418"/>
      <c r="D27" s="418"/>
      <c r="E27" s="418"/>
      <c r="F27" s="421">
        <v>20.56</v>
      </c>
      <c r="G27" s="422"/>
      <c r="H27" s="34"/>
      <c r="I27" s="126"/>
    </row>
    <row r="28" spans="1:9" ht="18" thickBot="1">
      <c r="A28" s="136" t="s">
        <v>34</v>
      </c>
      <c r="B28" s="144" t="s">
        <v>87</v>
      </c>
      <c r="C28" s="145"/>
      <c r="D28" s="145"/>
      <c r="E28" s="145"/>
      <c r="F28" s="405">
        <v>1.7</v>
      </c>
      <c r="G28" s="406"/>
      <c r="H28" s="34"/>
      <c r="I28" s="126"/>
    </row>
    <row r="29" spans="1:9" ht="15">
      <c r="A29" s="125"/>
      <c r="B29" s="125"/>
      <c r="C29" s="34"/>
      <c r="D29" s="34"/>
      <c r="E29" s="34"/>
      <c r="F29" s="34"/>
      <c r="G29" s="126"/>
      <c r="H29" s="34"/>
      <c r="I29" s="126"/>
    </row>
    <row r="30" spans="1:9" ht="18" thickBot="1">
      <c r="A30" s="125"/>
      <c r="B30" s="133" t="s">
        <v>86</v>
      </c>
      <c r="C30" s="134"/>
      <c r="D30" s="134"/>
      <c r="E30" s="134"/>
      <c r="F30" s="407">
        <f>(F27/100)*F28*F26</f>
        <v>0.4893279999999999</v>
      </c>
      <c r="G30" s="408"/>
      <c r="H30" s="34"/>
      <c r="I30" s="126"/>
    </row>
    <row r="31" spans="1:9" ht="15.75" thickBot="1">
      <c r="A31" s="133"/>
      <c r="B31" s="134"/>
      <c r="C31" s="134"/>
      <c r="D31" s="134"/>
      <c r="E31" s="134"/>
      <c r="F31" s="143"/>
      <c r="G31" s="143"/>
      <c r="H31" s="134"/>
      <c r="I31" s="135"/>
    </row>
    <row r="32" ht="15.75" thickBot="1"/>
    <row r="33" spans="1:9" ht="15">
      <c r="A33" s="142" t="s">
        <v>85</v>
      </c>
      <c r="B33" s="138"/>
      <c r="C33" s="138"/>
      <c r="D33" s="138"/>
      <c r="E33" s="138"/>
      <c r="F33" s="138"/>
      <c r="G33" s="138"/>
      <c r="H33" s="138"/>
      <c r="I33" s="139"/>
    </row>
    <row r="34" spans="1:9" ht="15">
      <c r="A34" s="441" t="s">
        <v>95</v>
      </c>
      <c r="B34" s="442"/>
      <c r="C34" s="442"/>
      <c r="D34" s="442"/>
      <c r="E34" s="442"/>
      <c r="F34" s="442"/>
      <c r="G34" s="442"/>
      <c r="H34" s="442"/>
      <c r="I34" s="443"/>
    </row>
    <row r="35" spans="1:9" ht="15">
      <c r="A35" s="441"/>
      <c r="B35" s="442"/>
      <c r="C35" s="442"/>
      <c r="D35" s="442"/>
      <c r="E35" s="442"/>
      <c r="F35" s="442"/>
      <c r="G35" s="442"/>
      <c r="H35" s="442"/>
      <c r="I35" s="443"/>
    </row>
    <row r="36" spans="1:9" ht="15">
      <c r="A36" s="441"/>
      <c r="B36" s="442"/>
      <c r="C36" s="442"/>
      <c r="D36" s="442"/>
      <c r="E36" s="442"/>
      <c r="F36" s="442"/>
      <c r="G36" s="442"/>
      <c r="H36" s="442"/>
      <c r="I36" s="443"/>
    </row>
    <row r="37" spans="1:9" ht="15">
      <c r="A37" s="441"/>
      <c r="B37" s="442"/>
      <c r="C37" s="442"/>
      <c r="D37" s="442"/>
      <c r="E37" s="442"/>
      <c r="F37" s="442"/>
      <c r="G37" s="442"/>
      <c r="H37" s="442"/>
      <c r="I37" s="443"/>
    </row>
    <row r="38" spans="1:9" ht="15.75" thickBot="1">
      <c r="A38" s="444"/>
      <c r="B38" s="445"/>
      <c r="C38" s="445"/>
      <c r="D38" s="445"/>
      <c r="E38" s="445"/>
      <c r="F38" s="445"/>
      <c r="G38" s="445"/>
      <c r="H38" s="445"/>
      <c r="I38" s="446"/>
    </row>
    <row r="39" ht="15.75" thickBot="1"/>
    <row r="40" spans="1:9" ht="15">
      <c r="A40" s="142" t="s">
        <v>90</v>
      </c>
      <c r="B40" s="138"/>
      <c r="C40" s="138"/>
      <c r="D40" s="138"/>
      <c r="E40" s="138"/>
      <c r="F40" s="138"/>
      <c r="G40" s="138"/>
      <c r="H40" s="138"/>
      <c r="I40" s="139"/>
    </row>
    <row r="41" spans="1:9" ht="15" customHeight="1">
      <c r="A41" s="130" t="s">
        <v>34</v>
      </c>
      <c r="B41" s="447" t="s">
        <v>89</v>
      </c>
      <c r="C41" s="447"/>
      <c r="D41" s="447"/>
      <c r="E41" s="447"/>
      <c r="F41" s="447"/>
      <c r="G41" s="447"/>
      <c r="H41" s="447"/>
      <c r="I41" s="448"/>
    </row>
    <row r="42" spans="1:9" ht="15">
      <c r="A42" s="130"/>
      <c r="B42" s="447"/>
      <c r="C42" s="447"/>
      <c r="D42" s="447"/>
      <c r="E42" s="447"/>
      <c r="F42" s="447"/>
      <c r="G42" s="447"/>
      <c r="H42" s="447"/>
      <c r="I42" s="448"/>
    </row>
    <row r="43" spans="1:9" ht="15">
      <c r="A43" s="130"/>
      <c r="B43" s="447"/>
      <c r="C43" s="447"/>
      <c r="D43" s="447"/>
      <c r="E43" s="447"/>
      <c r="F43" s="447"/>
      <c r="G43" s="447"/>
      <c r="H43" s="447"/>
      <c r="I43" s="448"/>
    </row>
    <row r="44" spans="1:9" ht="15">
      <c r="A44" s="130"/>
      <c r="B44" s="447"/>
      <c r="C44" s="447"/>
      <c r="D44" s="447"/>
      <c r="E44" s="447"/>
      <c r="F44" s="447"/>
      <c r="G44" s="447"/>
      <c r="H44" s="447"/>
      <c r="I44" s="448"/>
    </row>
    <row r="45" spans="1:9" ht="15">
      <c r="A45" s="130" t="s">
        <v>35</v>
      </c>
      <c r="B45" s="449" t="s">
        <v>120</v>
      </c>
      <c r="C45" s="449"/>
      <c r="D45" s="449"/>
      <c r="E45" s="449"/>
      <c r="F45" s="449"/>
      <c r="G45" s="449"/>
      <c r="H45" s="449"/>
      <c r="I45" s="450"/>
    </row>
    <row r="46" spans="1:9" ht="15">
      <c r="A46" s="125"/>
      <c r="B46" s="449"/>
      <c r="C46" s="449"/>
      <c r="D46" s="449"/>
      <c r="E46" s="449"/>
      <c r="F46" s="449"/>
      <c r="G46" s="449"/>
      <c r="H46" s="449"/>
      <c r="I46" s="450"/>
    </row>
    <row r="47" spans="1:9" ht="15">
      <c r="A47" s="125"/>
      <c r="B47" s="449"/>
      <c r="C47" s="449"/>
      <c r="D47" s="449"/>
      <c r="E47" s="449"/>
      <c r="F47" s="449"/>
      <c r="G47" s="449"/>
      <c r="H47" s="449"/>
      <c r="I47" s="450"/>
    </row>
    <row r="48" spans="1:9" ht="15.75" thickBot="1">
      <c r="A48" s="133"/>
      <c r="B48" s="451"/>
      <c r="C48" s="451"/>
      <c r="D48" s="451"/>
      <c r="E48" s="451"/>
      <c r="F48" s="451"/>
      <c r="G48" s="451"/>
      <c r="H48" s="451"/>
      <c r="I48" s="452"/>
    </row>
  </sheetData>
  <sheetProtection/>
  <mergeCells count="37">
    <mergeCell ref="A34:I38"/>
    <mergeCell ref="B41:I44"/>
    <mergeCell ref="B45:I48"/>
    <mergeCell ref="B9:I9"/>
    <mergeCell ref="A4:I4"/>
    <mergeCell ref="A1:I1"/>
    <mergeCell ref="B12:C12"/>
    <mergeCell ref="F12:G12"/>
    <mergeCell ref="B20:C20"/>
    <mergeCell ref="D20:E20"/>
    <mergeCell ref="B13:C13"/>
    <mergeCell ref="F13:G13"/>
    <mergeCell ref="B19:C19"/>
    <mergeCell ref="D19:E19"/>
    <mergeCell ref="F19:G19"/>
    <mergeCell ref="F14:G14"/>
    <mergeCell ref="A17:I17"/>
    <mergeCell ref="F27:G27"/>
    <mergeCell ref="D12:E12"/>
    <mergeCell ref="D13:E13"/>
    <mergeCell ref="D14:E14"/>
    <mergeCell ref="B21:C21"/>
    <mergeCell ref="D21:E21"/>
    <mergeCell ref="F21:G21"/>
    <mergeCell ref="B22:C22"/>
    <mergeCell ref="F20:G20"/>
    <mergeCell ref="B14:C14"/>
    <mergeCell ref="D22:E22"/>
    <mergeCell ref="F22:G22"/>
    <mergeCell ref="F28:G28"/>
    <mergeCell ref="F30:G30"/>
    <mergeCell ref="B23:C23"/>
    <mergeCell ref="D23:E23"/>
    <mergeCell ref="F23:G23"/>
    <mergeCell ref="B26:E26"/>
    <mergeCell ref="B27:E27"/>
    <mergeCell ref="F26:G2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Q105"/>
  <sheetViews>
    <sheetView zoomScalePageLayoutView="0" workbookViewId="0" topLeftCell="BX1">
      <selection activeCell="I117" sqref="I117"/>
    </sheetView>
  </sheetViews>
  <sheetFormatPr defaultColWidth="9.140625" defaultRowHeight="15"/>
  <cols>
    <col min="1" max="1" width="15.00390625" style="0" bestFit="1" customWidth="1"/>
    <col min="2" max="2" width="12.00390625" style="0" bestFit="1" customWidth="1"/>
    <col min="3" max="3" width="12.57421875" style="0" bestFit="1" customWidth="1"/>
    <col min="5" max="5" width="10.00390625" style="0" bestFit="1" customWidth="1"/>
    <col min="6" max="6" width="12.28125" style="0" customWidth="1"/>
    <col min="7" max="7" width="12.57421875" style="0" bestFit="1" customWidth="1"/>
    <col min="8" max="9" width="12.421875" style="0" customWidth="1"/>
    <col min="10" max="10" width="9.140625" style="7" customWidth="1"/>
    <col min="11" max="11" width="12.00390625" style="0" bestFit="1" customWidth="1"/>
    <col min="12" max="12" width="12.57421875" style="0" bestFit="1" customWidth="1"/>
    <col min="13" max="13" width="12.00390625" style="0" bestFit="1" customWidth="1"/>
    <col min="14" max="14" width="10.421875" style="0" bestFit="1" customWidth="1"/>
    <col min="17" max="17" width="10.7109375" style="0" bestFit="1" customWidth="1"/>
    <col min="18" max="21" width="13.421875" style="0" bestFit="1" customWidth="1"/>
    <col min="22" max="22" width="10.140625" style="0" bestFit="1" customWidth="1"/>
    <col min="23" max="23" width="12.57421875" style="0" bestFit="1" customWidth="1"/>
    <col min="24" max="24" width="10.140625" style="0" bestFit="1" customWidth="1"/>
    <col min="25" max="25" width="10.28125" style="0" bestFit="1" customWidth="1"/>
    <col min="27" max="27" width="10.140625" style="0" bestFit="1" customWidth="1"/>
    <col min="28" max="28" width="12.57421875" style="0" bestFit="1" customWidth="1"/>
    <col min="29" max="29" width="10.140625" style="0" bestFit="1" customWidth="1"/>
    <col min="30" max="30" width="10.28125" style="0" bestFit="1" customWidth="1"/>
    <col min="33" max="33" width="10.7109375" style="0" bestFit="1" customWidth="1"/>
    <col min="34" max="34" width="9.28125" style="0" bestFit="1" customWidth="1"/>
    <col min="35" max="35" width="12.57421875" style="0" bestFit="1" customWidth="1"/>
    <col min="37" max="37" width="10.28125" style="0" bestFit="1" customWidth="1"/>
    <col min="38" max="38" width="10.140625" style="0" bestFit="1" customWidth="1"/>
    <col min="39" max="39" width="12.57421875" style="0" bestFit="1" customWidth="1"/>
    <col min="40" max="40" width="10.140625" style="0" bestFit="1" customWidth="1"/>
    <col min="41" max="41" width="10.28125" style="0" bestFit="1" customWidth="1"/>
    <col min="43" max="43" width="10.140625" style="0" bestFit="1" customWidth="1"/>
    <col min="44" max="44" width="12.57421875" style="0" bestFit="1" customWidth="1"/>
    <col min="45" max="45" width="10.140625" style="0" bestFit="1" customWidth="1"/>
    <col min="46" max="46" width="10.28125" style="0" bestFit="1" customWidth="1"/>
    <col min="49" max="49" width="10.7109375" style="0" bestFit="1" customWidth="1"/>
    <col min="50" max="50" width="9.28125" style="0" bestFit="1" customWidth="1"/>
    <col min="51" max="51" width="12.57421875" style="0" bestFit="1" customWidth="1"/>
    <col min="53" max="53" width="10.28125" style="0" bestFit="1" customWidth="1"/>
    <col min="54" max="54" width="10.140625" style="0" bestFit="1" customWidth="1"/>
    <col min="55" max="55" width="12.57421875" style="0" bestFit="1" customWidth="1"/>
    <col min="56" max="56" width="10.140625" style="0" bestFit="1" customWidth="1"/>
    <col min="57" max="57" width="10.28125" style="0" bestFit="1" customWidth="1"/>
    <col min="59" max="59" width="10.140625" style="0" bestFit="1" customWidth="1"/>
    <col min="60" max="60" width="12.57421875" style="0" bestFit="1" customWidth="1"/>
    <col min="61" max="61" width="10.140625" style="0" bestFit="1" customWidth="1"/>
    <col min="62" max="62" width="10.28125" style="0" bestFit="1" customWidth="1"/>
    <col min="65" max="65" width="10.7109375" style="0" bestFit="1" customWidth="1"/>
    <col min="70" max="70" width="10.140625" style="0" bestFit="1" customWidth="1"/>
    <col min="71" max="71" width="12.57421875" style="0" bestFit="1" customWidth="1"/>
    <col min="72" max="72" width="10.140625" style="0" bestFit="1" customWidth="1"/>
    <col min="73" max="73" width="10.28125" style="0" bestFit="1" customWidth="1"/>
    <col min="75" max="75" width="10.140625" style="0" bestFit="1" customWidth="1"/>
    <col min="76" max="76" width="12.57421875" style="0" bestFit="1" customWidth="1"/>
    <col min="77" max="77" width="10.140625" style="0" bestFit="1" customWidth="1"/>
    <col min="78" max="78" width="10.28125" style="0" bestFit="1" customWidth="1"/>
    <col min="81" max="81" width="10.7109375" style="0" bestFit="1" customWidth="1"/>
    <col min="82" max="82" width="9.28125" style="0" bestFit="1" customWidth="1"/>
    <col min="83" max="83" width="12.57421875" style="0" bestFit="1" customWidth="1"/>
    <col min="85" max="85" width="10.28125" style="0" bestFit="1" customWidth="1"/>
    <col min="86" max="86" width="10.140625" style="0" bestFit="1" customWidth="1"/>
    <col min="87" max="87" width="12.57421875" style="0" bestFit="1" customWidth="1"/>
    <col min="88" max="88" width="10.140625" style="0" bestFit="1" customWidth="1"/>
    <col min="89" max="89" width="10.28125" style="0" bestFit="1" customWidth="1"/>
    <col min="91" max="91" width="10.140625" style="0" bestFit="1" customWidth="1"/>
    <col min="92" max="92" width="12.57421875" style="0" bestFit="1" customWidth="1"/>
    <col min="93" max="93" width="10.140625" style="0" bestFit="1" customWidth="1"/>
    <col min="94" max="94" width="10.28125" style="0" bestFit="1" customWidth="1"/>
  </cols>
  <sheetData>
    <row r="1" spans="1:94" ht="19.5" thickBot="1">
      <c r="A1" s="302" t="s">
        <v>3</v>
      </c>
      <c r="B1" s="391" t="s">
        <v>45</v>
      </c>
      <c r="C1" s="392"/>
      <c r="D1" s="392"/>
      <c r="E1" s="393"/>
      <c r="F1" s="391" t="s">
        <v>46</v>
      </c>
      <c r="G1" s="392"/>
      <c r="H1" s="392"/>
      <c r="I1" s="393"/>
      <c r="K1" s="391" t="s">
        <v>67</v>
      </c>
      <c r="L1" s="392"/>
      <c r="M1" s="392"/>
      <c r="N1" s="393"/>
      <c r="Q1" s="302" t="s">
        <v>4</v>
      </c>
      <c r="R1" s="391" t="s">
        <v>45</v>
      </c>
      <c r="S1" s="392"/>
      <c r="T1" s="392"/>
      <c r="U1" s="393"/>
      <c r="V1" s="391" t="s">
        <v>46</v>
      </c>
      <c r="W1" s="392"/>
      <c r="X1" s="392"/>
      <c r="Y1" s="393"/>
      <c r="Z1" s="32"/>
      <c r="AA1" s="391" t="s">
        <v>67</v>
      </c>
      <c r="AB1" s="392"/>
      <c r="AC1" s="392"/>
      <c r="AD1" s="393"/>
      <c r="AG1" s="302" t="s">
        <v>5</v>
      </c>
      <c r="AH1" s="391" t="s">
        <v>45</v>
      </c>
      <c r="AI1" s="392"/>
      <c r="AJ1" s="392"/>
      <c r="AK1" s="392"/>
      <c r="AL1" s="391" t="s">
        <v>46</v>
      </c>
      <c r="AM1" s="392"/>
      <c r="AN1" s="392"/>
      <c r="AO1" s="393"/>
      <c r="AP1" s="32"/>
      <c r="AQ1" s="391" t="s">
        <v>67</v>
      </c>
      <c r="AR1" s="392"/>
      <c r="AS1" s="392"/>
      <c r="AT1" s="393"/>
      <c r="AW1" s="302" t="s">
        <v>6</v>
      </c>
      <c r="AX1" s="391" t="s">
        <v>45</v>
      </c>
      <c r="AY1" s="392"/>
      <c r="AZ1" s="392"/>
      <c r="BA1" s="393"/>
      <c r="BB1" s="391" t="s">
        <v>46</v>
      </c>
      <c r="BC1" s="392"/>
      <c r="BD1" s="392"/>
      <c r="BE1" s="393"/>
      <c r="BF1" s="32"/>
      <c r="BG1" s="391" t="s">
        <v>67</v>
      </c>
      <c r="BH1" s="392"/>
      <c r="BI1" s="392"/>
      <c r="BJ1" s="393"/>
      <c r="BM1" s="302" t="s">
        <v>7</v>
      </c>
      <c r="BN1" s="391" t="s">
        <v>45</v>
      </c>
      <c r="BO1" s="392"/>
      <c r="BP1" s="392"/>
      <c r="BQ1" s="393"/>
      <c r="BR1" s="391" t="s">
        <v>46</v>
      </c>
      <c r="BS1" s="392"/>
      <c r="BT1" s="392"/>
      <c r="BU1" s="393"/>
      <c r="BV1" s="32"/>
      <c r="BW1" s="391" t="s">
        <v>67</v>
      </c>
      <c r="BX1" s="392"/>
      <c r="BY1" s="392"/>
      <c r="BZ1" s="393"/>
      <c r="CC1" s="302" t="s">
        <v>8</v>
      </c>
      <c r="CD1" s="391" t="s">
        <v>45</v>
      </c>
      <c r="CE1" s="392"/>
      <c r="CF1" s="392"/>
      <c r="CG1" s="393"/>
      <c r="CH1" s="391" t="s">
        <v>46</v>
      </c>
      <c r="CI1" s="392"/>
      <c r="CJ1" s="392"/>
      <c r="CK1" s="393"/>
      <c r="CL1" s="138"/>
      <c r="CM1" s="391" t="s">
        <v>67</v>
      </c>
      <c r="CN1" s="392"/>
      <c r="CO1" s="392"/>
      <c r="CP1" s="393"/>
    </row>
    <row r="2" spans="1:94" ht="16.5" thickBot="1">
      <c r="A2" s="27"/>
      <c r="B2" s="303"/>
      <c r="C2" s="67"/>
      <c r="D2" s="67"/>
      <c r="E2" s="67"/>
      <c r="F2" s="68">
        <f>Equations!F20</f>
        <v>1.3</v>
      </c>
      <c r="G2" s="68">
        <f>Equations!F21</f>
        <v>3.038</v>
      </c>
      <c r="H2" s="68">
        <f>Equations!F22</f>
        <v>3.56</v>
      </c>
      <c r="I2" s="148">
        <f>Equations!F23</f>
        <v>2.586</v>
      </c>
      <c r="K2" s="305"/>
      <c r="L2" s="57"/>
      <c r="M2" s="57"/>
      <c r="N2" s="206"/>
      <c r="Q2" s="27"/>
      <c r="R2" s="303"/>
      <c r="S2" s="67"/>
      <c r="T2" s="67"/>
      <c r="U2" s="311"/>
      <c r="V2" s="314">
        <f>Equations!$F$20</f>
        <v>1.3</v>
      </c>
      <c r="W2" s="68">
        <f>Equations!$F$21</f>
        <v>3.038</v>
      </c>
      <c r="X2" s="68">
        <f>Equations!$F$22</f>
        <v>3.56</v>
      </c>
      <c r="Y2" s="148">
        <f>Equations!$F$23</f>
        <v>2.586</v>
      </c>
      <c r="Z2" s="32"/>
      <c r="AA2" s="305"/>
      <c r="AB2" s="57"/>
      <c r="AC2" s="57"/>
      <c r="AD2" s="206"/>
      <c r="AG2" s="27"/>
      <c r="AH2" s="303"/>
      <c r="AI2" s="67"/>
      <c r="AJ2" s="67"/>
      <c r="AK2" s="319"/>
      <c r="AL2" s="314">
        <f>Equations!$F$20</f>
        <v>1.3</v>
      </c>
      <c r="AM2" s="68">
        <f>Equations!$F$21</f>
        <v>3.038</v>
      </c>
      <c r="AN2" s="68">
        <f>Equations!$F$22</f>
        <v>3.56</v>
      </c>
      <c r="AO2" s="148">
        <f>Equations!$F$23</f>
        <v>2.586</v>
      </c>
      <c r="AP2" s="32"/>
      <c r="AQ2" s="57"/>
      <c r="AR2" s="57"/>
      <c r="AS2" s="57"/>
      <c r="AT2" s="58"/>
      <c r="AW2" s="27"/>
      <c r="AX2" s="303"/>
      <c r="AY2" s="67"/>
      <c r="AZ2" s="67"/>
      <c r="BA2" s="311"/>
      <c r="BB2" s="314">
        <f>Equations!$F$20</f>
        <v>1.3</v>
      </c>
      <c r="BC2" s="68">
        <f>Equations!$F$21</f>
        <v>3.038</v>
      </c>
      <c r="BD2" s="68">
        <f>Equations!$F$22</f>
        <v>3.56</v>
      </c>
      <c r="BE2" s="148">
        <f>Equations!$F$23</f>
        <v>2.586</v>
      </c>
      <c r="BF2" s="32"/>
      <c r="BG2" s="305"/>
      <c r="BH2" s="57"/>
      <c r="BI2" s="57"/>
      <c r="BJ2" s="206"/>
      <c r="BM2" s="27"/>
      <c r="BN2" s="303"/>
      <c r="BO2" s="67"/>
      <c r="BP2" s="67"/>
      <c r="BQ2" s="311"/>
      <c r="BR2" s="314">
        <f>Equations!$F$20</f>
        <v>1.3</v>
      </c>
      <c r="BS2" s="68">
        <f>Equations!$F$21</f>
        <v>3.038</v>
      </c>
      <c r="BT2" s="68">
        <f>Equations!$F$22</f>
        <v>3.56</v>
      </c>
      <c r="BU2" s="148">
        <f>Equations!$F$23</f>
        <v>2.586</v>
      </c>
      <c r="BV2" s="32"/>
      <c r="BW2" s="305"/>
      <c r="BX2" s="57"/>
      <c r="BY2" s="57"/>
      <c r="BZ2" s="206"/>
      <c r="CC2" s="27"/>
      <c r="CD2" s="321"/>
      <c r="CE2" s="101"/>
      <c r="CF2" s="101"/>
      <c r="CG2" s="322"/>
      <c r="CH2" s="323">
        <f>Equations!$F$20</f>
        <v>1.3</v>
      </c>
      <c r="CI2" s="102">
        <f>Equations!$F$21</f>
        <v>3.038</v>
      </c>
      <c r="CJ2" s="102">
        <f>Equations!$F$22</f>
        <v>3.56</v>
      </c>
      <c r="CK2" s="324">
        <f>Equations!$F$23</f>
        <v>2.586</v>
      </c>
      <c r="CL2" s="34"/>
      <c r="CM2" s="305"/>
      <c r="CN2" s="57"/>
      <c r="CO2" s="57"/>
      <c r="CP2" s="206"/>
    </row>
    <row r="3" spans="1:94" ht="15.75" thickBot="1">
      <c r="A3" s="65" t="s">
        <v>13</v>
      </c>
      <c r="B3" s="304" t="s">
        <v>9</v>
      </c>
      <c r="C3" s="66" t="s">
        <v>10</v>
      </c>
      <c r="D3" s="66" t="s">
        <v>11</v>
      </c>
      <c r="E3" s="66" t="s">
        <v>41</v>
      </c>
      <c r="F3" s="66" t="s">
        <v>9</v>
      </c>
      <c r="G3" s="66" t="s">
        <v>10</v>
      </c>
      <c r="H3" s="66" t="s">
        <v>11</v>
      </c>
      <c r="I3" s="149" t="s">
        <v>41</v>
      </c>
      <c r="K3" s="92" t="s">
        <v>9</v>
      </c>
      <c r="L3" s="93" t="s">
        <v>10</v>
      </c>
      <c r="M3" s="93" t="s">
        <v>11</v>
      </c>
      <c r="N3" s="94" t="s">
        <v>41</v>
      </c>
      <c r="Q3" s="65" t="s">
        <v>13</v>
      </c>
      <c r="R3" s="304" t="s">
        <v>9</v>
      </c>
      <c r="S3" s="66" t="s">
        <v>10</v>
      </c>
      <c r="T3" s="66" t="s">
        <v>11</v>
      </c>
      <c r="U3" s="149" t="s">
        <v>41</v>
      </c>
      <c r="V3" s="304" t="s">
        <v>9</v>
      </c>
      <c r="W3" s="66" t="s">
        <v>10</v>
      </c>
      <c r="X3" s="66" t="s">
        <v>11</v>
      </c>
      <c r="Y3" s="149" t="s">
        <v>41</v>
      </c>
      <c r="Z3" s="32"/>
      <c r="AA3" s="71" t="s">
        <v>9</v>
      </c>
      <c r="AB3" s="72" t="s">
        <v>10</v>
      </c>
      <c r="AC3" s="72" t="s">
        <v>11</v>
      </c>
      <c r="AD3" s="73" t="s">
        <v>41</v>
      </c>
      <c r="AG3" s="65" t="s">
        <v>13</v>
      </c>
      <c r="AH3" s="304" t="s">
        <v>9</v>
      </c>
      <c r="AI3" s="66" t="s">
        <v>10</v>
      </c>
      <c r="AJ3" s="66" t="s">
        <v>11</v>
      </c>
      <c r="AK3" s="320" t="s">
        <v>41</v>
      </c>
      <c r="AL3" s="304" t="s">
        <v>9</v>
      </c>
      <c r="AM3" s="66" t="s">
        <v>10</v>
      </c>
      <c r="AN3" s="66" t="s">
        <v>11</v>
      </c>
      <c r="AO3" s="149" t="s">
        <v>41</v>
      </c>
      <c r="AP3" s="32"/>
      <c r="AQ3" s="71" t="s">
        <v>9</v>
      </c>
      <c r="AR3" s="72" t="s">
        <v>10</v>
      </c>
      <c r="AS3" s="72" t="s">
        <v>11</v>
      </c>
      <c r="AT3" s="73" t="s">
        <v>41</v>
      </c>
      <c r="AW3" s="65" t="s">
        <v>13</v>
      </c>
      <c r="AX3" s="304" t="s">
        <v>9</v>
      </c>
      <c r="AY3" s="66" t="s">
        <v>10</v>
      </c>
      <c r="AZ3" s="66" t="s">
        <v>11</v>
      </c>
      <c r="BA3" s="149" t="s">
        <v>41</v>
      </c>
      <c r="BB3" s="304" t="s">
        <v>9</v>
      </c>
      <c r="BC3" s="66" t="s">
        <v>10</v>
      </c>
      <c r="BD3" s="66" t="s">
        <v>11</v>
      </c>
      <c r="BE3" s="149" t="s">
        <v>41</v>
      </c>
      <c r="BF3" s="32"/>
      <c r="BG3" s="92" t="s">
        <v>9</v>
      </c>
      <c r="BH3" s="93" t="s">
        <v>10</v>
      </c>
      <c r="BI3" s="93" t="s">
        <v>11</v>
      </c>
      <c r="BJ3" s="94" t="s">
        <v>41</v>
      </c>
      <c r="BM3" s="65" t="s">
        <v>13</v>
      </c>
      <c r="BN3" s="304" t="s">
        <v>9</v>
      </c>
      <c r="BO3" s="66" t="s">
        <v>10</v>
      </c>
      <c r="BP3" s="66" t="s">
        <v>11</v>
      </c>
      <c r="BQ3" s="149" t="s">
        <v>41</v>
      </c>
      <c r="BR3" s="304" t="s">
        <v>9</v>
      </c>
      <c r="BS3" s="66" t="s">
        <v>10</v>
      </c>
      <c r="BT3" s="66" t="s">
        <v>11</v>
      </c>
      <c r="BU3" s="149" t="s">
        <v>41</v>
      </c>
      <c r="BV3" s="32"/>
      <c r="BW3" s="71" t="s">
        <v>9</v>
      </c>
      <c r="BX3" s="72" t="s">
        <v>10</v>
      </c>
      <c r="BY3" s="72" t="s">
        <v>11</v>
      </c>
      <c r="BZ3" s="73" t="s">
        <v>41</v>
      </c>
      <c r="CC3" s="65" t="s">
        <v>13</v>
      </c>
      <c r="CD3" s="103" t="s">
        <v>9</v>
      </c>
      <c r="CE3" s="104" t="s">
        <v>10</v>
      </c>
      <c r="CF3" s="104" t="s">
        <v>11</v>
      </c>
      <c r="CG3" s="105" t="s">
        <v>41</v>
      </c>
      <c r="CH3" s="103" t="s">
        <v>9</v>
      </c>
      <c r="CI3" s="104" t="s">
        <v>10</v>
      </c>
      <c r="CJ3" s="104" t="s">
        <v>11</v>
      </c>
      <c r="CK3" s="105" t="s">
        <v>41</v>
      </c>
      <c r="CL3" s="34"/>
      <c r="CM3" s="71" t="s">
        <v>9</v>
      </c>
      <c r="CN3" s="72" t="s">
        <v>10</v>
      </c>
      <c r="CO3" s="72" t="s">
        <v>11</v>
      </c>
      <c r="CP3" s="73" t="s">
        <v>41</v>
      </c>
    </row>
    <row r="4" spans="1:94" ht="15.75" thickBot="1">
      <c r="A4" s="100">
        <v>1</v>
      </c>
      <c r="B4" s="203" t="str">
        <f>IF('Site Description'!$B$43&gt;1,SQRT(('Data Entry - beta, gamma form'!B4)/PI()),"NO TRANSECT")</f>
        <v>NO TRANSECT</v>
      </c>
      <c r="C4" s="201" t="str">
        <f>IF('Site Description'!$B$43&gt;1,SQRT(('Data Entry - beta, gamma form'!C4)/PI()),"NO TRANSECT")</f>
        <v>NO TRANSECT</v>
      </c>
      <c r="D4" s="201" t="str">
        <f>IF('Site Description'!$B$43&gt;1,SQRT(('Data Entry - beta, gamma form'!D4)/PI()),"NO TRANSECT")</f>
        <v>NO TRANSECT</v>
      </c>
      <c r="E4" s="201" t="str">
        <f>IF('Site Description'!$B$43&gt;1,SQRT(('Data Entry - beta, gamma form'!E4)/PI()),"NO TRANSECT")</f>
        <v>NO TRANSECT</v>
      </c>
      <c r="F4" s="91" t="str">
        <f>IF('Data Entry - beta, gamma form'!B4&gt;0,PI()*(((B4+$F$2)*(B4+$F$2))-(B4*B4)),"No Colony")</f>
        <v>No Colony</v>
      </c>
      <c r="G4" s="91" t="str">
        <f>IF('Data Entry - beta, gamma form'!C4&gt;0,PI()*(((C4+$G$2)*(C4+$G$2))-(C4*C4)),"No Colony")</f>
        <v>No Colony</v>
      </c>
      <c r="H4" s="91" t="str">
        <f>IF('Data Entry - beta, gamma form'!D4&gt;0,PI()*(((D4+$H$2)*(D4+$H$2))-(D4*D4)),"No Colony")</f>
        <v>No Colony</v>
      </c>
      <c r="I4" s="106" t="str">
        <f>IF('Data Entry - beta, gamma form'!E4&gt;0,PI()*(((E4+$I$2)*(E4+$I$2))-(E4*E4)),"No Colony")</f>
        <v>No Colony</v>
      </c>
      <c r="K4" s="306" t="str">
        <f>IF('Data Entry - beta, gamma form'!B4&gt;0,Equations!$F$30*F4,"No Colony")</f>
        <v>No Colony</v>
      </c>
      <c r="L4" s="96" t="str">
        <f>IF('Data Entry - beta, gamma form'!C4&gt;0,Equations!$F$30*G4,"No Colony")</f>
        <v>No Colony</v>
      </c>
      <c r="M4" s="96" t="str">
        <f>IF('Data Entry - beta, gamma form'!D4&gt;0,Equations!$F$30*H4,"No Colony")</f>
        <v>No Colony</v>
      </c>
      <c r="N4" s="307" t="str">
        <f>IF('Data Entry - beta, gamma form'!E4&gt;0,Equations!$F$30*I4,"No Colony")</f>
        <v>No Colony</v>
      </c>
      <c r="Q4" s="100">
        <v>1</v>
      </c>
      <c r="R4" s="203" t="str">
        <f>IF('Site Description'!$C$43&gt;1,SQRT(('Data Entry - beta, gamma form'!I4)/PI()),"NO TRANSECT")</f>
        <v>NO TRANSECT</v>
      </c>
      <c r="S4" s="201" t="str">
        <f>IF('Site Description'!$C$43&gt;1,SQRT(('Data Entry - beta, gamma form'!J4)/PI()),"NO TRANSECT")</f>
        <v>NO TRANSECT</v>
      </c>
      <c r="T4" s="201" t="str">
        <f>IF('Site Description'!$C$43&gt;1,SQRT(('Data Entry - beta, gamma form'!K4)/PI()),"NO TRANSECT")</f>
        <v>NO TRANSECT</v>
      </c>
      <c r="U4" s="312" t="str">
        <f>IF('Site Description'!$C$43&gt;1,SQRT(('Data Entry - beta, gamma form'!L4)/PI()),"NO TRANSECT")</f>
        <v>NO TRANSECT</v>
      </c>
      <c r="V4" s="315" t="str">
        <f>IF('Data Entry - beta, gamma form'!I4&gt;0,PI()*(((R4+$F$2)*(R4+$F$2))-(R4*R4)),"No Colony")</f>
        <v>No Colony</v>
      </c>
      <c r="W4" s="91" t="str">
        <f>IF('Data Entry - beta, gamma form'!J4&gt;0,PI()*(((S4+$G$2)*(S4+$G$2))-(S4*S4)),"No Colony")</f>
        <v>No Colony</v>
      </c>
      <c r="X4" s="91" t="str">
        <f>IF('Data Entry - beta, gamma form'!K4&gt;0,PI()*(((T4+$H$2)*(T4+$H$2))-(T4*T4)),"No Colony")</f>
        <v>No Colony</v>
      </c>
      <c r="Y4" s="106" t="str">
        <f>IF('Data Entry - beta, gamma form'!L4&gt;0,PI()*(((U4+$I$2)*(U4+$I$2))-(U4*U4)),"No Colony")</f>
        <v>No Colony</v>
      </c>
      <c r="Z4" s="32"/>
      <c r="AA4" s="75" t="str">
        <f>IF('Data Entry - beta, gamma form'!I4&gt;0,Equations!$F$30*V4,"No Colony")</f>
        <v>No Colony</v>
      </c>
      <c r="AB4" s="76" t="str">
        <f>IF('Data Entry - beta, gamma form'!J4&gt;0,Equations!$F$30*W4,"No Colony")</f>
        <v>No Colony</v>
      </c>
      <c r="AC4" s="76" t="str">
        <f>IF('Data Entry - beta, gamma form'!K4&gt;0,Equations!$F$30*X4,"No Colony")</f>
        <v>No Colony</v>
      </c>
      <c r="AD4" s="77" t="str">
        <f>IF('Data Entry - beta, gamma form'!L4&gt;0,Equations!$F$30*Y4,"No Colony")</f>
        <v>No Colony</v>
      </c>
      <c r="AG4" s="100">
        <v>1</v>
      </c>
      <c r="AH4" s="203" t="str">
        <f>IF('Site Description'!$D$43&gt;1,SQRT(('Data Entry - beta, gamma form'!P4)/PI()),"NO TRANSECT")</f>
        <v>NO TRANSECT</v>
      </c>
      <c r="AI4" s="201" t="str">
        <f>IF('Site Description'!$D$43&gt;1,SQRT(('Data Entry - beta, gamma form'!Q4)/PI()),"NO TRANSECT")</f>
        <v>NO TRANSECT</v>
      </c>
      <c r="AJ4" s="201" t="str">
        <f>IF('Site Description'!$D$43&gt;1,SQRT(('Data Entry - beta, gamma form'!R4)/PI()),"NO TRANSECT")</f>
        <v>NO TRANSECT</v>
      </c>
      <c r="AK4" s="317" t="str">
        <f>IF('Site Description'!$D$43&gt;1,SQRT(('Data Entry - beta, gamma form'!S4)/PI()),"NO TRANSECT")</f>
        <v>NO TRANSECT</v>
      </c>
      <c r="AL4" s="315" t="str">
        <f>IF('Data Entry - beta, gamma form'!P4&gt;0,PI()*(((AH4+$F$2)*(AH4+$F$2))-(AH4*AH4)),"No Colony")</f>
        <v>No Colony</v>
      </c>
      <c r="AM4" s="91" t="str">
        <f>IF('Data Entry - beta, gamma form'!Q4&gt;0,PI()*(((AI4+$G$2)*(AI4+$G$2))-(AI4*AI4)),"No Colony")</f>
        <v>No Colony</v>
      </c>
      <c r="AN4" s="91" t="str">
        <f>IF('Data Entry - beta, gamma form'!R4&gt;0,PI()*(((AJ4+$H$2)*(AJ4+$H$2))-(AJ4*AJ4)),"No Colony")</f>
        <v>No Colony</v>
      </c>
      <c r="AO4" s="106" t="str">
        <f>IF('Data Entry - beta, gamma form'!S4&gt;0,PI()*(((AK4+$I$2)*(AK4+$I$2))-(AK4*AK4)),"No Colony")</f>
        <v>No Colony</v>
      </c>
      <c r="AP4" s="32"/>
      <c r="AQ4" s="75" t="str">
        <f>IF('Data Entry - beta, gamma form'!P4&gt;0,Equations!$F$30*AL4,"No Colony")</f>
        <v>No Colony</v>
      </c>
      <c r="AR4" s="76" t="str">
        <f>IF('Data Entry - beta, gamma form'!Q4&gt;0,Equations!$F$30*AM4,"No Colony")</f>
        <v>No Colony</v>
      </c>
      <c r="AS4" s="76" t="str">
        <f>IF('Data Entry - beta, gamma form'!R4&gt;0,Equations!$F$30*AN4,"No Colony")</f>
        <v>No Colony</v>
      </c>
      <c r="AT4" s="77" t="str">
        <f>IF('Data Entry - beta, gamma form'!S4&gt;0,Equations!$F$30*AO4,"No Colony")</f>
        <v>No Colony</v>
      </c>
      <c r="AW4" s="100">
        <v>1</v>
      </c>
      <c r="AX4" s="203" t="str">
        <f>IF('Site Description'!$E$43&gt;1,SQRT(('Data Entry - beta, gamma form'!W4)/PI()),"NO TRANSECT")</f>
        <v>NO TRANSECT</v>
      </c>
      <c r="AY4" s="201" t="str">
        <f>IF('Site Description'!$E$43&gt;1,SQRT(('Data Entry - beta, gamma form'!X4)/PI()),"NO TRANSECT")</f>
        <v>NO TRANSECT</v>
      </c>
      <c r="AZ4" s="201" t="str">
        <f>IF('Site Description'!$E$43&gt;1,SQRT(('Data Entry - beta, gamma form'!Y4)/PI()),"NO TRANSECT")</f>
        <v>NO TRANSECT</v>
      </c>
      <c r="BA4" s="312" t="str">
        <f>IF('Site Description'!$E$43&gt;1,SQRT(('Data Entry - beta, gamma form'!Z4)/PI()),"NO TRANSECT")</f>
        <v>NO TRANSECT</v>
      </c>
      <c r="BB4" s="315" t="str">
        <f>IF('Data Entry - beta, gamma form'!W4&gt;0,PI()*(((AX4+$F$2)*(AX4+$F$2))-(AX4*AX4)),"No Colony")</f>
        <v>No Colony</v>
      </c>
      <c r="BC4" s="91" t="str">
        <f>IF('Data Entry - beta, gamma form'!X4&gt;0,PI()*(((AY4+$G$2)*(AY4+$G$2))-(AY4*AY4)),"No Colony")</f>
        <v>No Colony</v>
      </c>
      <c r="BD4" s="91" t="str">
        <f>IF('Data Entry - beta, gamma form'!Y4&gt;0,PI()*(((AZ4+$H$2)*(AZ4+$H$2))-(AZ4*AZ4)),"No Colony")</f>
        <v>No Colony</v>
      </c>
      <c r="BE4" s="106" t="str">
        <f>IF('Data Entry - beta, gamma form'!Z4&gt;0,PI()*(((BA4+$I$2)*(BA4+$I$2))-(BA4*BA4)),"No Colony")</f>
        <v>No Colony</v>
      </c>
      <c r="BF4" s="32"/>
      <c r="BG4" s="306" t="str">
        <f>IF('Data Entry - beta, gamma form'!W4&gt;0,Equations!$F$30*BB4,"No Colony")</f>
        <v>No Colony</v>
      </c>
      <c r="BH4" s="96" t="str">
        <f>IF('Data Entry - beta, gamma form'!X4&gt;0,Equations!$F$30*BC4,"No Colony")</f>
        <v>No Colony</v>
      </c>
      <c r="BI4" s="96" t="str">
        <f>IF('Data Entry - beta, gamma form'!Y4&gt;0,Equations!$F$30*BD4,"No Colony")</f>
        <v>No Colony</v>
      </c>
      <c r="BJ4" s="307" t="str">
        <f>IF('Data Entry - beta, gamma form'!Z4&gt;0,Equations!$F$30*BE4,"No Colony")</f>
        <v>No Colony</v>
      </c>
      <c r="BM4" s="100">
        <v>1</v>
      </c>
      <c r="BN4" s="203" t="str">
        <f>IF('Site Description'!$F$43&gt;1,SQRT(('Data Entry - beta, gamma form'!AD4)/PI()),"NO TRANSECT")</f>
        <v>NO TRANSECT</v>
      </c>
      <c r="BO4" s="201" t="str">
        <f>IF('Site Description'!$F$43&gt;1,SQRT(('Data Entry - beta, gamma form'!AE4)/PI()),"NO TRANSECT")</f>
        <v>NO TRANSECT</v>
      </c>
      <c r="BP4" s="201" t="str">
        <f>IF('Site Description'!$F$43&gt;1,SQRT(('Data Entry - beta, gamma form'!AF4)/PI()),"NO TRANSECT")</f>
        <v>NO TRANSECT</v>
      </c>
      <c r="BQ4" s="312" t="str">
        <f>IF('Site Description'!$F$43&gt;1,SQRT(('Data Entry - beta, gamma form'!AG4)/PI()),"NO TRANSECT")</f>
        <v>NO TRANSECT</v>
      </c>
      <c r="BR4" s="315" t="str">
        <f>IF('Data Entry - beta, gamma form'!AD4&gt;0,PI()*(((BN4+$F$2)*(BN4+$F$2))-(BN4*BN4)),"No Colony")</f>
        <v>No Colony</v>
      </c>
      <c r="BS4" s="91" t="str">
        <f>IF('Data Entry - beta, gamma form'!AE4&gt;0,PI()*(((BO4+$G$2)*(BO4+$G$2))-(BO4*BO4)),"No Colony")</f>
        <v>No Colony</v>
      </c>
      <c r="BT4" s="91" t="str">
        <f>IF('Data Entry - beta, gamma form'!AF4&gt;0,PI()*(((BP4+$H$2)*(BP4+$H$2))-(BP4*BP4)),"No Colony")</f>
        <v>No Colony</v>
      </c>
      <c r="BU4" s="106" t="str">
        <f>IF('Data Entry - beta, gamma form'!AG4&gt;0,PI()*(((BQ4+$I$2)*(BQ4+$I$2))-(BQ4*BQ4)),"No Colony")</f>
        <v>No Colony</v>
      </c>
      <c r="BV4" s="32"/>
      <c r="BW4" s="75" t="str">
        <f>IF('Data Entry - beta, gamma form'!AD4&gt;0,Equations!$F$30*BR4,"No Colony")</f>
        <v>No Colony</v>
      </c>
      <c r="BX4" s="76" t="str">
        <f>IF('Data Entry - beta, gamma form'!AE4&gt;0,Equations!$F$30*BS4,"No Colony")</f>
        <v>No Colony</v>
      </c>
      <c r="BY4" s="76" t="str">
        <f>IF('Data Entry - beta, gamma form'!AF4&gt;0,Equations!$F$30*BT4,"No Colony")</f>
        <v>No Colony</v>
      </c>
      <c r="BZ4" s="77" t="str">
        <f>IF('Data Entry - beta, gamma form'!AG4&gt;0,Equations!$F$30*BU4,"No Colony")</f>
        <v>No Colony</v>
      </c>
      <c r="CC4" s="100">
        <v>1</v>
      </c>
      <c r="CD4" s="203" t="str">
        <f>IF('Site Description'!$G$43&gt;1,SQRT(('Data Entry - beta, gamma form'!AK4)/PI()),"NO TRANSECT")</f>
        <v>NO TRANSECT</v>
      </c>
      <c r="CE4" s="204" t="str">
        <f>IF('Site Description'!$G$43&gt;1,SQRT(('Data Entry - beta, gamma form'!AL4)/PI()),"NO TRANSECT")</f>
        <v>NO TRANSECT</v>
      </c>
      <c r="CF4" s="201" t="str">
        <f>IF('Site Description'!$G$43&gt;1,SQRT(('Data Entry - beta, gamma form'!AM4)/PI()),"NO TRANSECT")</f>
        <v>NO TRANSECT</v>
      </c>
      <c r="CG4" s="312" t="str">
        <f>IF('Site Description'!$G$43&gt;1,SQRT(('Data Entry - beta, gamma form'!AN4)/PI()),"NO TRANSECT")</f>
        <v>NO TRANSECT</v>
      </c>
      <c r="CH4" s="315" t="str">
        <f>IF('Data Entry - beta, gamma form'!AK4&gt;0,PI()*(((CD4+$F$2)*(CD4+$F$2))-(CD4*CD4)),"No Colony")</f>
        <v>No Colony</v>
      </c>
      <c r="CI4" s="91" t="str">
        <f>IF('Data Entry - beta, gamma form'!AL4&gt;0,PI()*(((CE4+$G$2)*(CE4+$G$2))-(CE4*CE4)),"No Colony")</f>
        <v>No Colony</v>
      </c>
      <c r="CJ4" s="91" t="str">
        <f>IF('Data Entry - beta, gamma form'!AM4&gt;0,PI()*(((CF4+$H$2)*(CF4+$H$2))-(CF4*CF4)),"No Colony")</f>
        <v>No Colony</v>
      </c>
      <c r="CK4" s="106" t="str">
        <f>IF('Data Entry - beta, gamma form'!AN4&gt;0,PI()*(((CG4+$I$2)*(CG4+$I$2))-(CG4*CG4)),"No Colony")</f>
        <v>No Colony</v>
      </c>
      <c r="CL4" s="34"/>
      <c r="CM4" s="75" t="str">
        <f>IF('Data Entry - beta, gamma form'!AK4&gt;0,Equations!$F$30*CH4,"No Colony")</f>
        <v>No Colony</v>
      </c>
      <c r="CN4" s="76" t="str">
        <f>IF('Data Entry - beta, gamma form'!AL4&gt;0,Equations!$F$30*CI4,"No Colony")</f>
        <v>No Colony</v>
      </c>
      <c r="CO4" s="76" t="str">
        <f>IF('Data Entry - beta, gamma form'!AM4&gt;0,Equations!$F$30*CJ4,"No Colony")</f>
        <v>No Colony</v>
      </c>
      <c r="CP4" s="77" t="str">
        <f>IF('Data Entry - beta, gamma form'!AN4&gt;0,Equations!$F$30*CK4,"No Colony")</f>
        <v>No Colony</v>
      </c>
    </row>
    <row r="5" spans="1:94" ht="15.75" thickBot="1">
      <c r="A5" s="100">
        <v>2</v>
      </c>
      <c r="B5" s="203" t="str">
        <f>IF('Site Description'!$B$43&gt;1,SQRT(('Data Entry - beta, gamma form'!B5)/PI()),"NO TRANSECT")</f>
        <v>NO TRANSECT</v>
      </c>
      <c r="C5" s="201" t="str">
        <f>IF('Site Description'!$B$43&gt;1,SQRT(('Data Entry - beta, gamma form'!C5)/PI()),"NO TRANSECT")</f>
        <v>NO TRANSECT</v>
      </c>
      <c r="D5" s="201" t="str">
        <f>IF('Site Description'!$B$43&gt;1,SQRT(('Data Entry - beta, gamma form'!D5)/PI()),"NO TRANSECT")</f>
        <v>NO TRANSECT</v>
      </c>
      <c r="E5" s="201" t="str">
        <f>IF('Site Description'!$B$43&gt;1,SQRT(('Data Entry - beta, gamma form'!E5)/PI()),"NO TRANSECT")</f>
        <v>NO TRANSECT</v>
      </c>
      <c r="F5" s="91" t="str">
        <f>IF('Data Entry - beta, gamma form'!B5&gt;0,PI()*(((B5+$F$2)*(B5+$F$2))-(B5*B5)),"No Colony")</f>
        <v>No Colony</v>
      </c>
      <c r="G5" s="91" t="str">
        <f>IF('Data Entry - beta, gamma form'!C5&gt;0,PI()*(((C5+$G$2)*(C5+$G$2))-(C5*C5)),"No Colony")</f>
        <v>No Colony</v>
      </c>
      <c r="H5" s="91" t="str">
        <f>IF('Data Entry - beta, gamma form'!D5&gt;0,PI()*(((D5+$H$2)*(D5+$H$2))-(D5*D5)),"No Colony")</f>
        <v>No Colony</v>
      </c>
      <c r="I5" s="106" t="str">
        <f>IF('Data Entry - beta, gamma form'!E5&gt;0,PI()*(((E5+$I$2)*(E5+$I$2))-(E5*E5)),"No Colony")</f>
        <v>No Colony</v>
      </c>
      <c r="K5" s="306" t="str">
        <f>IF('Data Entry - beta, gamma form'!B5&gt;0,Equations!$F$30*F5,"No Colony")</f>
        <v>No Colony</v>
      </c>
      <c r="L5" s="96" t="str">
        <f>IF('Data Entry - beta, gamma form'!C5&gt;0,Equations!$F$30*G5,"No Colony")</f>
        <v>No Colony</v>
      </c>
      <c r="M5" s="96" t="str">
        <f>IF('Data Entry - beta, gamma form'!D5&gt;0,Equations!$F$30*H5,"No Colony")</f>
        <v>No Colony</v>
      </c>
      <c r="N5" s="307" t="str">
        <f>IF('Data Entry - beta, gamma form'!E5&gt;0,Equations!$F$30*I5,"No Colony")</f>
        <v>No Colony</v>
      </c>
      <c r="Q5" s="100">
        <v>2</v>
      </c>
      <c r="R5" s="203" t="str">
        <f>IF('Site Description'!$C$43&gt;1,SQRT(('Data Entry - beta, gamma form'!I5)/PI()),"NO TRANSECT")</f>
        <v>NO TRANSECT</v>
      </c>
      <c r="S5" s="201" t="str">
        <f>IF('Site Description'!$C$43&gt;1,SQRT(('Data Entry - beta, gamma form'!J5)/PI()),"NO TRANSECT")</f>
        <v>NO TRANSECT</v>
      </c>
      <c r="T5" s="201" t="str">
        <f>IF('Site Description'!$C$43&gt;1,SQRT(('Data Entry - beta, gamma form'!K5)/PI()),"NO TRANSECT")</f>
        <v>NO TRANSECT</v>
      </c>
      <c r="U5" s="312" t="str">
        <f>IF('Site Description'!$C$43&gt;1,SQRT(('Data Entry - beta, gamma form'!L5)/PI()),"NO TRANSECT")</f>
        <v>NO TRANSECT</v>
      </c>
      <c r="V5" s="315" t="str">
        <f>IF('Data Entry - beta, gamma form'!I5&gt;0,PI()*(((R5+$F$2)*(R5+$F$2))-(R5*R5)),"No Colony")</f>
        <v>No Colony</v>
      </c>
      <c r="W5" s="91" t="str">
        <f>IF('Data Entry - beta, gamma form'!J5&gt;0,PI()*(((S5+$G$2)*(S5+$G$2))-(S5*S5)),"No Colony")</f>
        <v>No Colony</v>
      </c>
      <c r="X5" s="91" t="str">
        <f>IF('Data Entry - beta, gamma form'!K5&gt;0,PI()*(((T5+$H$2)*(T5+$H$2))-(T5*T5)),"No Colony")</f>
        <v>No Colony</v>
      </c>
      <c r="Y5" s="106" t="str">
        <f>IF('Data Entry - beta, gamma form'!L5&gt;0,PI()*(((U5+$I$2)*(U5+$I$2))-(U5*U5)),"No Colony")</f>
        <v>No Colony</v>
      </c>
      <c r="Z5" s="32"/>
      <c r="AA5" s="75" t="str">
        <f>IF('Data Entry - beta, gamma form'!I5&gt;0,Equations!$F$30*V5,"No Colony")</f>
        <v>No Colony</v>
      </c>
      <c r="AB5" s="76" t="str">
        <f>IF('Data Entry - beta, gamma form'!J5&gt;0,Equations!$F$30*W5,"No Colony")</f>
        <v>No Colony</v>
      </c>
      <c r="AC5" s="76" t="str">
        <f>IF('Data Entry - beta, gamma form'!K5&gt;0,Equations!$F$30*X5,"No Colony")</f>
        <v>No Colony</v>
      </c>
      <c r="AD5" s="77" t="str">
        <f>IF('Data Entry - beta, gamma form'!L5&gt;0,Equations!$F$30*Y5,"No Colony")</f>
        <v>No Colony</v>
      </c>
      <c r="AG5" s="100">
        <v>2</v>
      </c>
      <c r="AH5" s="203" t="str">
        <f>IF('Site Description'!$D$43&gt;1,SQRT(('Data Entry - beta, gamma form'!P5)/PI()),"NO TRANSECT")</f>
        <v>NO TRANSECT</v>
      </c>
      <c r="AI5" s="201" t="str">
        <f>IF('Site Description'!$D$43&gt;1,SQRT(('Data Entry - beta, gamma form'!Q5)/PI()),"NO TRANSECT")</f>
        <v>NO TRANSECT</v>
      </c>
      <c r="AJ5" s="201" t="str">
        <f>IF('Site Description'!$D$43&gt;1,SQRT(('Data Entry - beta, gamma form'!R5)/PI()),"NO TRANSECT")</f>
        <v>NO TRANSECT</v>
      </c>
      <c r="AK5" s="317" t="str">
        <f>IF('Site Description'!$D$43&gt;1,SQRT(('Data Entry - beta, gamma form'!S5)/PI()),"NO TRANSECT")</f>
        <v>NO TRANSECT</v>
      </c>
      <c r="AL5" s="315" t="str">
        <f>IF('Data Entry - beta, gamma form'!P5&gt;0,PI()*(((AH5+$F$2)*(AH5+$F$2))-(AH5*AH5)),"No Colony")</f>
        <v>No Colony</v>
      </c>
      <c r="AM5" s="91" t="str">
        <f>IF('Data Entry - beta, gamma form'!Q5&gt;0,PI()*(((AI5+$G$2)*(AI5+$G$2))-(AI5*AI5)),"No Colony")</f>
        <v>No Colony</v>
      </c>
      <c r="AN5" s="91" t="str">
        <f>IF('Data Entry - beta, gamma form'!R5&gt;0,PI()*(((AJ5+$H$2)*(AJ5+$H$2))-(AJ5*AJ5)),"No Colony")</f>
        <v>No Colony</v>
      </c>
      <c r="AO5" s="106" t="str">
        <f>IF('Data Entry - beta, gamma form'!S5&gt;0,PI()*(((AK5+$I$2)*(AK5+$I$2))-(AK5*AK5)),"No Colony")</f>
        <v>No Colony</v>
      </c>
      <c r="AP5" s="32"/>
      <c r="AQ5" s="75" t="str">
        <f>IF('Data Entry - beta, gamma form'!P5&gt;0,Equations!$F$30*AL5,"No Colony")</f>
        <v>No Colony</v>
      </c>
      <c r="AR5" s="76" t="str">
        <f>IF('Data Entry - beta, gamma form'!Q5&gt;0,Equations!$F$30*AM5,"No Colony")</f>
        <v>No Colony</v>
      </c>
      <c r="AS5" s="76" t="str">
        <f>IF('Data Entry - beta, gamma form'!R5&gt;0,Equations!$F$30*AN5,"No Colony")</f>
        <v>No Colony</v>
      </c>
      <c r="AT5" s="77" t="str">
        <f>IF('Data Entry - beta, gamma form'!S5&gt;0,Equations!$F$30*AO5,"No Colony")</f>
        <v>No Colony</v>
      </c>
      <c r="AW5" s="100">
        <v>2</v>
      </c>
      <c r="AX5" s="203" t="str">
        <f>IF('Site Description'!$E$43&gt;1,SQRT(('Data Entry - beta, gamma form'!W5)/PI()),"NO TRANSECT")</f>
        <v>NO TRANSECT</v>
      </c>
      <c r="AY5" s="201" t="str">
        <f>IF('Site Description'!$E$43&gt;1,SQRT(('Data Entry - beta, gamma form'!X5)/PI()),"NO TRANSECT")</f>
        <v>NO TRANSECT</v>
      </c>
      <c r="AZ5" s="201" t="str">
        <f>IF('Site Description'!$E$43&gt;1,SQRT(('Data Entry - beta, gamma form'!Y5)/PI()),"NO TRANSECT")</f>
        <v>NO TRANSECT</v>
      </c>
      <c r="BA5" s="312" t="str">
        <f>IF('Site Description'!$E$43&gt;1,SQRT(('Data Entry - beta, gamma form'!Z5)/PI()),"NO TRANSECT")</f>
        <v>NO TRANSECT</v>
      </c>
      <c r="BB5" s="315" t="str">
        <f>IF('Data Entry - beta, gamma form'!W5&gt;0,PI()*(((AX5+$F$2)*(AX5+$F$2))-(AX5*AX5)),"No Colony")</f>
        <v>No Colony</v>
      </c>
      <c r="BC5" s="91" t="str">
        <f>IF('Data Entry - beta, gamma form'!X5&gt;0,PI()*(((AY5+$G$2)*(AY5+$G$2))-(AY5*AY5)),"No Colony")</f>
        <v>No Colony</v>
      </c>
      <c r="BD5" s="91" t="str">
        <f>IF('Data Entry - beta, gamma form'!Y5&gt;0,PI()*(((AZ5+$H$2)*(AZ5+$H$2))-(AZ5*AZ5)),"No Colony")</f>
        <v>No Colony</v>
      </c>
      <c r="BE5" s="106" t="str">
        <f>IF('Data Entry - beta, gamma form'!Z5&gt;0,PI()*(((BA5+$I$2)*(BA5+$I$2))-(BA5*BA5)),"No Colony")</f>
        <v>No Colony</v>
      </c>
      <c r="BF5" s="32"/>
      <c r="BG5" s="306" t="str">
        <f>IF('Data Entry - beta, gamma form'!W5&gt;0,Equations!$F$30*BB5,"No Colony")</f>
        <v>No Colony</v>
      </c>
      <c r="BH5" s="96" t="str">
        <f>IF('Data Entry - beta, gamma form'!X5&gt;0,Equations!$F$30*BC5,"No Colony")</f>
        <v>No Colony</v>
      </c>
      <c r="BI5" s="96" t="str">
        <f>IF('Data Entry - beta, gamma form'!Y5&gt;0,Equations!$F$30*BD5,"No Colony")</f>
        <v>No Colony</v>
      </c>
      <c r="BJ5" s="307" t="str">
        <f>IF('Data Entry - beta, gamma form'!Z5&gt;0,Equations!$F$30*BE5,"No Colony")</f>
        <v>No Colony</v>
      </c>
      <c r="BM5" s="100">
        <v>2</v>
      </c>
      <c r="BN5" s="203" t="str">
        <f>IF('Site Description'!$F$43&gt;1,SQRT(('Data Entry - beta, gamma form'!AD5)/PI()),"NO TRANSECT")</f>
        <v>NO TRANSECT</v>
      </c>
      <c r="BO5" s="201" t="str">
        <f>IF('Site Description'!$F$43&gt;1,SQRT(('Data Entry - beta, gamma form'!AE5)/PI()),"NO TRANSECT")</f>
        <v>NO TRANSECT</v>
      </c>
      <c r="BP5" s="201" t="str">
        <f>IF('Site Description'!$F$43&gt;1,SQRT(('Data Entry - beta, gamma form'!AF5)/PI()),"NO TRANSECT")</f>
        <v>NO TRANSECT</v>
      </c>
      <c r="BQ5" s="312" t="str">
        <f>IF('Site Description'!$F$43&gt;1,SQRT(('Data Entry - beta, gamma form'!AG5)/PI()),"NO TRANSECT")</f>
        <v>NO TRANSECT</v>
      </c>
      <c r="BR5" s="315" t="str">
        <f>IF('Data Entry - beta, gamma form'!AD5&gt;0,PI()*(((BN5+$F$2)*(BN5+$F$2))-(BN5*BN5)),"No Colony")</f>
        <v>No Colony</v>
      </c>
      <c r="BS5" s="91" t="str">
        <f>IF('Data Entry - beta, gamma form'!AE5&gt;0,PI()*(((BO5+$G$2)*(BO5+$G$2))-(BO5*BO5)),"No Colony")</f>
        <v>No Colony</v>
      </c>
      <c r="BT5" s="91" t="str">
        <f>IF('Data Entry - beta, gamma form'!AF5&gt;0,PI()*(((BP5+$H$2)*(BP5+$H$2))-(BP5*BP5)),"No Colony")</f>
        <v>No Colony</v>
      </c>
      <c r="BU5" s="106" t="str">
        <f>IF('Data Entry - beta, gamma form'!AG5&gt;0,PI()*(((BQ5+$I$2)*(BQ5+$I$2))-(BQ5*BQ5)),"No Colony")</f>
        <v>No Colony</v>
      </c>
      <c r="BV5" s="32"/>
      <c r="BW5" s="75" t="str">
        <f>IF('Data Entry - beta, gamma form'!AD5&gt;0,Equations!$F$30*BR5,"No Colony")</f>
        <v>No Colony</v>
      </c>
      <c r="BX5" s="76" t="str">
        <f>IF('Data Entry - beta, gamma form'!AE5&gt;0,Equations!$F$30*BS5,"No Colony")</f>
        <v>No Colony</v>
      </c>
      <c r="BY5" s="76" t="str">
        <f>IF('Data Entry - beta, gamma form'!AF5&gt;0,Equations!$F$30*BT5,"No Colony")</f>
        <v>No Colony</v>
      </c>
      <c r="BZ5" s="77" t="str">
        <f>IF('Data Entry - beta, gamma form'!AG5&gt;0,Equations!$F$30*BU5,"No Colony")</f>
        <v>No Colony</v>
      </c>
      <c r="CC5" s="100">
        <v>2</v>
      </c>
      <c r="CD5" s="203" t="str">
        <f>IF('Site Description'!$G$43&gt;1,SQRT(('Data Entry - beta, gamma form'!AK5)/PI()),"NO TRANSECT")</f>
        <v>NO TRANSECT</v>
      </c>
      <c r="CE5" s="201" t="str">
        <f>IF('Site Description'!$G$43&gt;1,SQRT(('Data Entry - beta, gamma form'!AL5)/PI()),"NO TRANSECT")</f>
        <v>NO TRANSECT</v>
      </c>
      <c r="CF5" s="201" t="str">
        <f>IF('Site Description'!$G$43&gt;1,SQRT(('Data Entry - beta, gamma form'!AM5)/PI()),"NO TRANSECT")</f>
        <v>NO TRANSECT</v>
      </c>
      <c r="CG5" s="312" t="str">
        <f>IF('Site Description'!$G$43&gt;1,SQRT(('Data Entry - beta, gamma form'!AN5)/PI()),"NO TRANSECT")</f>
        <v>NO TRANSECT</v>
      </c>
      <c r="CH5" s="315" t="str">
        <f>IF('Data Entry - beta, gamma form'!AK5&gt;0,PI()*(((CD5+$F$2)*(CD5+$F$2))-(CD5*CD5)),"No Colony")</f>
        <v>No Colony</v>
      </c>
      <c r="CI5" s="91" t="str">
        <f>IF('Data Entry - beta, gamma form'!AL5&gt;0,PI()*(((CE5+$G$2)*(CE5+$G$2))-(CE5*CE5)),"No Colony")</f>
        <v>No Colony</v>
      </c>
      <c r="CJ5" s="91" t="str">
        <f>IF('Data Entry - beta, gamma form'!AM5&gt;0,PI()*(((CF5+$H$2)*(CF5+$H$2))-(CF5*CF5)),"No Colony")</f>
        <v>No Colony</v>
      </c>
      <c r="CK5" s="106" t="str">
        <f>IF('Data Entry - beta, gamma form'!AN5&gt;0,PI()*(((CG5+$I$2)*(CG5+$I$2))-(CG5*CG5)),"No Colony")</f>
        <v>No Colony</v>
      </c>
      <c r="CL5" s="34"/>
      <c r="CM5" s="75" t="str">
        <f>IF('Data Entry - beta, gamma form'!AK5&gt;0,Equations!$F$30*CH5,"No Colony")</f>
        <v>No Colony</v>
      </c>
      <c r="CN5" s="76" t="str">
        <f>IF('Data Entry - beta, gamma form'!AL5&gt;0,Equations!$F$30*CI5,"No Colony")</f>
        <v>No Colony</v>
      </c>
      <c r="CO5" s="76" t="str">
        <f>IF('Data Entry - beta, gamma form'!AM5&gt;0,Equations!$F$30*CJ5,"No Colony")</f>
        <v>No Colony</v>
      </c>
      <c r="CP5" s="77" t="str">
        <f>IF('Data Entry - beta, gamma form'!AN5&gt;0,Equations!$F$30*CK5,"No Colony")</f>
        <v>No Colony</v>
      </c>
    </row>
    <row r="6" spans="1:94" ht="15.75" thickBot="1">
      <c r="A6" s="100">
        <v>3</v>
      </c>
      <c r="B6" s="203" t="str">
        <f>IF('Site Description'!$B$43&gt;1,SQRT(('Data Entry - beta, gamma form'!B6)/PI()),"NO TRANSECT")</f>
        <v>NO TRANSECT</v>
      </c>
      <c r="C6" s="201" t="str">
        <f>IF('Site Description'!$B$43&gt;1,SQRT(('Data Entry - beta, gamma form'!C6)/PI()),"NO TRANSECT")</f>
        <v>NO TRANSECT</v>
      </c>
      <c r="D6" s="201" t="str">
        <f>IF('Site Description'!$B$43&gt;1,SQRT(('Data Entry - beta, gamma form'!D6)/PI()),"NO TRANSECT")</f>
        <v>NO TRANSECT</v>
      </c>
      <c r="E6" s="201" t="str">
        <f>IF('Site Description'!$B$43&gt;1,SQRT(('Data Entry - beta, gamma form'!E6)/PI()),"NO TRANSECT")</f>
        <v>NO TRANSECT</v>
      </c>
      <c r="F6" s="91" t="str">
        <f>IF('Data Entry - beta, gamma form'!B6&gt;0,PI()*(((B6+$F$2)*(B6+$F$2))-(B6*B6)),"No Colony")</f>
        <v>No Colony</v>
      </c>
      <c r="G6" s="91" t="str">
        <f>IF('Data Entry - beta, gamma form'!C6&gt;0,PI()*(((C6+$G$2)*(C6+$G$2))-(C6*C6)),"No Colony")</f>
        <v>No Colony</v>
      </c>
      <c r="H6" s="91" t="str">
        <f>IF('Data Entry - beta, gamma form'!D6&gt;0,PI()*(((D6+$H$2)*(D6+$H$2))-(D6*D6)),"No Colony")</f>
        <v>No Colony</v>
      </c>
      <c r="I6" s="106" t="str">
        <f>IF('Data Entry - beta, gamma form'!E6&gt;0,PI()*(((E6+$I$2)*(E6+$I$2))-(E6*E6)),"No Colony")</f>
        <v>No Colony</v>
      </c>
      <c r="K6" s="306" t="str">
        <f>IF('Data Entry - beta, gamma form'!B6&gt;0,Equations!$F$30*F6,"No Colony")</f>
        <v>No Colony</v>
      </c>
      <c r="L6" s="96" t="str">
        <f>IF('Data Entry - beta, gamma form'!C6&gt;0,Equations!$F$30*G6,"No Colony")</f>
        <v>No Colony</v>
      </c>
      <c r="M6" s="96" t="str">
        <f>IF('Data Entry - beta, gamma form'!D6&gt;0,Equations!$F$30*H6,"No Colony")</f>
        <v>No Colony</v>
      </c>
      <c r="N6" s="307" t="str">
        <f>IF('Data Entry - beta, gamma form'!E6&gt;0,Equations!$F$30*I6,"No Colony")</f>
        <v>No Colony</v>
      </c>
      <c r="Q6" s="100">
        <v>3</v>
      </c>
      <c r="R6" s="203" t="str">
        <f>IF('Site Description'!$C$43&gt;1,SQRT(('Data Entry - beta, gamma form'!I6)/PI()),"NO TRANSECT")</f>
        <v>NO TRANSECT</v>
      </c>
      <c r="S6" s="201" t="str">
        <f>IF('Site Description'!$C$43&gt;1,SQRT(('Data Entry - beta, gamma form'!J6)/PI()),"NO TRANSECT")</f>
        <v>NO TRANSECT</v>
      </c>
      <c r="T6" s="201" t="str">
        <f>IF('Site Description'!$C$43&gt;1,SQRT(('Data Entry - beta, gamma form'!K6)/PI()),"NO TRANSECT")</f>
        <v>NO TRANSECT</v>
      </c>
      <c r="U6" s="312" t="str">
        <f>IF('Site Description'!$C$43&gt;1,SQRT(('Data Entry - beta, gamma form'!L6)/PI()),"NO TRANSECT")</f>
        <v>NO TRANSECT</v>
      </c>
      <c r="V6" s="315" t="str">
        <f>IF('Data Entry - beta, gamma form'!I6&gt;0,PI()*(((R6+$F$2)*(R6+$F$2))-(R6*R6)),"No Colony")</f>
        <v>No Colony</v>
      </c>
      <c r="W6" s="91" t="str">
        <f>IF('Data Entry - beta, gamma form'!J6&gt;0,PI()*(((S6+$G$2)*(S6+$G$2))-(S6*S6)),"No Colony")</f>
        <v>No Colony</v>
      </c>
      <c r="X6" s="91" t="str">
        <f>IF('Data Entry - beta, gamma form'!K6&gt;0,PI()*(((T6+$H$2)*(T6+$H$2))-(T6*T6)),"No Colony")</f>
        <v>No Colony</v>
      </c>
      <c r="Y6" s="106" t="str">
        <f>IF('Data Entry - beta, gamma form'!L6&gt;0,PI()*(((U6+$I$2)*(U6+$I$2))-(U6*U6)),"No Colony")</f>
        <v>No Colony</v>
      </c>
      <c r="Z6" s="32"/>
      <c r="AA6" s="75" t="str">
        <f>IF('Data Entry - beta, gamma form'!I6&gt;0,Equations!$F$30*V6,"No Colony")</f>
        <v>No Colony</v>
      </c>
      <c r="AB6" s="76" t="str">
        <f>IF('Data Entry - beta, gamma form'!J6&gt;0,Equations!$F$30*W6,"No Colony")</f>
        <v>No Colony</v>
      </c>
      <c r="AC6" s="76" t="str">
        <f>IF('Data Entry - beta, gamma form'!K6&gt;0,Equations!$F$30*X6,"No Colony")</f>
        <v>No Colony</v>
      </c>
      <c r="AD6" s="77" t="str">
        <f>IF('Data Entry - beta, gamma form'!L6&gt;0,Equations!$F$30*Y6,"No Colony")</f>
        <v>No Colony</v>
      </c>
      <c r="AG6" s="100">
        <v>3</v>
      </c>
      <c r="AH6" s="203" t="str">
        <f>IF('Site Description'!$D$43&gt;1,SQRT(('Data Entry - beta, gamma form'!P6)/PI()),"NO TRANSECT")</f>
        <v>NO TRANSECT</v>
      </c>
      <c r="AI6" s="201" t="str">
        <f>IF('Site Description'!$D$43&gt;1,SQRT(('Data Entry - beta, gamma form'!Q6)/PI()),"NO TRANSECT")</f>
        <v>NO TRANSECT</v>
      </c>
      <c r="AJ6" s="201" t="str">
        <f>IF('Site Description'!$D$43&gt;1,SQRT(('Data Entry - beta, gamma form'!R6)/PI()),"NO TRANSECT")</f>
        <v>NO TRANSECT</v>
      </c>
      <c r="AK6" s="317" t="str">
        <f>IF('Site Description'!$D$43&gt;1,SQRT(('Data Entry - beta, gamma form'!S6)/PI()),"NO TRANSECT")</f>
        <v>NO TRANSECT</v>
      </c>
      <c r="AL6" s="315" t="str">
        <f>IF('Data Entry - beta, gamma form'!P6&gt;0,PI()*(((AH6+$F$2)*(AH6+$F$2))-(AH6*AH6)),"No Colony")</f>
        <v>No Colony</v>
      </c>
      <c r="AM6" s="91" t="str">
        <f>IF('Data Entry - beta, gamma form'!Q6&gt;0,PI()*(((AI6+$G$2)*(AI6+$G$2))-(AI6*AI6)),"No Colony")</f>
        <v>No Colony</v>
      </c>
      <c r="AN6" s="91" t="str">
        <f>IF('Data Entry - beta, gamma form'!R6&gt;0,PI()*(((AJ6+$H$2)*(AJ6+$H$2))-(AJ6*AJ6)),"No Colony")</f>
        <v>No Colony</v>
      </c>
      <c r="AO6" s="106" t="str">
        <f>IF('Data Entry - beta, gamma form'!S6&gt;0,PI()*(((AK6+$I$2)*(AK6+$I$2))-(AK6*AK6)),"No Colony")</f>
        <v>No Colony</v>
      </c>
      <c r="AP6" s="32"/>
      <c r="AQ6" s="75" t="str">
        <f>IF('Data Entry - beta, gamma form'!P6&gt;0,Equations!$F$30*AL6,"No Colony")</f>
        <v>No Colony</v>
      </c>
      <c r="AR6" s="76" t="str">
        <f>IF('Data Entry - beta, gamma form'!Q6&gt;0,Equations!$F$30*AM6,"No Colony")</f>
        <v>No Colony</v>
      </c>
      <c r="AS6" s="76" t="str">
        <f>IF('Data Entry - beta, gamma form'!R6&gt;0,Equations!$F$30*AN6,"No Colony")</f>
        <v>No Colony</v>
      </c>
      <c r="AT6" s="77" t="str">
        <f>IF('Data Entry - beta, gamma form'!S6&gt;0,Equations!$F$30*AO6,"No Colony")</f>
        <v>No Colony</v>
      </c>
      <c r="AW6" s="100">
        <v>3</v>
      </c>
      <c r="AX6" s="203" t="str">
        <f>IF('Site Description'!$E$43&gt;1,SQRT(('Data Entry - beta, gamma form'!W6)/PI()),"NO TRANSECT")</f>
        <v>NO TRANSECT</v>
      </c>
      <c r="AY6" s="201" t="str">
        <f>IF('Site Description'!$E$43&gt;1,SQRT(('Data Entry - beta, gamma form'!X6)/PI()),"NO TRANSECT")</f>
        <v>NO TRANSECT</v>
      </c>
      <c r="AZ6" s="201" t="str">
        <f>IF('Site Description'!$E$43&gt;1,SQRT(('Data Entry - beta, gamma form'!Y6)/PI()),"NO TRANSECT")</f>
        <v>NO TRANSECT</v>
      </c>
      <c r="BA6" s="312" t="str">
        <f>IF('Site Description'!$E$43&gt;1,SQRT(('Data Entry - beta, gamma form'!Z6)/PI()),"NO TRANSECT")</f>
        <v>NO TRANSECT</v>
      </c>
      <c r="BB6" s="315" t="str">
        <f>IF('Data Entry - beta, gamma form'!W6&gt;0,PI()*(((AX6+$F$2)*(AX6+$F$2))-(AX6*AX6)),"No Colony")</f>
        <v>No Colony</v>
      </c>
      <c r="BC6" s="91" t="str">
        <f>IF('Data Entry - beta, gamma form'!X6&gt;0,PI()*(((AY6+$G$2)*(AY6+$G$2))-(AY6*AY6)),"No Colony")</f>
        <v>No Colony</v>
      </c>
      <c r="BD6" s="91" t="str">
        <f>IF('Data Entry - beta, gamma form'!Y6&gt;0,PI()*(((AZ6+$H$2)*(AZ6+$H$2))-(AZ6*AZ6)),"No Colony")</f>
        <v>No Colony</v>
      </c>
      <c r="BE6" s="106" t="str">
        <f>IF('Data Entry - beta, gamma form'!Z6&gt;0,PI()*(((BA6+$I$2)*(BA6+$I$2))-(BA6*BA6)),"No Colony")</f>
        <v>No Colony</v>
      </c>
      <c r="BF6" s="32"/>
      <c r="BG6" s="306" t="str">
        <f>IF('Data Entry - beta, gamma form'!W6&gt;0,Equations!$F$30*BB6,"No Colony")</f>
        <v>No Colony</v>
      </c>
      <c r="BH6" s="96" t="str">
        <f>IF('Data Entry - beta, gamma form'!X6&gt;0,Equations!$F$30*BC6,"No Colony")</f>
        <v>No Colony</v>
      </c>
      <c r="BI6" s="96" t="str">
        <f>IF('Data Entry - beta, gamma form'!Y6&gt;0,Equations!$F$30*BD6,"No Colony")</f>
        <v>No Colony</v>
      </c>
      <c r="BJ6" s="307" t="str">
        <f>IF('Data Entry - beta, gamma form'!Z6&gt;0,Equations!$F$30*BE6,"No Colony")</f>
        <v>No Colony</v>
      </c>
      <c r="BM6" s="100">
        <v>3</v>
      </c>
      <c r="BN6" s="203" t="str">
        <f>IF('Site Description'!$F$43&gt;1,SQRT(('Data Entry - beta, gamma form'!AD6)/PI()),"NO TRANSECT")</f>
        <v>NO TRANSECT</v>
      </c>
      <c r="BO6" s="201" t="str">
        <f>IF('Site Description'!$F$43&gt;1,SQRT(('Data Entry - beta, gamma form'!AE6)/PI()),"NO TRANSECT")</f>
        <v>NO TRANSECT</v>
      </c>
      <c r="BP6" s="201" t="str">
        <f>IF('Site Description'!$F$43&gt;1,SQRT(('Data Entry - beta, gamma form'!AF6)/PI()),"NO TRANSECT")</f>
        <v>NO TRANSECT</v>
      </c>
      <c r="BQ6" s="312" t="str">
        <f>IF('Site Description'!$F$43&gt;1,SQRT(('Data Entry - beta, gamma form'!AG6)/PI()),"NO TRANSECT")</f>
        <v>NO TRANSECT</v>
      </c>
      <c r="BR6" s="315" t="str">
        <f>IF('Data Entry - beta, gamma form'!AD6&gt;0,PI()*(((BN6+$F$2)*(BN6+$F$2))-(BN6*BN6)),"No Colony")</f>
        <v>No Colony</v>
      </c>
      <c r="BS6" s="91" t="str">
        <f>IF('Data Entry - beta, gamma form'!AE6&gt;0,PI()*(((BO6+$G$2)*(BO6+$G$2))-(BO6*BO6)),"No Colony")</f>
        <v>No Colony</v>
      </c>
      <c r="BT6" s="91" t="str">
        <f>IF('Data Entry - beta, gamma form'!AF6&gt;0,PI()*(((BP6+$H$2)*(BP6+$H$2))-(BP6*BP6)),"No Colony")</f>
        <v>No Colony</v>
      </c>
      <c r="BU6" s="106" t="str">
        <f>IF('Data Entry - beta, gamma form'!AG6&gt;0,PI()*(((BQ6+$I$2)*(BQ6+$I$2))-(BQ6*BQ6)),"No Colony")</f>
        <v>No Colony</v>
      </c>
      <c r="BV6" s="32"/>
      <c r="BW6" s="75" t="str">
        <f>IF('Data Entry - beta, gamma form'!AD6&gt;0,Equations!$F$30*BR6,"No Colony")</f>
        <v>No Colony</v>
      </c>
      <c r="BX6" s="76" t="str">
        <f>IF('Data Entry - beta, gamma form'!AE6&gt;0,Equations!$F$30*BS6,"No Colony")</f>
        <v>No Colony</v>
      </c>
      <c r="BY6" s="76" t="str">
        <f>IF('Data Entry - beta, gamma form'!AF6&gt;0,Equations!$F$30*BT6,"No Colony")</f>
        <v>No Colony</v>
      </c>
      <c r="BZ6" s="77" t="str">
        <f>IF('Data Entry - beta, gamma form'!AG6&gt;0,Equations!$F$30*BU6,"No Colony")</f>
        <v>No Colony</v>
      </c>
      <c r="CC6" s="100">
        <v>3</v>
      </c>
      <c r="CD6" s="203" t="str">
        <f>IF('Site Description'!$G$43&gt;1,SQRT(('Data Entry - beta, gamma form'!AK6)/PI()),"NO TRANSECT")</f>
        <v>NO TRANSECT</v>
      </c>
      <c r="CE6" s="201" t="str">
        <f>IF('Site Description'!$G$43&gt;1,SQRT(('Data Entry - beta, gamma form'!AL6)/PI()),"NO TRANSECT")</f>
        <v>NO TRANSECT</v>
      </c>
      <c r="CF6" s="201" t="str">
        <f>IF('Site Description'!$G$43&gt;1,SQRT(('Data Entry - beta, gamma form'!AM6)/PI()),"NO TRANSECT")</f>
        <v>NO TRANSECT</v>
      </c>
      <c r="CG6" s="312" t="str">
        <f>IF('Site Description'!$G$43&gt;1,SQRT(('Data Entry - beta, gamma form'!AN6)/PI()),"NO TRANSECT")</f>
        <v>NO TRANSECT</v>
      </c>
      <c r="CH6" s="315" t="str">
        <f>IF('Data Entry - beta, gamma form'!AK6&gt;0,PI()*(((CD6+$F$2)*(CD6+$F$2))-(CD6*CD6)),"No Colony")</f>
        <v>No Colony</v>
      </c>
      <c r="CI6" s="91" t="str">
        <f>IF('Data Entry - beta, gamma form'!AL6&gt;0,PI()*(((CE6+$G$2)*(CE6+$G$2))-(CE6*CE6)),"No Colony")</f>
        <v>No Colony</v>
      </c>
      <c r="CJ6" s="91" t="str">
        <f>IF('Data Entry - beta, gamma form'!AM6&gt;0,PI()*(((CF6+$H$2)*(CF6+$H$2))-(CF6*CF6)),"No Colony")</f>
        <v>No Colony</v>
      </c>
      <c r="CK6" s="106" t="str">
        <f>IF('Data Entry - beta, gamma form'!AN6&gt;0,PI()*(((CG6+$I$2)*(CG6+$I$2))-(CG6*CG6)),"No Colony")</f>
        <v>No Colony</v>
      </c>
      <c r="CL6" s="34"/>
      <c r="CM6" s="75" t="str">
        <f>IF('Data Entry - beta, gamma form'!AK6&gt;0,Equations!$F$30*CH6,"No Colony")</f>
        <v>No Colony</v>
      </c>
      <c r="CN6" s="76" t="str">
        <f>IF('Data Entry - beta, gamma form'!AL6&gt;0,Equations!$F$30*CI6,"No Colony")</f>
        <v>No Colony</v>
      </c>
      <c r="CO6" s="76" t="str">
        <f>IF('Data Entry - beta, gamma form'!AM6&gt;0,Equations!$F$30*CJ6,"No Colony")</f>
        <v>No Colony</v>
      </c>
      <c r="CP6" s="77" t="str">
        <f>IF('Data Entry - beta, gamma form'!AN6&gt;0,Equations!$F$30*CK6,"No Colony")</f>
        <v>No Colony</v>
      </c>
    </row>
    <row r="7" spans="1:94" ht="15.75" thickBot="1">
      <c r="A7" s="100">
        <v>4</v>
      </c>
      <c r="B7" s="203" t="str">
        <f>IF('Site Description'!$B$43&gt;1,SQRT(('Data Entry - beta, gamma form'!B7)/PI()),"NO TRANSECT")</f>
        <v>NO TRANSECT</v>
      </c>
      <c r="C7" s="201" t="str">
        <f>IF('Site Description'!$B$43&gt;1,SQRT(('Data Entry - beta, gamma form'!C7)/PI()),"NO TRANSECT")</f>
        <v>NO TRANSECT</v>
      </c>
      <c r="D7" s="201" t="str">
        <f>IF('Site Description'!$B$43&gt;1,SQRT(('Data Entry - beta, gamma form'!D7)/PI()),"NO TRANSECT")</f>
        <v>NO TRANSECT</v>
      </c>
      <c r="E7" s="201" t="str">
        <f>IF('Site Description'!$B$43&gt;1,SQRT(('Data Entry - beta, gamma form'!E7)/PI()),"NO TRANSECT")</f>
        <v>NO TRANSECT</v>
      </c>
      <c r="F7" s="91" t="str">
        <f>IF('Data Entry - beta, gamma form'!B7&gt;0,PI()*(((B7+$F$2)*(B7+$F$2))-(B7*B7)),"No Colony")</f>
        <v>No Colony</v>
      </c>
      <c r="G7" s="91" t="str">
        <f>IF('Data Entry - beta, gamma form'!C7&gt;0,PI()*(((C7+$G$2)*(C7+$G$2))-(C7*C7)),"No Colony")</f>
        <v>No Colony</v>
      </c>
      <c r="H7" s="91" t="str">
        <f>IF('Data Entry - beta, gamma form'!D7&gt;0,PI()*(((D7+$H$2)*(D7+$H$2))-(D7*D7)),"No Colony")</f>
        <v>No Colony</v>
      </c>
      <c r="I7" s="106" t="str">
        <f>IF('Data Entry - beta, gamma form'!E7&gt;0,PI()*(((E7+$I$2)*(E7+$I$2))-(E7*E7)),"No Colony")</f>
        <v>No Colony</v>
      </c>
      <c r="K7" s="306" t="str">
        <f>IF('Data Entry - beta, gamma form'!B7&gt;0,Equations!$F$30*F7,"No Colony")</f>
        <v>No Colony</v>
      </c>
      <c r="L7" s="96" t="str">
        <f>IF('Data Entry - beta, gamma form'!C7&gt;0,Equations!$F$30*G7,"No Colony")</f>
        <v>No Colony</v>
      </c>
      <c r="M7" s="96" t="str">
        <f>IF('Data Entry - beta, gamma form'!D7&gt;0,Equations!$F$30*H7,"No Colony")</f>
        <v>No Colony</v>
      </c>
      <c r="N7" s="307" t="str">
        <f>IF('Data Entry - beta, gamma form'!E7&gt;0,Equations!$F$30*I7,"No Colony")</f>
        <v>No Colony</v>
      </c>
      <c r="Q7" s="100">
        <v>4</v>
      </c>
      <c r="R7" s="203" t="str">
        <f>IF('Site Description'!$C$43&gt;1,SQRT(('Data Entry - beta, gamma form'!I7)/PI()),"NO TRANSECT")</f>
        <v>NO TRANSECT</v>
      </c>
      <c r="S7" s="201" t="str">
        <f>IF('Site Description'!$C$43&gt;1,SQRT(('Data Entry - beta, gamma form'!J7)/PI()),"NO TRANSECT")</f>
        <v>NO TRANSECT</v>
      </c>
      <c r="T7" s="201" t="str">
        <f>IF('Site Description'!$C$43&gt;1,SQRT(('Data Entry - beta, gamma form'!K7)/PI()),"NO TRANSECT")</f>
        <v>NO TRANSECT</v>
      </c>
      <c r="U7" s="312" t="str">
        <f>IF('Site Description'!$C$43&gt;1,SQRT(('Data Entry - beta, gamma form'!L7)/PI()),"NO TRANSECT")</f>
        <v>NO TRANSECT</v>
      </c>
      <c r="V7" s="315" t="str">
        <f>IF('Data Entry - beta, gamma form'!I7&gt;0,PI()*(((R7+$F$2)*(R7+$F$2))-(R7*R7)),"No Colony")</f>
        <v>No Colony</v>
      </c>
      <c r="W7" s="91" t="str">
        <f>IF('Data Entry - beta, gamma form'!J7&gt;0,PI()*(((S7+$G$2)*(S7+$G$2))-(S7*S7)),"No Colony")</f>
        <v>No Colony</v>
      </c>
      <c r="X7" s="91" t="str">
        <f>IF('Data Entry - beta, gamma form'!K7&gt;0,PI()*(((T7+$H$2)*(T7+$H$2))-(T7*T7)),"No Colony")</f>
        <v>No Colony</v>
      </c>
      <c r="Y7" s="106" t="str">
        <f>IF('Data Entry - beta, gamma form'!L7&gt;0,PI()*(((U7+$I$2)*(U7+$I$2))-(U7*U7)),"No Colony")</f>
        <v>No Colony</v>
      </c>
      <c r="Z7" s="32"/>
      <c r="AA7" s="75" t="str">
        <f>IF('Data Entry - beta, gamma form'!I7&gt;0,Equations!$F$30*V7,"No Colony")</f>
        <v>No Colony</v>
      </c>
      <c r="AB7" s="76" t="str">
        <f>IF('Data Entry - beta, gamma form'!J7&gt;0,Equations!$F$30*W7,"No Colony")</f>
        <v>No Colony</v>
      </c>
      <c r="AC7" s="76" t="str">
        <f>IF('Data Entry - beta, gamma form'!K7&gt;0,Equations!$F$30*X7,"No Colony")</f>
        <v>No Colony</v>
      </c>
      <c r="AD7" s="77" t="str">
        <f>IF('Data Entry - beta, gamma form'!L7&gt;0,Equations!$F$30*Y7,"No Colony")</f>
        <v>No Colony</v>
      </c>
      <c r="AG7" s="100">
        <v>4</v>
      </c>
      <c r="AH7" s="203" t="str">
        <f>IF('Site Description'!$D$43&gt;1,SQRT(('Data Entry - beta, gamma form'!P7)/PI()),"NO TRANSECT")</f>
        <v>NO TRANSECT</v>
      </c>
      <c r="AI7" s="201" t="str">
        <f>IF('Site Description'!$D$43&gt;1,SQRT(('Data Entry - beta, gamma form'!Q7)/PI()),"NO TRANSECT")</f>
        <v>NO TRANSECT</v>
      </c>
      <c r="AJ7" s="201" t="str">
        <f>IF('Site Description'!$D$43&gt;1,SQRT(('Data Entry - beta, gamma form'!R7)/PI()),"NO TRANSECT")</f>
        <v>NO TRANSECT</v>
      </c>
      <c r="AK7" s="317" t="str">
        <f>IF('Site Description'!$D$43&gt;1,SQRT(('Data Entry - beta, gamma form'!S7)/PI()),"NO TRANSECT")</f>
        <v>NO TRANSECT</v>
      </c>
      <c r="AL7" s="315" t="str">
        <f>IF('Data Entry - beta, gamma form'!P7&gt;0,PI()*(((AH7+$F$2)*(AH7+$F$2))-(AH7*AH7)),"No Colony")</f>
        <v>No Colony</v>
      </c>
      <c r="AM7" s="91" t="str">
        <f>IF('Data Entry - beta, gamma form'!Q7&gt;0,PI()*(((AI7+$G$2)*(AI7+$G$2))-(AI7*AI7)),"No Colony")</f>
        <v>No Colony</v>
      </c>
      <c r="AN7" s="91" t="str">
        <f>IF('Data Entry - beta, gamma form'!R7&gt;0,PI()*(((AJ7+$H$2)*(AJ7+$H$2))-(AJ7*AJ7)),"No Colony")</f>
        <v>No Colony</v>
      </c>
      <c r="AO7" s="106" t="str">
        <f>IF('Data Entry - beta, gamma form'!S7&gt;0,PI()*(((AK7+$I$2)*(AK7+$I$2))-(AK7*AK7)),"No Colony")</f>
        <v>No Colony</v>
      </c>
      <c r="AP7" s="32"/>
      <c r="AQ7" s="75" t="str">
        <f>IF('Data Entry - beta, gamma form'!P7&gt;0,Equations!$F$30*AL7,"No Colony")</f>
        <v>No Colony</v>
      </c>
      <c r="AR7" s="76" t="str">
        <f>IF('Data Entry - beta, gamma form'!Q7&gt;0,Equations!$F$30*AM7,"No Colony")</f>
        <v>No Colony</v>
      </c>
      <c r="AS7" s="76" t="str">
        <f>IF('Data Entry - beta, gamma form'!R7&gt;0,Equations!$F$30*AN7,"No Colony")</f>
        <v>No Colony</v>
      </c>
      <c r="AT7" s="77" t="str">
        <f>IF('Data Entry - beta, gamma form'!S7&gt;0,Equations!$F$30*AO7,"No Colony")</f>
        <v>No Colony</v>
      </c>
      <c r="AW7" s="100">
        <v>4</v>
      </c>
      <c r="AX7" s="203" t="str">
        <f>IF('Site Description'!$E$43&gt;1,SQRT(('Data Entry - beta, gamma form'!W7)/PI()),"NO TRANSECT")</f>
        <v>NO TRANSECT</v>
      </c>
      <c r="AY7" s="201" t="str">
        <f>IF('Site Description'!$E$43&gt;1,SQRT(('Data Entry - beta, gamma form'!X7)/PI()),"NO TRANSECT")</f>
        <v>NO TRANSECT</v>
      </c>
      <c r="AZ7" s="201" t="str">
        <f>IF('Site Description'!$E$43&gt;1,SQRT(('Data Entry - beta, gamma form'!Y7)/PI()),"NO TRANSECT")</f>
        <v>NO TRANSECT</v>
      </c>
      <c r="BA7" s="312" t="str">
        <f>IF('Site Description'!$E$43&gt;1,SQRT(('Data Entry - beta, gamma form'!Z7)/PI()),"NO TRANSECT")</f>
        <v>NO TRANSECT</v>
      </c>
      <c r="BB7" s="315" t="str">
        <f>IF('Data Entry - beta, gamma form'!W7&gt;0,PI()*(((AX7+$F$2)*(AX7+$F$2))-(AX7*AX7)),"No Colony")</f>
        <v>No Colony</v>
      </c>
      <c r="BC7" s="91" t="str">
        <f>IF('Data Entry - beta, gamma form'!X7&gt;0,PI()*(((AY7+$G$2)*(AY7+$G$2))-(AY7*AY7)),"No Colony")</f>
        <v>No Colony</v>
      </c>
      <c r="BD7" s="91" t="str">
        <f>IF('Data Entry - beta, gamma form'!Y7&gt;0,PI()*(((AZ7+$H$2)*(AZ7+$H$2))-(AZ7*AZ7)),"No Colony")</f>
        <v>No Colony</v>
      </c>
      <c r="BE7" s="106" t="str">
        <f>IF('Data Entry - beta, gamma form'!Z7&gt;0,PI()*(((BA7+$I$2)*(BA7+$I$2))-(BA7*BA7)),"No Colony")</f>
        <v>No Colony</v>
      </c>
      <c r="BF7" s="32"/>
      <c r="BG7" s="306" t="str">
        <f>IF('Data Entry - beta, gamma form'!W7&gt;0,Equations!$F$30*BB7,"No Colony")</f>
        <v>No Colony</v>
      </c>
      <c r="BH7" s="96" t="str">
        <f>IF('Data Entry - beta, gamma form'!X7&gt;0,Equations!$F$30*BC7,"No Colony")</f>
        <v>No Colony</v>
      </c>
      <c r="BI7" s="96" t="str">
        <f>IF('Data Entry - beta, gamma form'!Y7&gt;0,Equations!$F$30*BD7,"No Colony")</f>
        <v>No Colony</v>
      </c>
      <c r="BJ7" s="307" t="str">
        <f>IF('Data Entry - beta, gamma form'!Z7&gt;0,Equations!$F$30*BE7,"No Colony")</f>
        <v>No Colony</v>
      </c>
      <c r="BM7" s="100">
        <v>4</v>
      </c>
      <c r="BN7" s="203" t="str">
        <f>IF('Site Description'!$F$43&gt;1,SQRT(('Data Entry - beta, gamma form'!AD7)/PI()),"NO TRANSECT")</f>
        <v>NO TRANSECT</v>
      </c>
      <c r="BO7" s="201" t="str">
        <f>IF('Site Description'!$F$43&gt;1,SQRT(('Data Entry - beta, gamma form'!AE7)/PI()),"NO TRANSECT")</f>
        <v>NO TRANSECT</v>
      </c>
      <c r="BP7" s="201" t="str">
        <f>IF('Site Description'!$F$43&gt;1,SQRT(('Data Entry - beta, gamma form'!AF7)/PI()),"NO TRANSECT")</f>
        <v>NO TRANSECT</v>
      </c>
      <c r="BQ7" s="312" t="str">
        <f>IF('Site Description'!$F$43&gt;1,SQRT(('Data Entry - beta, gamma form'!AG7)/PI()),"NO TRANSECT")</f>
        <v>NO TRANSECT</v>
      </c>
      <c r="BR7" s="315" t="str">
        <f>IF('Data Entry - beta, gamma form'!AD7&gt;0,PI()*(((BN7+$F$2)*(BN7+$F$2))-(BN7*BN7)),"No Colony")</f>
        <v>No Colony</v>
      </c>
      <c r="BS7" s="91" t="str">
        <f>IF('Data Entry - beta, gamma form'!AE7&gt;0,PI()*(((BO7+$G$2)*(BO7+$G$2))-(BO7*BO7)),"No Colony")</f>
        <v>No Colony</v>
      </c>
      <c r="BT7" s="91" t="str">
        <f>IF('Data Entry - beta, gamma form'!AF7&gt;0,PI()*(((BP7+$H$2)*(BP7+$H$2))-(BP7*BP7)),"No Colony")</f>
        <v>No Colony</v>
      </c>
      <c r="BU7" s="106" t="str">
        <f>IF('Data Entry - beta, gamma form'!AG7&gt;0,PI()*(((BQ7+$I$2)*(BQ7+$I$2))-(BQ7*BQ7)),"No Colony")</f>
        <v>No Colony</v>
      </c>
      <c r="BV7" s="32"/>
      <c r="BW7" s="75" t="str">
        <f>IF('Data Entry - beta, gamma form'!AD7&gt;0,Equations!$F$30*BR7,"No Colony")</f>
        <v>No Colony</v>
      </c>
      <c r="BX7" s="76" t="str">
        <f>IF('Data Entry - beta, gamma form'!AE7&gt;0,Equations!$F$30*BS7,"No Colony")</f>
        <v>No Colony</v>
      </c>
      <c r="BY7" s="76" t="str">
        <f>IF('Data Entry - beta, gamma form'!AF7&gt;0,Equations!$F$30*BT7,"No Colony")</f>
        <v>No Colony</v>
      </c>
      <c r="BZ7" s="77" t="str">
        <f>IF('Data Entry - beta, gamma form'!AG7&gt;0,Equations!$F$30*BU7,"No Colony")</f>
        <v>No Colony</v>
      </c>
      <c r="CC7" s="100">
        <v>4</v>
      </c>
      <c r="CD7" s="203" t="str">
        <f>IF('Site Description'!$G$43&gt;1,SQRT(('Data Entry - beta, gamma form'!AK7)/PI()),"NO TRANSECT")</f>
        <v>NO TRANSECT</v>
      </c>
      <c r="CE7" s="201" t="str">
        <f>IF('Site Description'!$G$43&gt;1,SQRT(('Data Entry - beta, gamma form'!AL7)/PI()),"NO TRANSECT")</f>
        <v>NO TRANSECT</v>
      </c>
      <c r="CF7" s="201" t="str">
        <f>IF('Site Description'!$G$43&gt;1,SQRT(('Data Entry - beta, gamma form'!AM7)/PI()),"NO TRANSECT")</f>
        <v>NO TRANSECT</v>
      </c>
      <c r="CG7" s="312" t="str">
        <f>IF('Site Description'!$G$43&gt;1,SQRT(('Data Entry - beta, gamma form'!AN7)/PI()),"NO TRANSECT")</f>
        <v>NO TRANSECT</v>
      </c>
      <c r="CH7" s="315" t="str">
        <f>IF('Data Entry - beta, gamma form'!AK7&gt;0,PI()*(((CD7+$F$2)*(CD7+$F$2))-(CD7*CD7)),"No Colony")</f>
        <v>No Colony</v>
      </c>
      <c r="CI7" s="91" t="str">
        <f>IF('Data Entry - beta, gamma form'!AL7&gt;0,PI()*(((CE7+$G$2)*(CE7+$G$2))-(CE7*CE7)),"No Colony")</f>
        <v>No Colony</v>
      </c>
      <c r="CJ7" s="91" t="str">
        <f>IF('Data Entry - beta, gamma form'!AM7&gt;0,PI()*(((CF7+$H$2)*(CF7+$H$2))-(CF7*CF7)),"No Colony")</f>
        <v>No Colony</v>
      </c>
      <c r="CK7" s="106" t="str">
        <f>IF('Data Entry - beta, gamma form'!AN7&gt;0,PI()*(((CG7+$I$2)*(CG7+$I$2))-(CG7*CG7)),"No Colony")</f>
        <v>No Colony</v>
      </c>
      <c r="CL7" s="34"/>
      <c r="CM7" s="75" t="str">
        <f>IF('Data Entry - beta, gamma form'!AK7&gt;0,Equations!$F$30*CH7,"No Colony")</f>
        <v>No Colony</v>
      </c>
      <c r="CN7" s="76" t="str">
        <f>IF('Data Entry - beta, gamma form'!AL7&gt;0,Equations!$F$30*CI7,"No Colony")</f>
        <v>No Colony</v>
      </c>
      <c r="CO7" s="76" t="str">
        <f>IF('Data Entry - beta, gamma form'!AM7&gt;0,Equations!$F$30*CJ7,"No Colony")</f>
        <v>No Colony</v>
      </c>
      <c r="CP7" s="77" t="str">
        <f>IF('Data Entry - beta, gamma form'!AN7&gt;0,Equations!$F$30*CK7,"No Colony")</f>
        <v>No Colony</v>
      </c>
    </row>
    <row r="8" spans="1:94" ht="15.75" thickBot="1">
      <c r="A8" s="100">
        <v>5</v>
      </c>
      <c r="B8" s="203" t="str">
        <f>IF('Site Description'!$B$43&gt;1,SQRT(('Data Entry - beta, gamma form'!B8)/PI()),"NO TRANSECT")</f>
        <v>NO TRANSECT</v>
      </c>
      <c r="C8" s="201" t="str">
        <f>IF('Site Description'!$B$43&gt;1,SQRT(('Data Entry - beta, gamma form'!C8)/PI()),"NO TRANSECT")</f>
        <v>NO TRANSECT</v>
      </c>
      <c r="D8" s="201" t="str">
        <f>IF('Site Description'!$B$43&gt;1,SQRT(('Data Entry - beta, gamma form'!D8)/PI()),"NO TRANSECT")</f>
        <v>NO TRANSECT</v>
      </c>
      <c r="E8" s="201" t="str">
        <f>IF('Site Description'!$B$43&gt;1,SQRT(('Data Entry - beta, gamma form'!E8)/PI()),"NO TRANSECT")</f>
        <v>NO TRANSECT</v>
      </c>
      <c r="F8" s="91" t="str">
        <f>IF('Data Entry - beta, gamma form'!B8&gt;0,PI()*(((B8+$F$2)*(B8+$F$2))-(B8*B8)),"No Colony")</f>
        <v>No Colony</v>
      </c>
      <c r="G8" s="91" t="str">
        <f>IF('Data Entry - beta, gamma form'!C8&gt;0,PI()*(((C8+$G$2)*(C8+$G$2))-(C8*C8)),"No Colony")</f>
        <v>No Colony</v>
      </c>
      <c r="H8" s="91" t="str">
        <f>IF('Data Entry - beta, gamma form'!D8&gt;0,PI()*(((D8+$H$2)*(D8+$H$2))-(D8*D8)),"No Colony")</f>
        <v>No Colony</v>
      </c>
      <c r="I8" s="106" t="str">
        <f>IF('Data Entry - beta, gamma form'!E8&gt;0,PI()*(((E8+$I$2)*(E8+$I$2))-(E8*E8)),"No Colony")</f>
        <v>No Colony</v>
      </c>
      <c r="K8" s="306" t="str">
        <f>IF('Data Entry - beta, gamma form'!B8&gt;0,Equations!$F$30*F8,"No Colony")</f>
        <v>No Colony</v>
      </c>
      <c r="L8" s="96" t="str">
        <f>IF('Data Entry - beta, gamma form'!C8&gt;0,Equations!$F$30*G8,"No Colony")</f>
        <v>No Colony</v>
      </c>
      <c r="M8" s="96" t="str">
        <f>IF('Data Entry - beta, gamma form'!D8&gt;0,Equations!$F$30*H8,"No Colony")</f>
        <v>No Colony</v>
      </c>
      <c r="N8" s="307" t="str">
        <f>IF('Data Entry - beta, gamma form'!E8&gt;0,Equations!$F$30*I8,"No Colony")</f>
        <v>No Colony</v>
      </c>
      <c r="Q8" s="100">
        <v>5</v>
      </c>
      <c r="R8" s="203" t="str">
        <f>IF('Site Description'!$C$43&gt;1,SQRT(('Data Entry - beta, gamma form'!I8)/PI()),"NO TRANSECT")</f>
        <v>NO TRANSECT</v>
      </c>
      <c r="S8" s="201" t="str">
        <f>IF('Site Description'!$C$43&gt;1,SQRT(('Data Entry - beta, gamma form'!J8)/PI()),"NO TRANSECT")</f>
        <v>NO TRANSECT</v>
      </c>
      <c r="T8" s="201" t="str">
        <f>IF('Site Description'!$C$43&gt;1,SQRT(('Data Entry - beta, gamma form'!K8)/PI()),"NO TRANSECT")</f>
        <v>NO TRANSECT</v>
      </c>
      <c r="U8" s="312" t="str">
        <f>IF('Site Description'!$C$43&gt;1,SQRT(('Data Entry - beta, gamma form'!L8)/PI()),"NO TRANSECT")</f>
        <v>NO TRANSECT</v>
      </c>
      <c r="V8" s="315" t="str">
        <f>IF('Data Entry - beta, gamma form'!I8&gt;0,PI()*(((R8+$F$2)*(R8+$F$2))-(R8*R8)),"No Colony")</f>
        <v>No Colony</v>
      </c>
      <c r="W8" s="91" t="str">
        <f>IF('Data Entry - beta, gamma form'!J8&gt;0,PI()*(((S8+$G$2)*(S8+$G$2))-(S8*S8)),"No Colony")</f>
        <v>No Colony</v>
      </c>
      <c r="X8" s="91" t="str">
        <f>IF('Data Entry - beta, gamma form'!K8&gt;0,PI()*(((T8+$H$2)*(T8+$H$2))-(T8*T8)),"No Colony")</f>
        <v>No Colony</v>
      </c>
      <c r="Y8" s="106" t="str">
        <f>IF('Data Entry - beta, gamma form'!L8&gt;0,PI()*(((U8+$I$2)*(U8+$I$2))-(U8*U8)),"No Colony")</f>
        <v>No Colony</v>
      </c>
      <c r="Z8" s="32"/>
      <c r="AA8" s="75" t="str">
        <f>IF('Data Entry - beta, gamma form'!I8&gt;0,Equations!$F$30*V8,"No Colony")</f>
        <v>No Colony</v>
      </c>
      <c r="AB8" s="76" t="str">
        <f>IF('Data Entry - beta, gamma form'!J8&gt;0,Equations!$F$30*W8,"No Colony")</f>
        <v>No Colony</v>
      </c>
      <c r="AC8" s="76" t="str">
        <f>IF('Data Entry - beta, gamma form'!K8&gt;0,Equations!$F$30*X8,"No Colony")</f>
        <v>No Colony</v>
      </c>
      <c r="AD8" s="77" t="str">
        <f>IF('Data Entry - beta, gamma form'!L8&gt;0,Equations!$F$30*Y8,"No Colony")</f>
        <v>No Colony</v>
      </c>
      <c r="AG8" s="100">
        <v>5</v>
      </c>
      <c r="AH8" s="203" t="str">
        <f>IF('Site Description'!$D$43&gt;1,SQRT(('Data Entry - beta, gamma form'!P8)/PI()),"NO TRANSECT")</f>
        <v>NO TRANSECT</v>
      </c>
      <c r="AI8" s="201" t="str">
        <f>IF('Site Description'!$D$43&gt;1,SQRT(('Data Entry - beta, gamma form'!Q8)/PI()),"NO TRANSECT")</f>
        <v>NO TRANSECT</v>
      </c>
      <c r="AJ8" s="201" t="str">
        <f>IF('Site Description'!$D$43&gt;1,SQRT(('Data Entry - beta, gamma form'!R8)/PI()),"NO TRANSECT")</f>
        <v>NO TRANSECT</v>
      </c>
      <c r="AK8" s="317" t="str">
        <f>IF('Site Description'!$D$43&gt;1,SQRT(('Data Entry - beta, gamma form'!S8)/PI()),"NO TRANSECT")</f>
        <v>NO TRANSECT</v>
      </c>
      <c r="AL8" s="315" t="str">
        <f>IF('Data Entry - beta, gamma form'!P8&gt;0,PI()*(((AH8+$F$2)*(AH8+$F$2))-(AH8*AH8)),"No Colony")</f>
        <v>No Colony</v>
      </c>
      <c r="AM8" s="91" t="str">
        <f>IF('Data Entry - beta, gamma form'!Q8&gt;0,PI()*(((AI8+$G$2)*(AI8+$G$2))-(AI8*AI8)),"No Colony")</f>
        <v>No Colony</v>
      </c>
      <c r="AN8" s="91" t="str">
        <f>IF('Data Entry - beta, gamma form'!R8&gt;0,PI()*(((AJ8+$H$2)*(AJ8+$H$2))-(AJ8*AJ8)),"No Colony")</f>
        <v>No Colony</v>
      </c>
      <c r="AO8" s="106" t="str">
        <f>IF('Data Entry - beta, gamma form'!S8&gt;0,PI()*(((AK8+$I$2)*(AK8+$I$2))-(AK8*AK8)),"No Colony")</f>
        <v>No Colony</v>
      </c>
      <c r="AP8" s="32"/>
      <c r="AQ8" s="75" t="str">
        <f>IF('Data Entry - beta, gamma form'!P8&gt;0,Equations!$F$30*AL8,"No Colony")</f>
        <v>No Colony</v>
      </c>
      <c r="AR8" s="76" t="str">
        <f>IF('Data Entry - beta, gamma form'!Q8&gt;0,Equations!$F$30*AM8,"No Colony")</f>
        <v>No Colony</v>
      </c>
      <c r="AS8" s="76" t="str">
        <f>IF('Data Entry - beta, gamma form'!R8&gt;0,Equations!$F$30*AN8,"No Colony")</f>
        <v>No Colony</v>
      </c>
      <c r="AT8" s="77" t="str">
        <f>IF('Data Entry - beta, gamma form'!S8&gt;0,Equations!$F$30*AO8,"No Colony")</f>
        <v>No Colony</v>
      </c>
      <c r="AW8" s="100">
        <v>5</v>
      </c>
      <c r="AX8" s="203" t="str">
        <f>IF('Site Description'!$E$43&gt;1,SQRT(('Data Entry - beta, gamma form'!W8)/PI()),"NO TRANSECT")</f>
        <v>NO TRANSECT</v>
      </c>
      <c r="AY8" s="201" t="str">
        <f>IF('Site Description'!$E$43&gt;1,SQRT(('Data Entry - beta, gamma form'!X8)/PI()),"NO TRANSECT")</f>
        <v>NO TRANSECT</v>
      </c>
      <c r="AZ8" s="201" t="str">
        <f>IF('Site Description'!$E$43&gt;1,SQRT(('Data Entry - beta, gamma form'!Y8)/PI()),"NO TRANSECT")</f>
        <v>NO TRANSECT</v>
      </c>
      <c r="BA8" s="312" t="str">
        <f>IF('Site Description'!$E$43&gt;1,SQRT(('Data Entry - beta, gamma form'!Z8)/PI()),"NO TRANSECT")</f>
        <v>NO TRANSECT</v>
      </c>
      <c r="BB8" s="315" t="str">
        <f>IF('Data Entry - beta, gamma form'!W8&gt;0,PI()*(((AX8+$F$2)*(AX8+$F$2))-(AX8*AX8)),"No Colony")</f>
        <v>No Colony</v>
      </c>
      <c r="BC8" s="91" t="str">
        <f>IF('Data Entry - beta, gamma form'!X8&gt;0,PI()*(((AY8+$G$2)*(AY8+$G$2))-(AY8*AY8)),"No Colony")</f>
        <v>No Colony</v>
      </c>
      <c r="BD8" s="91" t="str">
        <f>IF('Data Entry - beta, gamma form'!Y8&gt;0,PI()*(((AZ8+$H$2)*(AZ8+$H$2))-(AZ8*AZ8)),"No Colony")</f>
        <v>No Colony</v>
      </c>
      <c r="BE8" s="106" t="str">
        <f>IF('Data Entry - beta, gamma form'!Z8&gt;0,PI()*(((BA8+$I$2)*(BA8+$I$2))-(BA8*BA8)),"No Colony")</f>
        <v>No Colony</v>
      </c>
      <c r="BF8" s="32"/>
      <c r="BG8" s="306" t="str">
        <f>IF('Data Entry - beta, gamma form'!W8&gt;0,Equations!$F$30*BB8,"No Colony")</f>
        <v>No Colony</v>
      </c>
      <c r="BH8" s="96" t="str">
        <f>IF('Data Entry - beta, gamma form'!X8&gt;0,Equations!$F$30*BC8,"No Colony")</f>
        <v>No Colony</v>
      </c>
      <c r="BI8" s="96" t="str">
        <f>IF('Data Entry - beta, gamma form'!Y8&gt;0,Equations!$F$30*BD8,"No Colony")</f>
        <v>No Colony</v>
      </c>
      <c r="BJ8" s="307" t="str">
        <f>IF('Data Entry - beta, gamma form'!Z8&gt;0,Equations!$F$30*BE8,"No Colony")</f>
        <v>No Colony</v>
      </c>
      <c r="BM8" s="100">
        <v>5</v>
      </c>
      <c r="BN8" s="203" t="str">
        <f>IF('Site Description'!$F$43&gt;1,SQRT(('Data Entry - beta, gamma form'!AD8)/PI()),"NO TRANSECT")</f>
        <v>NO TRANSECT</v>
      </c>
      <c r="BO8" s="201" t="str">
        <f>IF('Site Description'!$F$43&gt;1,SQRT(('Data Entry - beta, gamma form'!AE8)/PI()),"NO TRANSECT")</f>
        <v>NO TRANSECT</v>
      </c>
      <c r="BP8" s="201" t="str">
        <f>IF('Site Description'!$F$43&gt;1,SQRT(('Data Entry - beta, gamma form'!AF8)/PI()),"NO TRANSECT")</f>
        <v>NO TRANSECT</v>
      </c>
      <c r="BQ8" s="312" t="str">
        <f>IF('Site Description'!$F$43&gt;1,SQRT(('Data Entry - beta, gamma form'!AG8)/PI()),"NO TRANSECT")</f>
        <v>NO TRANSECT</v>
      </c>
      <c r="BR8" s="315" t="str">
        <f>IF('Data Entry - beta, gamma form'!AD8&gt;0,PI()*(((BN8+$F$2)*(BN8+$F$2))-(BN8*BN8)),"No Colony")</f>
        <v>No Colony</v>
      </c>
      <c r="BS8" s="91" t="str">
        <f>IF('Data Entry - beta, gamma form'!AE8&gt;0,PI()*(((BO8+$G$2)*(BO8+$G$2))-(BO8*BO8)),"No Colony")</f>
        <v>No Colony</v>
      </c>
      <c r="BT8" s="91" t="str">
        <f>IF('Data Entry - beta, gamma form'!AF8&gt;0,PI()*(((BP8+$H$2)*(BP8+$H$2))-(BP8*BP8)),"No Colony")</f>
        <v>No Colony</v>
      </c>
      <c r="BU8" s="106" t="str">
        <f>IF('Data Entry - beta, gamma form'!AG8&gt;0,PI()*(((BQ8+$I$2)*(BQ8+$I$2))-(BQ8*BQ8)),"No Colony")</f>
        <v>No Colony</v>
      </c>
      <c r="BV8" s="32"/>
      <c r="BW8" s="75" t="str">
        <f>IF('Data Entry - beta, gamma form'!AD8&gt;0,Equations!$F$30*BR8,"No Colony")</f>
        <v>No Colony</v>
      </c>
      <c r="BX8" s="76" t="str">
        <f>IF('Data Entry - beta, gamma form'!AE8&gt;0,Equations!$F$30*BS8,"No Colony")</f>
        <v>No Colony</v>
      </c>
      <c r="BY8" s="76" t="str">
        <f>IF('Data Entry - beta, gamma form'!AF8&gt;0,Equations!$F$30*BT8,"No Colony")</f>
        <v>No Colony</v>
      </c>
      <c r="BZ8" s="77" t="str">
        <f>IF('Data Entry - beta, gamma form'!AG8&gt;0,Equations!$F$30*BU8,"No Colony")</f>
        <v>No Colony</v>
      </c>
      <c r="CC8" s="100">
        <v>5</v>
      </c>
      <c r="CD8" s="203" t="str">
        <f>IF('Site Description'!$G$43&gt;1,SQRT(('Data Entry - beta, gamma form'!AK8)/PI()),"NO TRANSECT")</f>
        <v>NO TRANSECT</v>
      </c>
      <c r="CE8" s="201" t="str">
        <f>IF('Site Description'!$G$43&gt;1,SQRT(('Data Entry - beta, gamma form'!AL8)/PI()),"NO TRANSECT")</f>
        <v>NO TRANSECT</v>
      </c>
      <c r="CF8" s="201" t="str">
        <f>IF('Site Description'!$G$43&gt;1,SQRT(('Data Entry - beta, gamma form'!AM8)/PI()),"NO TRANSECT")</f>
        <v>NO TRANSECT</v>
      </c>
      <c r="CG8" s="312" t="str">
        <f>IF('Site Description'!$G$43&gt;1,SQRT(('Data Entry - beta, gamma form'!AN8)/PI()),"NO TRANSECT")</f>
        <v>NO TRANSECT</v>
      </c>
      <c r="CH8" s="315" t="str">
        <f>IF('Data Entry - beta, gamma form'!AK8&gt;0,PI()*(((CD8+$F$2)*(CD8+$F$2))-(CD8*CD8)),"No Colony")</f>
        <v>No Colony</v>
      </c>
      <c r="CI8" s="91" t="str">
        <f>IF('Data Entry - beta, gamma form'!AL8&gt;0,PI()*(((CE8+$G$2)*(CE8+$G$2))-(CE8*CE8)),"No Colony")</f>
        <v>No Colony</v>
      </c>
      <c r="CJ8" s="91" t="str">
        <f>IF('Data Entry - beta, gamma form'!AM8&gt;0,PI()*(((CF8+$H$2)*(CF8+$H$2))-(CF8*CF8)),"No Colony")</f>
        <v>No Colony</v>
      </c>
      <c r="CK8" s="106" t="str">
        <f>IF('Data Entry - beta, gamma form'!AN8&gt;0,PI()*(((CG8+$I$2)*(CG8+$I$2))-(CG8*CG8)),"No Colony")</f>
        <v>No Colony</v>
      </c>
      <c r="CL8" s="34"/>
      <c r="CM8" s="75" t="str">
        <f>IF('Data Entry - beta, gamma form'!AK8&gt;0,Equations!$F$30*CH8,"No Colony")</f>
        <v>No Colony</v>
      </c>
      <c r="CN8" s="76" t="str">
        <f>IF('Data Entry - beta, gamma form'!AL8&gt;0,Equations!$F$30*CI8,"No Colony")</f>
        <v>No Colony</v>
      </c>
      <c r="CO8" s="76" t="str">
        <f>IF('Data Entry - beta, gamma form'!AM8&gt;0,Equations!$F$30*CJ8,"No Colony")</f>
        <v>No Colony</v>
      </c>
      <c r="CP8" s="77" t="str">
        <f>IF('Data Entry - beta, gamma form'!AN8&gt;0,Equations!$F$30*CK8,"No Colony")</f>
        <v>No Colony</v>
      </c>
    </row>
    <row r="9" spans="1:94" ht="15.75" thickBot="1">
      <c r="A9" s="100">
        <v>6</v>
      </c>
      <c r="B9" s="203" t="str">
        <f>IF('Site Description'!$B$43&gt;1,SQRT(('Data Entry - beta, gamma form'!B9)/PI()),"NO TRANSECT")</f>
        <v>NO TRANSECT</v>
      </c>
      <c r="C9" s="201" t="str">
        <f>IF('Site Description'!$B$43&gt;1,SQRT(('Data Entry - beta, gamma form'!C9)/PI()),"NO TRANSECT")</f>
        <v>NO TRANSECT</v>
      </c>
      <c r="D9" s="201" t="str">
        <f>IF('Site Description'!$B$43&gt;1,SQRT(('Data Entry - beta, gamma form'!D9)/PI()),"NO TRANSECT")</f>
        <v>NO TRANSECT</v>
      </c>
      <c r="E9" s="201" t="str">
        <f>IF('Site Description'!$B$43&gt;1,SQRT(('Data Entry - beta, gamma form'!E9)/PI()),"NO TRANSECT")</f>
        <v>NO TRANSECT</v>
      </c>
      <c r="F9" s="91" t="str">
        <f>IF('Data Entry - beta, gamma form'!B9&gt;0,PI()*(((B9+$F$2)*(B9+$F$2))-(B9*B9)),"No Colony")</f>
        <v>No Colony</v>
      </c>
      <c r="G9" s="91" t="str">
        <f>IF('Data Entry - beta, gamma form'!C9&gt;0,PI()*(((C9+$G$2)*(C9+$G$2))-(C9*C9)),"No Colony")</f>
        <v>No Colony</v>
      </c>
      <c r="H9" s="91" t="str">
        <f>IF('Data Entry - beta, gamma form'!D9&gt;0,PI()*(((D9+$H$2)*(D9+$H$2))-(D9*D9)),"No Colony")</f>
        <v>No Colony</v>
      </c>
      <c r="I9" s="106" t="str">
        <f>IF('Data Entry - beta, gamma form'!E9&gt;0,PI()*(((E9+$I$2)*(E9+$I$2))-(E9*E9)),"No Colony")</f>
        <v>No Colony</v>
      </c>
      <c r="K9" s="306" t="str">
        <f>IF('Data Entry - beta, gamma form'!B9&gt;0,Equations!$F$30*F9,"No Colony")</f>
        <v>No Colony</v>
      </c>
      <c r="L9" s="96" t="str">
        <f>IF('Data Entry - beta, gamma form'!C9&gt;0,Equations!$F$30*G9,"No Colony")</f>
        <v>No Colony</v>
      </c>
      <c r="M9" s="96" t="str">
        <f>IF('Data Entry - beta, gamma form'!D9&gt;0,Equations!$F$30*H9,"No Colony")</f>
        <v>No Colony</v>
      </c>
      <c r="N9" s="307" t="str">
        <f>IF('Data Entry - beta, gamma form'!E9&gt;0,Equations!$F$30*I9,"No Colony")</f>
        <v>No Colony</v>
      </c>
      <c r="Q9" s="100">
        <v>6</v>
      </c>
      <c r="R9" s="203" t="str">
        <f>IF('Site Description'!$C$43&gt;1,SQRT(('Data Entry - beta, gamma form'!I9)/PI()),"NO TRANSECT")</f>
        <v>NO TRANSECT</v>
      </c>
      <c r="S9" s="201" t="str">
        <f>IF('Site Description'!$C$43&gt;1,SQRT(('Data Entry - beta, gamma form'!J9)/PI()),"NO TRANSECT")</f>
        <v>NO TRANSECT</v>
      </c>
      <c r="T9" s="201" t="str">
        <f>IF('Site Description'!$C$43&gt;1,SQRT(('Data Entry - beta, gamma form'!K9)/PI()),"NO TRANSECT")</f>
        <v>NO TRANSECT</v>
      </c>
      <c r="U9" s="312" t="str">
        <f>IF('Site Description'!$C$43&gt;1,SQRT(('Data Entry - beta, gamma form'!L9)/PI()),"NO TRANSECT")</f>
        <v>NO TRANSECT</v>
      </c>
      <c r="V9" s="315" t="str">
        <f>IF('Data Entry - beta, gamma form'!I9&gt;0,PI()*(((R9+$F$2)*(R9+$F$2))-(R9*R9)),"No Colony")</f>
        <v>No Colony</v>
      </c>
      <c r="W9" s="91" t="str">
        <f>IF('Data Entry - beta, gamma form'!J9&gt;0,PI()*(((S9+$G$2)*(S9+$G$2))-(S9*S9)),"No Colony")</f>
        <v>No Colony</v>
      </c>
      <c r="X9" s="91" t="str">
        <f>IF('Data Entry - beta, gamma form'!K9&gt;0,PI()*(((T9+$H$2)*(T9+$H$2))-(T9*T9)),"No Colony")</f>
        <v>No Colony</v>
      </c>
      <c r="Y9" s="106" t="str">
        <f>IF('Data Entry - beta, gamma form'!L9&gt;0,PI()*(((U9+$I$2)*(U9+$I$2))-(U9*U9)),"No Colony")</f>
        <v>No Colony</v>
      </c>
      <c r="Z9" s="32"/>
      <c r="AA9" s="75" t="str">
        <f>IF('Data Entry - beta, gamma form'!I9&gt;0,Equations!$F$30*V9,"No Colony")</f>
        <v>No Colony</v>
      </c>
      <c r="AB9" s="76" t="str">
        <f>IF('Data Entry - beta, gamma form'!J9&gt;0,Equations!$F$30*W9,"No Colony")</f>
        <v>No Colony</v>
      </c>
      <c r="AC9" s="76" t="str">
        <f>IF('Data Entry - beta, gamma form'!K9&gt;0,Equations!$F$30*X9,"No Colony")</f>
        <v>No Colony</v>
      </c>
      <c r="AD9" s="77" t="str">
        <f>IF('Data Entry - beta, gamma form'!L9&gt;0,Equations!$F$30*Y9,"No Colony")</f>
        <v>No Colony</v>
      </c>
      <c r="AG9" s="100">
        <v>6</v>
      </c>
      <c r="AH9" s="203" t="str">
        <f>IF('Site Description'!$D$43&gt;1,SQRT(('Data Entry - beta, gamma form'!P9)/PI()),"NO TRANSECT")</f>
        <v>NO TRANSECT</v>
      </c>
      <c r="AI9" s="201" t="str">
        <f>IF('Site Description'!$D$43&gt;1,SQRT(('Data Entry - beta, gamma form'!Q9)/PI()),"NO TRANSECT")</f>
        <v>NO TRANSECT</v>
      </c>
      <c r="AJ9" s="201" t="str">
        <f>IF('Site Description'!$D$43&gt;1,SQRT(('Data Entry - beta, gamma form'!R9)/PI()),"NO TRANSECT")</f>
        <v>NO TRANSECT</v>
      </c>
      <c r="AK9" s="317" t="str">
        <f>IF('Site Description'!$D$43&gt;1,SQRT(('Data Entry - beta, gamma form'!S9)/PI()),"NO TRANSECT")</f>
        <v>NO TRANSECT</v>
      </c>
      <c r="AL9" s="315" t="str">
        <f>IF('Data Entry - beta, gamma form'!P9&gt;0,PI()*(((AH9+$F$2)*(AH9+$F$2))-(AH9*AH9)),"No Colony")</f>
        <v>No Colony</v>
      </c>
      <c r="AM9" s="91" t="str">
        <f>IF('Data Entry - beta, gamma form'!Q9&gt;0,PI()*(((AI9+$G$2)*(AI9+$G$2))-(AI9*AI9)),"No Colony")</f>
        <v>No Colony</v>
      </c>
      <c r="AN9" s="91" t="str">
        <f>IF('Data Entry - beta, gamma form'!R9&gt;0,PI()*(((AJ9+$H$2)*(AJ9+$H$2))-(AJ9*AJ9)),"No Colony")</f>
        <v>No Colony</v>
      </c>
      <c r="AO9" s="106" t="str">
        <f>IF('Data Entry - beta, gamma form'!S9&gt;0,PI()*(((AK9+$I$2)*(AK9+$I$2))-(AK9*AK9)),"No Colony")</f>
        <v>No Colony</v>
      </c>
      <c r="AP9" s="32"/>
      <c r="AQ9" s="75" t="str">
        <f>IF('Data Entry - beta, gamma form'!P9&gt;0,Equations!$F$30*AL9,"No Colony")</f>
        <v>No Colony</v>
      </c>
      <c r="AR9" s="76" t="str">
        <f>IF('Data Entry - beta, gamma form'!Q9&gt;0,Equations!$F$30*AM9,"No Colony")</f>
        <v>No Colony</v>
      </c>
      <c r="AS9" s="76" t="str">
        <f>IF('Data Entry - beta, gamma form'!R9&gt;0,Equations!$F$30*AN9,"No Colony")</f>
        <v>No Colony</v>
      </c>
      <c r="AT9" s="77" t="str">
        <f>IF('Data Entry - beta, gamma form'!S9&gt;0,Equations!$F$30*AO9,"No Colony")</f>
        <v>No Colony</v>
      </c>
      <c r="AW9" s="100">
        <v>6</v>
      </c>
      <c r="AX9" s="203" t="str">
        <f>IF('Site Description'!$E$43&gt;1,SQRT(('Data Entry - beta, gamma form'!W9)/PI()),"NO TRANSECT")</f>
        <v>NO TRANSECT</v>
      </c>
      <c r="AY9" s="201" t="str">
        <f>IF('Site Description'!$E$43&gt;1,SQRT(('Data Entry - beta, gamma form'!X9)/PI()),"NO TRANSECT")</f>
        <v>NO TRANSECT</v>
      </c>
      <c r="AZ9" s="201" t="str">
        <f>IF('Site Description'!$E$43&gt;1,SQRT(('Data Entry - beta, gamma form'!Y9)/PI()),"NO TRANSECT")</f>
        <v>NO TRANSECT</v>
      </c>
      <c r="BA9" s="312" t="str">
        <f>IF('Site Description'!$E$43&gt;1,SQRT(('Data Entry - beta, gamma form'!Z9)/PI()),"NO TRANSECT")</f>
        <v>NO TRANSECT</v>
      </c>
      <c r="BB9" s="315" t="str">
        <f>IF('Data Entry - beta, gamma form'!W9&gt;0,PI()*(((AX9+$F$2)*(AX9+$F$2))-(AX9*AX9)),"No Colony")</f>
        <v>No Colony</v>
      </c>
      <c r="BC9" s="91" t="str">
        <f>IF('Data Entry - beta, gamma form'!X9&gt;0,PI()*(((AY9+$G$2)*(AY9+$G$2))-(AY9*AY9)),"No Colony")</f>
        <v>No Colony</v>
      </c>
      <c r="BD9" s="91" t="str">
        <f>IF('Data Entry - beta, gamma form'!Y9&gt;0,PI()*(((AZ9+$H$2)*(AZ9+$H$2))-(AZ9*AZ9)),"No Colony")</f>
        <v>No Colony</v>
      </c>
      <c r="BE9" s="106" t="str">
        <f>IF('Data Entry - beta, gamma form'!Z9&gt;0,PI()*(((BA9+$I$2)*(BA9+$I$2))-(BA9*BA9)),"No Colony")</f>
        <v>No Colony</v>
      </c>
      <c r="BF9" s="32"/>
      <c r="BG9" s="306" t="str">
        <f>IF('Data Entry - beta, gamma form'!W9&gt;0,Equations!$F$30*BB9,"No Colony")</f>
        <v>No Colony</v>
      </c>
      <c r="BH9" s="96" t="str">
        <f>IF('Data Entry - beta, gamma form'!X9&gt;0,Equations!$F$30*BC9,"No Colony")</f>
        <v>No Colony</v>
      </c>
      <c r="BI9" s="96" t="str">
        <f>IF('Data Entry - beta, gamma form'!Y9&gt;0,Equations!$F$30*BD9,"No Colony")</f>
        <v>No Colony</v>
      </c>
      <c r="BJ9" s="307" t="str">
        <f>IF('Data Entry - beta, gamma form'!Z9&gt;0,Equations!$F$30*BE9,"No Colony")</f>
        <v>No Colony</v>
      </c>
      <c r="BM9" s="100">
        <v>6</v>
      </c>
      <c r="BN9" s="203" t="str">
        <f>IF('Site Description'!$F$43&gt;1,SQRT(('Data Entry - beta, gamma form'!AD9)/PI()),"NO TRANSECT")</f>
        <v>NO TRANSECT</v>
      </c>
      <c r="BO9" s="201" t="str">
        <f>IF('Site Description'!$F$43&gt;1,SQRT(('Data Entry - beta, gamma form'!AE9)/PI()),"NO TRANSECT")</f>
        <v>NO TRANSECT</v>
      </c>
      <c r="BP9" s="201" t="str">
        <f>IF('Site Description'!$F$43&gt;1,SQRT(('Data Entry - beta, gamma form'!AF9)/PI()),"NO TRANSECT")</f>
        <v>NO TRANSECT</v>
      </c>
      <c r="BQ9" s="312" t="str">
        <f>IF('Site Description'!$F$43&gt;1,SQRT(('Data Entry - beta, gamma form'!AG9)/PI()),"NO TRANSECT")</f>
        <v>NO TRANSECT</v>
      </c>
      <c r="BR9" s="315" t="str">
        <f>IF('Data Entry - beta, gamma form'!AD9&gt;0,PI()*(((BN9+$F$2)*(BN9+$F$2))-(BN9*BN9)),"No Colony")</f>
        <v>No Colony</v>
      </c>
      <c r="BS9" s="91" t="str">
        <f>IF('Data Entry - beta, gamma form'!AE9&gt;0,PI()*(((BO9+$G$2)*(BO9+$G$2))-(BO9*BO9)),"No Colony")</f>
        <v>No Colony</v>
      </c>
      <c r="BT9" s="91" t="str">
        <f>IF('Data Entry - beta, gamma form'!AF9&gt;0,PI()*(((BP9+$H$2)*(BP9+$H$2))-(BP9*BP9)),"No Colony")</f>
        <v>No Colony</v>
      </c>
      <c r="BU9" s="106" t="str">
        <f>IF('Data Entry - beta, gamma form'!AG9&gt;0,PI()*(((BQ9+$I$2)*(BQ9+$I$2))-(BQ9*BQ9)),"No Colony")</f>
        <v>No Colony</v>
      </c>
      <c r="BV9" s="32"/>
      <c r="BW9" s="75" t="str">
        <f>IF('Data Entry - beta, gamma form'!AD9&gt;0,Equations!$F$30*BR9,"No Colony")</f>
        <v>No Colony</v>
      </c>
      <c r="BX9" s="76" t="str">
        <f>IF('Data Entry - beta, gamma form'!AE9&gt;0,Equations!$F$30*BS9,"No Colony")</f>
        <v>No Colony</v>
      </c>
      <c r="BY9" s="76" t="str">
        <f>IF('Data Entry - beta, gamma form'!AF9&gt;0,Equations!$F$30*BT9,"No Colony")</f>
        <v>No Colony</v>
      </c>
      <c r="BZ9" s="77" t="str">
        <f>IF('Data Entry - beta, gamma form'!AG9&gt;0,Equations!$F$30*BU9,"No Colony")</f>
        <v>No Colony</v>
      </c>
      <c r="CC9" s="100">
        <v>6</v>
      </c>
      <c r="CD9" s="203" t="str">
        <f>IF('Site Description'!$G$43&gt;1,SQRT(('Data Entry - beta, gamma form'!AK9)/PI()),"NO TRANSECT")</f>
        <v>NO TRANSECT</v>
      </c>
      <c r="CE9" s="201" t="str">
        <f>IF('Site Description'!$G$43&gt;1,SQRT(('Data Entry - beta, gamma form'!AL9)/PI()),"NO TRANSECT")</f>
        <v>NO TRANSECT</v>
      </c>
      <c r="CF9" s="201" t="str">
        <f>IF('Site Description'!$G$43&gt;1,SQRT(('Data Entry - beta, gamma form'!AM9)/PI()),"NO TRANSECT")</f>
        <v>NO TRANSECT</v>
      </c>
      <c r="CG9" s="312" t="str">
        <f>IF('Site Description'!$G$43&gt;1,SQRT(('Data Entry - beta, gamma form'!AN9)/PI()),"NO TRANSECT")</f>
        <v>NO TRANSECT</v>
      </c>
      <c r="CH9" s="315" t="str">
        <f>IF('Data Entry - beta, gamma form'!AK9&gt;0,PI()*(((CD9+$F$2)*(CD9+$F$2))-(CD9*CD9)),"No Colony")</f>
        <v>No Colony</v>
      </c>
      <c r="CI9" s="91" t="str">
        <f>IF('Data Entry - beta, gamma form'!AL9&gt;0,PI()*(((CE9+$G$2)*(CE9+$G$2))-(CE9*CE9)),"No Colony")</f>
        <v>No Colony</v>
      </c>
      <c r="CJ9" s="91" t="str">
        <f>IF('Data Entry - beta, gamma form'!AM9&gt;0,PI()*(((CF9+$H$2)*(CF9+$H$2))-(CF9*CF9)),"No Colony")</f>
        <v>No Colony</v>
      </c>
      <c r="CK9" s="106" t="str">
        <f>IF('Data Entry - beta, gamma form'!AN9&gt;0,PI()*(((CG9+$I$2)*(CG9+$I$2))-(CG9*CG9)),"No Colony")</f>
        <v>No Colony</v>
      </c>
      <c r="CL9" s="34"/>
      <c r="CM9" s="75" t="str">
        <f>IF('Data Entry - beta, gamma form'!AK9&gt;0,Equations!$F$30*CH9,"No Colony")</f>
        <v>No Colony</v>
      </c>
      <c r="CN9" s="76" t="str">
        <f>IF('Data Entry - beta, gamma form'!AL9&gt;0,Equations!$F$30*CI9,"No Colony")</f>
        <v>No Colony</v>
      </c>
      <c r="CO9" s="76" t="str">
        <f>IF('Data Entry - beta, gamma form'!AM9&gt;0,Equations!$F$30*CJ9,"No Colony")</f>
        <v>No Colony</v>
      </c>
      <c r="CP9" s="77" t="str">
        <f>IF('Data Entry - beta, gamma form'!AN9&gt;0,Equations!$F$30*CK9,"No Colony")</f>
        <v>No Colony</v>
      </c>
    </row>
    <row r="10" spans="1:94" ht="15.75" thickBot="1">
      <c r="A10" s="100">
        <v>7</v>
      </c>
      <c r="B10" s="203" t="str">
        <f>IF('Site Description'!$B$43&gt;1,SQRT(('Data Entry - beta, gamma form'!B10)/PI()),"NO TRANSECT")</f>
        <v>NO TRANSECT</v>
      </c>
      <c r="C10" s="201" t="str">
        <f>IF('Site Description'!$B$43&gt;1,SQRT(('Data Entry - beta, gamma form'!C10)/PI()),"NO TRANSECT")</f>
        <v>NO TRANSECT</v>
      </c>
      <c r="D10" s="201" t="str">
        <f>IF('Site Description'!$B$43&gt;1,SQRT(('Data Entry - beta, gamma form'!D10)/PI()),"NO TRANSECT")</f>
        <v>NO TRANSECT</v>
      </c>
      <c r="E10" s="201" t="str">
        <f>IF('Site Description'!$B$43&gt;1,SQRT(('Data Entry - beta, gamma form'!E10)/PI()),"NO TRANSECT")</f>
        <v>NO TRANSECT</v>
      </c>
      <c r="F10" s="91" t="str">
        <f>IF('Data Entry - beta, gamma form'!B10&gt;0,PI()*(((B10+$F$2)*(B10+$F$2))-(B10*B10)),"No Colony")</f>
        <v>No Colony</v>
      </c>
      <c r="G10" s="91" t="str">
        <f>IF('Data Entry - beta, gamma form'!C10&gt;0,PI()*(((C10+$G$2)*(C10+$G$2))-(C10*C10)),"No Colony")</f>
        <v>No Colony</v>
      </c>
      <c r="H10" s="91" t="str">
        <f>IF('Data Entry - beta, gamma form'!D10&gt;0,PI()*(((D10+$H$2)*(D10+$H$2))-(D10*D10)),"No Colony")</f>
        <v>No Colony</v>
      </c>
      <c r="I10" s="106" t="str">
        <f>IF('Data Entry - beta, gamma form'!E10&gt;0,PI()*(((E10+$I$2)*(E10+$I$2))-(E10*E10)),"No Colony")</f>
        <v>No Colony</v>
      </c>
      <c r="K10" s="306" t="str">
        <f>IF('Data Entry - beta, gamma form'!B10&gt;0,Equations!$F$30*F10,"No Colony")</f>
        <v>No Colony</v>
      </c>
      <c r="L10" s="96" t="str">
        <f>IF('Data Entry - beta, gamma form'!C10&gt;0,Equations!$F$30*G10,"No Colony")</f>
        <v>No Colony</v>
      </c>
      <c r="M10" s="96" t="str">
        <f>IF('Data Entry - beta, gamma form'!D10&gt;0,Equations!$F$30*H10,"No Colony")</f>
        <v>No Colony</v>
      </c>
      <c r="N10" s="307" t="str">
        <f>IF('Data Entry - beta, gamma form'!E10&gt;0,Equations!$F$30*I10,"No Colony")</f>
        <v>No Colony</v>
      </c>
      <c r="Q10" s="100">
        <v>7</v>
      </c>
      <c r="R10" s="203" t="str">
        <f>IF('Site Description'!$C$43&gt;1,SQRT(('Data Entry - beta, gamma form'!I10)/PI()),"NO TRANSECT")</f>
        <v>NO TRANSECT</v>
      </c>
      <c r="S10" s="201" t="str">
        <f>IF('Site Description'!$C$43&gt;1,SQRT(('Data Entry - beta, gamma form'!J10)/PI()),"NO TRANSECT")</f>
        <v>NO TRANSECT</v>
      </c>
      <c r="T10" s="201" t="str">
        <f>IF('Site Description'!$C$43&gt;1,SQRT(('Data Entry - beta, gamma form'!K10)/PI()),"NO TRANSECT")</f>
        <v>NO TRANSECT</v>
      </c>
      <c r="U10" s="312" t="str">
        <f>IF('Site Description'!$C$43&gt;1,SQRT(('Data Entry - beta, gamma form'!L10)/PI()),"NO TRANSECT")</f>
        <v>NO TRANSECT</v>
      </c>
      <c r="V10" s="315" t="str">
        <f>IF('Data Entry - beta, gamma form'!I10&gt;0,PI()*(((R10+$F$2)*(R10+$F$2))-(R10*R10)),"No Colony")</f>
        <v>No Colony</v>
      </c>
      <c r="W10" s="91" t="str">
        <f>IF('Data Entry - beta, gamma form'!J10&gt;0,PI()*(((S10+$G$2)*(S10+$G$2))-(S10*S10)),"No Colony")</f>
        <v>No Colony</v>
      </c>
      <c r="X10" s="91" t="str">
        <f>IF('Data Entry - beta, gamma form'!K10&gt;0,PI()*(((T10+$H$2)*(T10+$H$2))-(T10*T10)),"No Colony")</f>
        <v>No Colony</v>
      </c>
      <c r="Y10" s="106" t="str">
        <f>IF('Data Entry - beta, gamma form'!L10&gt;0,PI()*(((U10+$I$2)*(U10+$I$2))-(U10*U10)),"No Colony")</f>
        <v>No Colony</v>
      </c>
      <c r="Z10" s="32"/>
      <c r="AA10" s="75" t="str">
        <f>IF('Data Entry - beta, gamma form'!I10&gt;0,Equations!$F$30*V10,"No Colony")</f>
        <v>No Colony</v>
      </c>
      <c r="AB10" s="76" t="str">
        <f>IF('Data Entry - beta, gamma form'!J10&gt;0,Equations!$F$30*W10,"No Colony")</f>
        <v>No Colony</v>
      </c>
      <c r="AC10" s="76" t="str">
        <f>IF('Data Entry - beta, gamma form'!K10&gt;0,Equations!$F$30*X10,"No Colony")</f>
        <v>No Colony</v>
      </c>
      <c r="AD10" s="77" t="str">
        <f>IF('Data Entry - beta, gamma form'!L10&gt;0,Equations!$F$30*Y10,"No Colony")</f>
        <v>No Colony</v>
      </c>
      <c r="AG10" s="100">
        <v>7</v>
      </c>
      <c r="AH10" s="203" t="str">
        <f>IF('Site Description'!$D$43&gt;1,SQRT(('Data Entry - beta, gamma form'!P10)/PI()),"NO TRANSECT")</f>
        <v>NO TRANSECT</v>
      </c>
      <c r="AI10" s="201" t="str">
        <f>IF('Site Description'!$D$43&gt;1,SQRT(('Data Entry - beta, gamma form'!Q10)/PI()),"NO TRANSECT")</f>
        <v>NO TRANSECT</v>
      </c>
      <c r="AJ10" s="201" t="str">
        <f>IF('Site Description'!$D$43&gt;1,SQRT(('Data Entry - beta, gamma form'!R10)/PI()),"NO TRANSECT")</f>
        <v>NO TRANSECT</v>
      </c>
      <c r="AK10" s="317" t="str">
        <f>IF('Site Description'!$D$43&gt;1,SQRT(('Data Entry - beta, gamma form'!S10)/PI()),"NO TRANSECT")</f>
        <v>NO TRANSECT</v>
      </c>
      <c r="AL10" s="315" t="str">
        <f>IF('Data Entry - beta, gamma form'!P10&gt;0,PI()*(((AH10+$F$2)*(AH10+$F$2))-(AH10*AH10)),"No Colony")</f>
        <v>No Colony</v>
      </c>
      <c r="AM10" s="91" t="str">
        <f>IF('Data Entry - beta, gamma form'!Q10&gt;0,PI()*(((AI10+$G$2)*(AI10+$G$2))-(AI10*AI10)),"No Colony")</f>
        <v>No Colony</v>
      </c>
      <c r="AN10" s="91" t="str">
        <f>IF('Data Entry - beta, gamma form'!R10&gt;0,PI()*(((AJ10+$H$2)*(AJ10+$H$2))-(AJ10*AJ10)),"No Colony")</f>
        <v>No Colony</v>
      </c>
      <c r="AO10" s="106" t="str">
        <f>IF('Data Entry - beta, gamma form'!S10&gt;0,PI()*(((AK10+$I$2)*(AK10+$I$2))-(AK10*AK10)),"No Colony")</f>
        <v>No Colony</v>
      </c>
      <c r="AP10" s="32"/>
      <c r="AQ10" s="75" t="str">
        <f>IF('Data Entry - beta, gamma form'!P10&gt;0,Equations!$F$30*AL10,"No Colony")</f>
        <v>No Colony</v>
      </c>
      <c r="AR10" s="76" t="str">
        <f>IF('Data Entry - beta, gamma form'!Q10&gt;0,Equations!$F$30*AM10,"No Colony")</f>
        <v>No Colony</v>
      </c>
      <c r="AS10" s="76" t="str">
        <f>IF('Data Entry - beta, gamma form'!R10&gt;0,Equations!$F$30*AN10,"No Colony")</f>
        <v>No Colony</v>
      </c>
      <c r="AT10" s="77" t="str">
        <f>IF('Data Entry - beta, gamma form'!S10&gt;0,Equations!$F$30*AO10,"No Colony")</f>
        <v>No Colony</v>
      </c>
      <c r="AW10" s="100">
        <v>7</v>
      </c>
      <c r="AX10" s="203" t="str">
        <f>IF('Site Description'!$E$43&gt;1,SQRT(('Data Entry - beta, gamma form'!W10)/PI()),"NO TRANSECT")</f>
        <v>NO TRANSECT</v>
      </c>
      <c r="AY10" s="201" t="str">
        <f>IF('Site Description'!$E$43&gt;1,SQRT(('Data Entry - beta, gamma form'!X10)/PI()),"NO TRANSECT")</f>
        <v>NO TRANSECT</v>
      </c>
      <c r="AZ10" s="201" t="str">
        <f>IF('Site Description'!$E$43&gt;1,SQRT(('Data Entry - beta, gamma form'!Y10)/PI()),"NO TRANSECT")</f>
        <v>NO TRANSECT</v>
      </c>
      <c r="BA10" s="312" t="str">
        <f>IF('Site Description'!$E$43&gt;1,SQRT(('Data Entry - beta, gamma form'!Z10)/PI()),"NO TRANSECT")</f>
        <v>NO TRANSECT</v>
      </c>
      <c r="BB10" s="315" t="str">
        <f>IF('Data Entry - beta, gamma form'!W10&gt;0,PI()*(((AX10+$F$2)*(AX10+$F$2))-(AX10*AX10)),"No Colony")</f>
        <v>No Colony</v>
      </c>
      <c r="BC10" s="91" t="str">
        <f>IF('Data Entry - beta, gamma form'!X10&gt;0,PI()*(((AY10+$G$2)*(AY10+$G$2))-(AY10*AY10)),"No Colony")</f>
        <v>No Colony</v>
      </c>
      <c r="BD10" s="91" t="str">
        <f>IF('Data Entry - beta, gamma form'!Y10&gt;0,PI()*(((AZ10+$H$2)*(AZ10+$H$2))-(AZ10*AZ10)),"No Colony")</f>
        <v>No Colony</v>
      </c>
      <c r="BE10" s="106" t="str">
        <f>IF('Data Entry - beta, gamma form'!Z10&gt;0,PI()*(((BA10+$I$2)*(BA10+$I$2))-(BA10*BA10)),"No Colony")</f>
        <v>No Colony</v>
      </c>
      <c r="BF10" s="32"/>
      <c r="BG10" s="306" t="str">
        <f>IF('Data Entry - beta, gamma form'!W10&gt;0,Equations!$F$30*BB10,"No Colony")</f>
        <v>No Colony</v>
      </c>
      <c r="BH10" s="96" t="str">
        <f>IF('Data Entry - beta, gamma form'!X10&gt;0,Equations!$F$30*BC10,"No Colony")</f>
        <v>No Colony</v>
      </c>
      <c r="BI10" s="96" t="str">
        <f>IF('Data Entry - beta, gamma form'!Y10&gt;0,Equations!$F$30*BD10,"No Colony")</f>
        <v>No Colony</v>
      </c>
      <c r="BJ10" s="307" t="str">
        <f>IF('Data Entry - beta, gamma form'!Z10&gt;0,Equations!$F$30*BE10,"No Colony")</f>
        <v>No Colony</v>
      </c>
      <c r="BM10" s="100">
        <v>7</v>
      </c>
      <c r="BN10" s="203" t="str">
        <f>IF('Site Description'!$F$43&gt;1,SQRT(('Data Entry - beta, gamma form'!AD10)/PI()),"NO TRANSECT")</f>
        <v>NO TRANSECT</v>
      </c>
      <c r="BO10" s="201" t="str">
        <f>IF('Site Description'!$F$43&gt;1,SQRT(('Data Entry - beta, gamma form'!AE10)/PI()),"NO TRANSECT")</f>
        <v>NO TRANSECT</v>
      </c>
      <c r="BP10" s="201" t="str">
        <f>IF('Site Description'!$F$43&gt;1,SQRT(('Data Entry - beta, gamma form'!AF10)/PI()),"NO TRANSECT")</f>
        <v>NO TRANSECT</v>
      </c>
      <c r="BQ10" s="312" t="str">
        <f>IF('Site Description'!$F$43&gt;1,SQRT(('Data Entry - beta, gamma form'!AG10)/PI()),"NO TRANSECT")</f>
        <v>NO TRANSECT</v>
      </c>
      <c r="BR10" s="315" t="str">
        <f>IF('Data Entry - beta, gamma form'!AD10&gt;0,PI()*(((BN10+$F$2)*(BN10+$F$2))-(BN10*BN10)),"No Colony")</f>
        <v>No Colony</v>
      </c>
      <c r="BS10" s="91" t="str">
        <f>IF('Data Entry - beta, gamma form'!AE10&gt;0,PI()*(((BO10+$G$2)*(BO10+$G$2))-(BO10*BO10)),"No Colony")</f>
        <v>No Colony</v>
      </c>
      <c r="BT10" s="91" t="str">
        <f>IF('Data Entry - beta, gamma form'!AF10&gt;0,PI()*(((BP10+$H$2)*(BP10+$H$2))-(BP10*BP10)),"No Colony")</f>
        <v>No Colony</v>
      </c>
      <c r="BU10" s="106" t="str">
        <f>IF('Data Entry - beta, gamma form'!AG10&gt;0,PI()*(((BQ10+$I$2)*(BQ10+$I$2))-(BQ10*BQ10)),"No Colony")</f>
        <v>No Colony</v>
      </c>
      <c r="BV10" s="32"/>
      <c r="BW10" s="75" t="str">
        <f>IF('Data Entry - beta, gamma form'!AD10&gt;0,Equations!$F$30*BR10,"No Colony")</f>
        <v>No Colony</v>
      </c>
      <c r="BX10" s="76" t="str">
        <f>IF('Data Entry - beta, gamma form'!AE10&gt;0,Equations!$F$30*BS10,"No Colony")</f>
        <v>No Colony</v>
      </c>
      <c r="BY10" s="76" t="str">
        <f>IF('Data Entry - beta, gamma form'!AF10&gt;0,Equations!$F$30*BT10,"No Colony")</f>
        <v>No Colony</v>
      </c>
      <c r="BZ10" s="77" t="str">
        <f>IF('Data Entry - beta, gamma form'!AG10&gt;0,Equations!$F$30*BU10,"No Colony")</f>
        <v>No Colony</v>
      </c>
      <c r="CC10" s="100">
        <v>7</v>
      </c>
      <c r="CD10" s="203" t="str">
        <f>IF('Site Description'!$G$43&gt;1,SQRT(('Data Entry - beta, gamma form'!AK10)/PI()),"NO TRANSECT")</f>
        <v>NO TRANSECT</v>
      </c>
      <c r="CE10" s="201" t="str">
        <f>IF('Site Description'!$G$43&gt;1,SQRT(('Data Entry - beta, gamma form'!AL10)/PI()),"NO TRANSECT")</f>
        <v>NO TRANSECT</v>
      </c>
      <c r="CF10" s="201" t="str">
        <f>IF('Site Description'!$G$43&gt;1,SQRT(('Data Entry - beta, gamma form'!AM10)/PI()),"NO TRANSECT")</f>
        <v>NO TRANSECT</v>
      </c>
      <c r="CG10" s="312" t="str">
        <f>IF('Site Description'!$G$43&gt;1,SQRT(('Data Entry - beta, gamma form'!AN10)/PI()),"NO TRANSECT")</f>
        <v>NO TRANSECT</v>
      </c>
      <c r="CH10" s="315" t="str">
        <f>IF('Data Entry - beta, gamma form'!AK10&gt;0,PI()*(((CD10+$F$2)*(CD10+$F$2))-(CD10*CD10)),"No Colony")</f>
        <v>No Colony</v>
      </c>
      <c r="CI10" s="91" t="str">
        <f>IF('Data Entry - beta, gamma form'!AL10&gt;0,PI()*(((CE10+$G$2)*(CE10+$G$2))-(CE10*CE10)),"No Colony")</f>
        <v>No Colony</v>
      </c>
      <c r="CJ10" s="91" t="str">
        <f>IF('Data Entry - beta, gamma form'!AM10&gt;0,PI()*(((CF10+$H$2)*(CF10+$H$2))-(CF10*CF10)),"No Colony")</f>
        <v>No Colony</v>
      </c>
      <c r="CK10" s="106" t="str">
        <f>IF('Data Entry - beta, gamma form'!AN10&gt;0,PI()*(((CG10+$I$2)*(CG10+$I$2))-(CG10*CG10)),"No Colony")</f>
        <v>No Colony</v>
      </c>
      <c r="CL10" s="34"/>
      <c r="CM10" s="75" t="str">
        <f>IF('Data Entry - beta, gamma form'!AK10&gt;0,Equations!$F$30*CH10,"No Colony")</f>
        <v>No Colony</v>
      </c>
      <c r="CN10" s="76" t="str">
        <f>IF('Data Entry - beta, gamma form'!AL10&gt;0,Equations!$F$30*CI10,"No Colony")</f>
        <v>No Colony</v>
      </c>
      <c r="CO10" s="76" t="str">
        <f>IF('Data Entry - beta, gamma form'!AM10&gt;0,Equations!$F$30*CJ10,"No Colony")</f>
        <v>No Colony</v>
      </c>
      <c r="CP10" s="77" t="str">
        <f>IF('Data Entry - beta, gamma form'!AN10&gt;0,Equations!$F$30*CK10,"No Colony")</f>
        <v>No Colony</v>
      </c>
    </row>
    <row r="11" spans="1:94" ht="15.75" thickBot="1">
      <c r="A11" s="100">
        <v>8</v>
      </c>
      <c r="B11" s="203" t="str">
        <f>IF('Site Description'!$B$43&gt;1,SQRT(('Data Entry - beta, gamma form'!B11)/PI()),"NO TRANSECT")</f>
        <v>NO TRANSECT</v>
      </c>
      <c r="C11" s="201" t="str">
        <f>IF('Site Description'!$B$43&gt;1,SQRT(('Data Entry - beta, gamma form'!C11)/PI()),"NO TRANSECT")</f>
        <v>NO TRANSECT</v>
      </c>
      <c r="D11" s="201" t="str">
        <f>IF('Site Description'!$B$43&gt;1,SQRT(('Data Entry - beta, gamma form'!D11)/PI()),"NO TRANSECT")</f>
        <v>NO TRANSECT</v>
      </c>
      <c r="E11" s="201" t="str">
        <f>IF('Site Description'!$B$43&gt;1,SQRT(('Data Entry - beta, gamma form'!E11)/PI()),"NO TRANSECT")</f>
        <v>NO TRANSECT</v>
      </c>
      <c r="F11" s="91" t="str">
        <f>IF('Data Entry - beta, gamma form'!B11&gt;0,PI()*(((B11+$F$2)*(B11+$F$2))-(B11*B11)),"No Colony")</f>
        <v>No Colony</v>
      </c>
      <c r="G11" s="91" t="str">
        <f>IF('Data Entry - beta, gamma form'!C11&gt;0,PI()*(((C11+$G$2)*(C11+$G$2))-(C11*C11)),"No Colony")</f>
        <v>No Colony</v>
      </c>
      <c r="H11" s="91" t="str">
        <f>IF('Data Entry - beta, gamma form'!D11&gt;0,PI()*(((D11+$H$2)*(D11+$H$2))-(D11*D11)),"No Colony")</f>
        <v>No Colony</v>
      </c>
      <c r="I11" s="106" t="str">
        <f>IF('Data Entry - beta, gamma form'!E11&gt;0,PI()*(((E11+$I$2)*(E11+$I$2))-(E11*E11)),"No Colony")</f>
        <v>No Colony</v>
      </c>
      <c r="K11" s="306" t="str">
        <f>IF('Data Entry - beta, gamma form'!B11&gt;0,Equations!$F$30*F11,"No Colony")</f>
        <v>No Colony</v>
      </c>
      <c r="L11" s="96" t="str">
        <f>IF('Data Entry - beta, gamma form'!C11&gt;0,Equations!$F$30*G11,"No Colony")</f>
        <v>No Colony</v>
      </c>
      <c r="M11" s="96" t="str">
        <f>IF('Data Entry - beta, gamma form'!D11&gt;0,Equations!$F$30*H11,"No Colony")</f>
        <v>No Colony</v>
      </c>
      <c r="N11" s="307" t="str">
        <f>IF('Data Entry - beta, gamma form'!E11&gt;0,Equations!$F$30*I11,"No Colony")</f>
        <v>No Colony</v>
      </c>
      <c r="Q11" s="100">
        <v>8</v>
      </c>
      <c r="R11" s="203" t="str">
        <f>IF('Site Description'!$C$43&gt;1,SQRT(('Data Entry - beta, gamma form'!I11)/PI()),"NO TRANSECT")</f>
        <v>NO TRANSECT</v>
      </c>
      <c r="S11" s="201" t="str">
        <f>IF('Site Description'!$C$43&gt;1,SQRT(('Data Entry - beta, gamma form'!J11)/PI()),"NO TRANSECT")</f>
        <v>NO TRANSECT</v>
      </c>
      <c r="T11" s="201" t="str">
        <f>IF('Site Description'!$C$43&gt;1,SQRT(('Data Entry - beta, gamma form'!K11)/PI()),"NO TRANSECT")</f>
        <v>NO TRANSECT</v>
      </c>
      <c r="U11" s="312" t="str">
        <f>IF('Site Description'!$C$43&gt;1,SQRT(('Data Entry - beta, gamma form'!L11)/PI()),"NO TRANSECT")</f>
        <v>NO TRANSECT</v>
      </c>
      <c r="V11" s="315" t="str">
        <f>IF('Data Entry - beta, gamma form'!I11&gt;0,PI()*(((R11+$F$2)*(R11+$F$2))-(R11*R11)),"No Colony")</f>
        <v>No Colony</v>
      </c>
      <c r="W11" s="91" t="str">
        <f>IF('Data Entry - beta, gamma form'!J11&gt;0,PI()*(((S11+$G$2)*(S11+$G$2))-(S11*S11)),"No Colony")</f>
        <v>No Colony</v>
      </c>
      <c r="X11" s="91" t="str">
        <f>IF('Data Entry - beta, gamma form'!K11&gt;0,PI()*(((T11+$H$2)*(T11+$H$2))-(T11*T11)),"No Colony")</f>
        <v>No Colony</v>
      </c>
      <c r="Y11" s="106" t="str">
        <f>IF('Data Entry - beta, gamma form'!L11&gt;0,PI()*(((U11+$I$2)*(U11+$I$2))-(U11*U11)),"No Colony")</f>
        <v>No Colony</v>
      </c>
      <c r="Z11" s="32"/>
      <c r="AA11" s="75" t="str">
        <f>IF('Data Entry - beta, gamma form'!I11&gt;0,Equations!$F$30*V11,"No Colony")</f>
        <v>No Colony</v>
      </c>
      <c r="AB11" s="76" t="str">
        <f>IF('Data Entry - beta, gamma form'!J11&gt;0,Equations!$F$30*W11,"No Colony")</f>
        <v>No Colony</v>
      </c>
      <c r="AC11" s="76" t="str">
        <f>IF('Data Entry - beta, gamma form'!K11&gt;0,Equations!$F$30*X11,"No Colony")</f>
        <v>No Colony</v>
      </c>
      <c r="AD11" s="77" t="str">
        <f>IF('Data Entry - beta, gamma form'!L11&gt;0,Equations!$F$30*Y11,"No Colony")</f>
        <v>No Colony</v>
      </c>
      <c r="AG11" s="100">
        <v>8</v>
      </c>
      <c r="AH11" s="203" t="str">
        <f>IF('Site Description'!$D$43&gt;1,SQRT(('Data Entry - beta, gamma form'!P11)/PI()),"NO TRANSECT")</f>
        <v>NO TRANSECT</v>
      </c>
      <c r="AI11" s="201" t="str">
        <f>IF('Site Description'!$D$43&gt;1,SQRT(('Data Entry - beta, gamma form'!Q11)/PI()),"NO TRANSECT")</f>
        <v>NO TRANSECT</v>
      </c>
      <c r="AJ11" s="201" t="str">
        <f>IF('Site Description'!$D$43&gt;1,SQRT(('Data Entry - beta, gamma form'!R11)/PI()),"NO TRANSECT")</f>
        <v>NO TRANSECT</v>
      </c>
      <c r="AK11" s="317" t="str">
        <f>IF('Site Description'!$D$43&gt;1,SQRT(('Data Entry - beta, gamma form'!S11)/PI()),"NO TRANSECT")</f>
        <v>NO TRANSECT</v>
      </c>
      <c r="AL11" s="315" t="str">
        <f>IF('Data Entry - beta, gamma form'!P11&gt;0,PI()*(((AH11+$F$2)*(AH11+$F$2))-(AH11*AH11)),"No Colony")</f>
        <v>No Colony</v>
      </c>
      <c r="AM11" s="91" t="str">
        <f>IF('Data Entry - beta, gamma form'!Q11&gt;0,PI()*(((AI11+$G$2)*(AI11+$G$2))-(AI11*AI11)),"No Colony")</f>
        <v>No Colony</v>
      </c>
      <c r="AN11" s="91" t="str">
        <f>IF('Data Entry - beta, gamma form'!R11&gt;0,PI()*(((AJ11+$H$2)*(AJ11+$H$2))-(AJ11*AJ11)),"No Colony")</f>
        <v>No Colony</v>
      </c>
      <c r="AO11" s="106" t="str">
        <f>IF('Data Entry - beta, gamma form'!S11&gt;0,PI()*(((AK11+$I$2)*(AK11+$I$2))-(AK11*AK11)),"No Colony")</f>
        <v>No Colony</v>
      </c>
      <c r="AP11" s="32"/>
      <c r="AQ11" s="75" t="str">
        <f>IF('Data Entry - beta, gamma form'!P11&gt;0,Equations!$F$30*AL11,"No Colony")</f>
        <v>No Colony</v>
      </c>
      <c r="AR11" s="76" t="str">
        <f>IF('Data Entry - beta, gamma form'!Q11&gt;0,Equations!$F$30*AM11,"No Colony")</f>
        <v>No Colony</v>
      </c>
      <c r="AS11" s="76" t="str">
        <f>IF('Data Entry - beta, gamma form'!R11&gt;0,Equations!$F$30*AN11,"No Colony")</f>
        <v>No Colony</v>
      </c>
      <c r="AT11" s="77" t="str">
        <f>IF('Data Entry - beta, gamma form'!S11&gt;0,Equations!$F$30*AO11,"No Colony")</f>
        <v>No Colony</v>
      </c>
      <c r="AW11" s="100">
        <v>8</v>
      </c>
      <c r="AX11" s="203" t="str">
        <f>IF('Site Description'!$E$43&gt;1,SQRT(('Data Entry - beta, gamma form'!W11)/PI()),"NO TRANSECT")</f>
        <v>NO TRANSECT</v>
      </c>
      <c r="AY11" s="201" t="str">
        <f>IF('Site Description'!$E$43&gt;1,SQRT(('Data Entry - beta, gamma form'!X11)/PI()),"NO TRANSECT")</f>
        <v>NO TRANSECT</v>
      </c>
      <c r="AZ11" s="201" t="str">
        <f>IF('Site Description'!$E$43&gt;1,SQRT(('Data Entry - beta, gamma form'!Y11)/PI()),"NO TRANSECT")</f>
        <v>NO TRANSECT</v>
      </c>
      <c r="BA11" s="312" t="str">
        <f>IF('Site Description'!$E$43&gt;1,SQRT(('Data Entry - beta, gamma form'!Z11)/PI()),"NO TRANSECT")</f>
        <v>NO TRANSECT</v>
      </c>
      <c r="BB11" s="315" t="str">
        <f>IF('Data Entry - beta, gamma form'!W11&gt;0,PI()*(((AX11+$F$2)*(AX11+$F$2))-(AX11*AX11)),"No Colony")</f>
        <v>No Colony</v>
      </c>
      <c r="BC11" s="91" t="str">
        <f>IF('Data Entry - beta, gamma form'!X11&gt;0,PI()*(((AY11+$G$2)*(AY11+$G$2))-(AY11*AY11)),"No Colony")</f>
        <v>No Colony</v>
      </c>
      <c r="BD11" s="91" t="str">
        <f>IF('Data Entry - beta, gamma form'!Y11&gt;0,PI()*(((AZ11+$H$2)*(AZ11+$H$2))-(AZ11*AZ11)),"No Colony")</f>
        <v>No Colony</v>
      </c>
      <c r="BE11" s="106" t="str">
        <f>IF('Data Entry - beta, gamma form'!Z11&gt;0,PI()*(((BA11+$I$2)*(BA11+$I$2))-(BA11*BA11)),"No Colony")</f>
        <v>No Colony</v>
      </c>
      <c r="BF11" s="32"/>
      <c r="BG11" s="306" t="str">
        <f>IF('Data Entry - beta, gamma form'!W11&gt;0,Equations!$F$30*BB11,"No Colony")</f>
        <v>No Colony</v>
      </c>
      <c r="BH11" s="96" t="str">
        <f>IF('Data Entry - beta, gamma form'!X11&gt;0,Equations!$F$30*BC11,"No Colony")</f>
        <v>No Colony</v>
      </c>
      <c r="BI11" s="96" t="str">
        <f>IF('Data Entry - beta, gamma form'!Y11&gt;0,Equations!$F$30*BD11,"No Colony")</f>
        <v>No Colony</v>
      </c>
      <c r="BJ11" s="307" t="str">
        <f>IF('Data Entry - beta, gamma form'!Z11&gt;0,Equations!$F$30*BE11,"No Colony")</f>
        <v>No Colony</v>
      </c>
      <c r="BM11" s="100">
        <v>8</v>
      </c>
      <c r="BN11" s="203" t="str">
        <f>IF('Site Description'!$F$43&gt;1,SQRT(('Data Entry - beta, gamma form'!AD11)/PI()),"NO TRANSECT")</f>
        <v>NO TRANSECT</v>
      </c>
      <c r="BO11" s="201" t="str">
        <f>IF('Site Description'!$F$43&gt;1,SQRT(('Data Entry - beta, gamma form'!AE11)/PI()),"NO TRANSECT")</f>
        <v>NO TRANSECT</v>
      </c>
      <c r="BP11" s="201" t="str">
        <f>IF('Site Description'!$F$43&gt;1,SQRT(('Data Entry - beta, gamma form'!AF11)/PI()),"NO TRANSECT")</f>
        <v>NO TRANSECT</v>
      </c>
      <c r="BQ11" s="312" t="str">
        <f>IF('Site Description'!$F$43&gt;1,SQRT(('Data Entry - beta, gamma form'!AG11)/PI()),"NO TRANSECT")</f>
        <v>NO TRANSECT</v>
      </c>
      <c r="BR11" s="315" t="str">
        <f>IF('Data Entry - beta, gamma form'!AD11&gt;0,PI()*(((BN11+$F$2)*(BN11+$F$2))-(BN11*BN11)),"No Colony")</f>
        <v>No Colony</v>
      </c>
      <c r="BS11" s="91" t="str">
        <f>IF('Data Entry - beta, gamma form'!AE11&gt;0,PI()*(((BO11+$G$2)*(BO11+$G$2))-(BO11*BO11)),"No Colony")</f>
        <v>No Colony</v>
      </c>
      <c r="BT11" s="91" t="str">
        <f>IF('Data Entry - beta, gamma form'!AF11&gt;0,PI()*(((BP11+$H$2)*(BP11+$H$2))-(BP11*BP11)),"No Colony")</f>
        <v>No Colony</v>
      </c>
      <c r="BU11" s="106" t="str">
        <f>IF('Data Entry - beta, gamma form'!AG11&gt;0,PI()*(((BQ11+$I$2)*(BQ11+$I$2))-(BQ11*BQ11)),"No Colony")</f>
        <v>No Colony</v>
      </c>
      <c r="BV11" s="32"/>
      <c r="BW11" s="75" t="str">
        <f>IF('Data Entry - beta, gamma form'!AD11&gt;0,Equations!$F$30*BR11,"No Colony")</f>
        <v>No Colony</v>
      </c>
      <c r="BX11" s="76" t="str">
        <f>IF('Data Entry - beta, gamma form'!AE11&gt;0,Equations!$F$30*BS11,"No Colony")</f>
        <v>No Colony</v>
      </c>
      <c r="BY11" s="76" t="str">
        <f>IF('Data Entry - beta, gamma form'!AF11&gt;0,Equations!$F$30*BT11,"No Colony")</f>
        <v>No Colony</v>
      </c>
      <c r="BZ11" s="77" t="str">
        <f>IF('Data Entry - beta, gamma form'!AG11&gt;0,Equations!$F$30*BU11,"No Colony")</f>
        <v>No Colony</v>
      </c>
      <c r="CC11" s="100">
        <v>8</v>
      </c>
      <c r="CD11" s="203" t="str">
        <f>IF('Site Description'!$G$43&gt;1,SQRT(('Data Entry - beta, gamma form'!AK11)/PI()),"NO TRANSECT")</f>
        <v>NO TRANSECT</v>
      </c>
      <c r="CE11" s="201" t="str">
        <f>IF('Site Description'!$G$43&gt;1,SQRT(('Data Entry - beta, gamma form'!AL11)/PI()),"NO TRANSECT")</f>
        <v>NO TRANSECT</v>
      </c>
      <c r="CF11" s="201" t="str">
        <f>IF('Site Description'!$G$43&gt;1,SQRT(('Data Entry - beta, gamma form'!AM11)/PI()),"NO TRANSECT")</f>
        <v>NO TRANSECT</v>
      </c>
      <c r="CG11" s="312" t="str">
        <f>IF('Site Description'!$G$43&gt;1,SQRT(('Data Entry - beta, gamma form'!AN11)/PI()),"NO TRANSECT")</f>
        <v>NO TRANSECT</v>
      </c>
      <c r="CH11" s="315" t="str">
        <f>IF('Data Entry - beta, gamma form'!AK11&gt;0,PI()*(((CD11+$F$2)*(CD11+$F$2))-(CD11*CD11)),"No Colony")</f>
        <v>No Colony</v>
      </c>
      <c r="CI11" s="91" t="str">
        <f>IF('Data Entry - beta, gamma form'!AL11&gt;0,PI()*(((CE11+$G$2)*(CE11+$G$2))-(CE11*CE11)),"No Colony")</f>
        <v>No Colony</v>
      </c>
      <c r="CJ11" s="91" t="str">
        <f>IF('Data Entry - beta, gamma form'!AM11&gt;0,PI()*(((CF11+$H$2)*(CF11+$H$2))-(CF11*CF11)),"No Colony")</f>
        <v>No Colony</v>
      </c>
      <c r="CK11" s="106" t="str">
        <f>IF('Data Entry - beta, gamma form'!AN11&gt;0,PI()*(((CG11+$I$2)*(CG11+$I$2))-(CG11*CG11)),"No Colony")</f>
        <v>No Colony</v>
      </c>
      <c r="CL11" s="34"/>
      <c r="CM11" s="75" t="str">
        <f>IF('Data Entry - beta, gamma form'!AK11&gt;0,Equations!$F$30*CH11,"No Colony")</f>
        <v>No Colony</v>
      </c>
      <c r="CN11" s="76" t="str">
        <f>IF('Data Entry - beta, gamma form'!AL11&gt;0,Equations!$F$30*CI11,"No Colony")</f>
        <v>No Colony</v>
      </c>
      <c r="CO11" s="76" t="str">
        <f>IF('Data Entry - beta, gamma form'!AM11&gt;0,Equations!$F$30*CJ11,"No Colony")</f>
        <v>No Colony</v>
      </c>
      <c r="CP11" s="77" t="str">
        <f>IF('Data Entry - beta, gamma form'!AN11&gt;0,Equations!$F$30*CK11,"No Colony")</f>
        <v>No Colony</v>
      </c>
    </row>
    <row r="12" spans="1:94" ht="15.75" thickBot="1">
      <c r="A12" s="100">
        <v>9</v>
      </c>
      <c r="B12" s="203" t="str">
        <f>IF('Site Description'!$B$43&gt;1,SQRT(('Data Entry - beta, gamma form'!B12)/PI()),"NO TRANSECT")</f>
        <v>NO TRANSECT</v>
      </c>
      <c r="C12" s="201" t="str">
        <f>IF('Site Description'!$B$43&gt;1,SQRT(('Data Entry - beta, gamma form'!C12)/PI()),"NO TRANSECT")</f>
        <v>NO TRANSECT</v>
      </c>
      <c r="D12" s="201" t="str">
        <f>IF('Site Description'!$B$43&gt;1,SQRT(('Data Entry - beta, gamma form'!D12)/PI()),"NO TRANSECT")</f>
        <v>NO TRANSECT</v>
      </c>
      <c r="E12" s="201" t="str">
        <f>IF('Site Description'!$B$43&gt;1,SQRT(('Data Entry - beta, gamma form'!E12)/PI()),"NO TRANSECT")</f>
        <v>NO TRANSECT</v>
      </c>
      <c r="F12" s="91" t="str">
        <f>IF('Data Entry - beta, gamma form'!B12&gt;0,PI()*(((B12+$F$2)*(B12+$F$2))-(B12*B12)),"No Colony")</f>
        <v>No Colony</v>
      </c>
      <c r="G12" s="91" t="str">
        <f>IF('Data Entry - beta, gamma form'!C12&gt;0,PI()*(((C12+$G$2)*(C12+$G$2))-(C12*C12)),"No Colony")</f>
        <v>No Colony</v>
      </c>
      <c r="H12" s="91" t="str">
        <f>IF('Data Entry - beta, gamma form'!D12&gt;0,PI()*(((D12+$H$2)*(D12+$H$2))-(D12*D12)),"No Colony")</f>
        <v>No Colony</v>
      </c>
      <c r="I12" s="106" t="str">
        <f>IF('Data Entry - beta, gamma form'!E12&gt;0,PI()*(((E12+$I$2)*(E12+$I$2))-(E12*E12)),"No Colony")</f>
        <v>No Colony</v>
      </c>
      <c r="K12" s="306" t="str">
        <f>IF('Data Entry - beta, gamma form'!B12&gt;0,Equations!$F$30*F12,"No Colony")</f>
        <v>No Colony</v>
      </c>
      <c r="L12" s="96" t="str">
        <f>IF('Data Entry - beta, gamma form'!C12&gt;0,Equations!$F$30*G12,"No Colony")</f>
        <v>No Colony</v>
      </c>
      <c r="M12" s="96" t="str">
        <f>IF('Data Entry - beta, gamma form'!D12&gt;0,Equations!$F$30*H12,"No Colony")</f>
        <v>No Colony</v>
      </c>
      <c r="N12" s="307" t="str">
        <f>IF('Data Entry - beta, gamma form'!E12&gt;0,Equations!$F$30*I12,"No Colony")</f>
        <v>No Colony</v>
      </c>
      <c r="Q12" s="100">
        <v>9</v>
      </c>
      <c r="R12" s="203" t="str">
        <f>IF('Site Description'!$C$43&gt;1,SQRT(('Data Entry - beta, gamma form'!I12)/PI()),"NO TRANSECT")</f>
        <v>NO TRANSECT</v>
      </c>
      <c r="S12" s="201" t="str">
        <f>IF('Site Description'!$C$43&gt;1,SQRT(('Data Entry - beta, gamma form'!J12)/PI()),"NO TRANSECT")</f>
        <v>NO TRANSECT</v>
      </c>
      <c r="T12" s="201" t="str">
        <f>IF('Site Description'!$C$43&gt;1,SQRT(('Data Entry - beta, gamma form'!K12)/PI()),"NO TRANSECT")</f>
        <v>NO TRANSECT</v>
      </c>
      <c r="U12" s="312" t="str">
        <f>IF('Site Description'!$C$43&gt;1,SQRT(('Data Entry - beta, gamma form'!L12)/PI()),"NO TRANSECT")</f>
        <v>NO TRANSECT</v>
      </c>
      <c r="V12" s="315" t="str">
        <f>IF('Data Entry - beta, gamma form'!I12&gt;0,PI()*(((R12+$F$2)*(R12+$F$2))-(R12*R12)),"No Colony")</f>
        <v>No Colony</v>
      </c>
      <c r="W12" s="91" t="str">
        <f>IF('Data Entry - beta, gamma form'!J12&gt;0,PI()*(((S12+$G$2)*(S12+$G$2))-(S12*S12)),"No Colony")</f>
        <v>No Colony</v>
      </c>
      <c r="X12" s="91" t="str">
        <f>IF('Data Entry - beta, gamma form'!K12&gt;0,PI()*(((T12+$H$2)*(T12+$H$2))-(T12*T12)),"No Colony")</f>
        <v>No Colony</v>
      </c>
      <c r="Y12" s="106" t="str">
        <f>IF('Data Entry - beta, gamma form'!L12&gt;0,PI()*(((U12+$I$2)*(U12+$I$2))-(U12*U12)),"No Colony")</f>
        <v>No Colony</v>
      </c>
      <c r="Z12" s="32"/>
      <c r="AA12" s="75" t="str">
        <f>IF('Data Entry - beta, gamma form'!I12&gt;0,Equations!$F$30*V12,"No Colony")</f>
        <v>No Colony</v>
      </c>
      <c r="AB12" s="76" t="str">
        <f>IF('Data Entry - beta, gamma form'!J12&gt;0,Equations!$F$30*W12,"No Colony")</f>
        <v>No Colony</v>
      </c>
      <c r="AC12" s="76" t="str">
        <f>IF('Data Entry - beta, gamma form'!K12&gt;0,Equations!$F$30*X12,"No Colony")</f>
        <v>No Colony</v>
      </c>
      <c r="AD12" s="77" t="str">
        <f>IF('Data Entry - beta, gamma form'!L12&gt;0,Equations!$F$30*Y12,"No Colony")</f>
        <v>No Colony</v>
      </c>
      <c r="AG12" s="100">
        <v>9</v>
      </c>
      <c r="AH12" s="203" t="str">
        <f>IF('Site Description'!$D$43&gt;1,SQRT(('Data Entry - beta, gamma form'!P12)/PI()),"NO TRANSECT")</f>
        <v>NO TRANSECT</v>
      </c>
      <c r="AI12" s="201" t="str">
        <f>IF('Site Description'!$D$43&gt;1,SQRT(('Data Entry - beta, gamma form'!Q12)/PI()),"NO TRANSECT")</f>
        <v>NO TRANSECT</v>
      </c>
      <c r="AJ12" s="201" t="str">
        <f>IF('Site Description'!$D$43&gt;1,SQRT(('Data Entry - beta, gamma form'!R12)/PI()),"NO TRANSECT")</f>
        <v>NO TRANSECT</v>
      </c>
      <c r="AK12" s="317" t="str">
        <f>IF('Site Description'!$D$43&gt;1,SQRT(('Data Entry - beta, gamma form'!S12)/PI()),"NO TRANSECT")</f>
        <v>NO TRANSECT</v>
      </c>
      <c r="AL12" s="315" t="str">
        <f>IF('Data Entry - beta, gamma form'!P12&gt;0,PI()*(((AH12+$F$2)*(AH12+$F$2))-(AH12*AH12)),"No Colony")</f>
        <v>No Colony</v>
      </c>
      <c r="AM12" s="91" t="str">
        <f>IF('Data Entry - beta, gamma form'!Q12&gt;0,PI()*(((AI12+$G$2)*(AI12+$G$2))-(AI12*AI12)),"No Colony")</f>
        <v>No Colony</v>
      </c>
      <c r="AN12" s="91" t="str">
        <f>IF('Data Entry - beta, gamma form'!R12&gt;0,PI()*(((AJ12+$H$2)*(AJ12+$H$2))-(AJ12*AJ12)),"No Colony")</f>
        <v>No Colony</v>
      </c>
      <c r="AO12" s="106" t="str">
        <f>IF('Data Entry - beta, gamma form'!S12&gt;0,PI()*(((AK12+$I$2)*(AK12+$I$2))-(AK12*AK12)),"No Colony")</f>
        <v>No Colony</v>
      </c>
      <c r="AP12" s="32"/>
      <c r="AQ12" s="75" t="str">
        <f>IF('Data Entry - beta, gamma form'!P12&gt;0,Equations!$F$30*AL12,"No Colony")</f>
        <v>No Colony</v>
      </c>
      <c r="AR12" s="76" t="str">
        <f>IF('Data Entry - beta, gamma form'!Q12&gt;0,Equations!$F$30*AM12,"No Colony")</f>
        <v>No Colony</v>
      </c>
      <c r="AS12" s="76" t="str">
        <f>IF('Data Entry - beta, gamma form'!R12&gt;0,Equations!$F$30*AN12,"No Colony")</f>
        <v>No Colony</v>
      </c>
      <c r="AT12" s="77" t="str">
        <f>IF('Data Entry - beta, gamma form'!S12&gt;0,Equations!$F$30*AO12,"No Colony")</f>
        <v>No Colony</v>
      </c>
      <c r="AW12" s="100">
        <v>9</v>
      </c>
      <c r="AX12" s="203" t="str">
        <f>IF('Site Description'!$E$43&gt;1,SQRT(('Data Entry - beta, gamma form'!W12)/PI()),"NO TRANSECT")</f>
        <v>NO TRANSECT</v>
      </c>
      <c r="AY12" s="201" t="str">
        <f>IF('Site Description'!$E$43&gt;1,SQRT(('Data Entry - beta, gamma form'!X12)/PI()),"NO TRANSECT")</f>
        <v>NO TRANSECT</v>
      </c>
      <c r="AZ12" s="201" t="str">
        <f>IF('Site Description'!$E$43&gt;1,SQRT(('Data Entry - beta, gamma form'!Y12)/PI()),"NO TRANSECT")</f>
        <v>NO TRANSECT</v>
      </c>
      <c r="BA12" s="312" t="str">
        <f>IF('Site Description'!$E$43&gt;1,SQRT(('Data Entry - beta, gamma form'!Z12)/PI()),"NO TRANSECT")</f>
        <v>NO TRANSECT</v>
      </c>
      <c r="BB12" s="315" t="str">
        <f>IF('Data Entry - beta, gamma form'!W12&gt;0,PI()*(((AX12+$F$2)*(AX12+$F$2))-(AX12*AX12)),"No Colony")</f>
        <v>No Colony</v>
      </c>
      <c r="BC12" s="91" t="str">
        <f>IF('Data Entry - beta, gamma form'!X12&gt;0,PI()*(((AY12+$G$2)*(AY12+$G$2))-(AY12*AY12)),"No Colony")</f>
        <v>No Colony</v>
      </c>
      <c r="BD12" s="91" t="str">
        <f>IF('Data Entry - beta, gamma form'!Y12&gt;0,PI()*(((AZ12+$H$2)*(AZ12+$H$2))-(AZ12*AZ12)),"No Colony")</f>
        <v>No Colony</v>
      </c>
      <c r="BE12" s="106" t="str">
        <f>IF('Data Entry - beta, gamma form'!Z12&gt;0,PI()*(((BA12+$I$2)*(BA12+$I$2))-(BA12*BA12)),"No Colony")</f>
        <v>No Colony</v>
      </c>
      <c r="BF12" s="32"/>
      <c r="BG12" s="306" t="str">
        <f>IF('Data Entry - beta, gamma form'!W12&gt;0,Equations!$F$30*BB12,"No Colony")</f>
        <v>No Colony</v>
      </c>
      <c r="BH12" s="96" t="str">
        <f>IF('Data Entry - beta, gamma form'!X12&gt;0,Equations!$F$30*BC12,"No Colony")</f>
        <v>No Colony</v>
      </c>
      <c r="BI12" s="96" t="str">
        <f>IF('Data Entry - beta, gamma form'!Y12&gt;0,Equations!$F$30*BD12,"No Colony")</f>
        <v>No Colony</v>
      </c>
      <c r="BJ12" s="307" t="str">
        <f>IF('Data Entry - beta, gamma form'!Z12&gt;0,Equations!$F$30*BE12,"No Colony")</f>
        <v>No Colony</v>
      </c>
      <c r="BM12" s="100">
        <v>9</v>
      </c>
      <c r="BN12" s="203" t="str">
        <f>IF('Site Description'!$F$43&gt;1,SQRT(('Data Entry - beta, gamma form'!AD12)/PI()),"NO TRANSECT")</f>
        <v>NO TRANSECT</v>
      </c>
      <c r="BO12" s="201" t="str">
        <f>IF('Site Description'!$F$43&gt;1,SQRT(('Data Entry - beta, gamma form'!AE12)/PI()),"NO TRANSECT")</f>
        <v>NO TRANSECT</v>
      </c>
      <c r="BP12" s="201" t="str">
        <f>IF('Site Description'!$F$43&gt;1,SQRT(('Data Entry - beta, gamma form'!AF12)/PI()),"NO TRANSECT")</f>
        <v>NO TRANSECT</v>
      </c>
      <c r="BQ12" s="312" t="str">
        <f>IF('Site Description'!$F$43&gt;1,SQRT(('Data Entry - beta, gamma form'!AG12)/PI()),"NO TRANSECT")</f>
        <v>NO TRANSECT</v>
      </c>
      <c r="BR12" s="315" t="str">
        <f>IF('Data Entry - beta, gamma form'!AD12&gt;0,PI()*(((BN12+$F$2)*(BN12+$F$2))-(BN12*BN12)),"No Colony")</f>
        <v>No Colony</v>
      </c>
      <c r="BS12" s="91" t="str">
        <f>IF('Data Entry - beta, gamma form'!AE12&gt;0,PI()*(((BO12+$G$2)*(BO12+$G$2))-(BO12*BO12)),"No Colony")</f>
        <v>No Colony</v>
      </c>
      <c r="BT12" s="91" t="str">
        <f>IF('Data Entry - beta, gamma form'!AF12&gt;0,PI()*(((BP12+$H$2)*(BP12+$H$2))-(BP12*BP12)),"No Colony")</f>
        <v>No Colony</v>
      </c>
      <c r="BU12" s="106" t="str">
        <f>IF('Data Entry - beta, gamma form'!AG12&gt;0,PI()*(((BQ12+$I$2)*(BQ12+$I$2))-(BQ12*BQ12)),"No Colony")</f>
        <v>No Colony</v>
      </c>
      <c r="BV12" s="32"/>
      <c r="BW12" s="75" t="str">
        <f>IF('Data Entry - beta, gamma form'!AD12&gt;0,Equations!$F$30*BR12,"No Colony")</f>
        <v>No Colony</v>
      </c>
      <c r="BX12" s="76" t="str">
        <f>IF('Data Entry - beta, gamma form'!AE12&gt;0,Equations!$F$30*BS12,"No Colony")</f>
        <v>No Colony</v>
      </c>
      <c r="BY12" s="76" t="str">
        <f>IF('Data Entry - beta, gamma form'!AF12&gt;0,Equations!$F$30*BT12,"No Colony")</f>
        <v>No Colony</v>
      </c>
      <c r="BZ12" s="77" t="str">
        <f>IF('Data Entry - beta, gamma form'!AG12&gt;0,Equations!$F$30*BU12,"No Colony")</f>
        <v>No Colony</v>
      </c>
      <c r="CC12" s="100">
        <v>9</v>
      </c>
      <c r="CD12" s="203" t="str">
        <f>IF('Site Description'!$G$43&gt;1,SQRT(('Data Entry - beta, gamma form'!AK12)/PI()),"NO TRANSECT")</f>
        <v>NO TRANSECT</v>
      </c>
      <c r="CE12" s="201" t="str">
        <f>IF('Site Description'!$G$43&gt;1,SQRT(('Data Entry - beta, gamma form'!AL12)/PI()),"NO TRANSECT")</f>
        <v>NO TRANSECT</v>
      </c>
      <c r="CF12" s="201" t="str">
        <f>IF('Site Description'!$G$43&gt;1,SQRT(('Data Entry - beta, gamma form'!AM12)/PI()),"NO TRANSECT")</f>
        <v>NO TRANSECT</v>
      </c>
      <c r="CG12" s="312" t="str">
        <f>IF('Site Description'!$G$43&gt;1,SQRT(('Data Entry - beta, gamma form'!AN12)/PI()),"NO TRANSECT")</f>
        <v>NO TRANSECT</v>
      </c>
      <c r="CH12" s="315" t="str">
        <f>IF('Data Entry - beta, gamma form'!AK12&gt;0,PI()*(((CD12+$F$2)*(CD12+$F$2))-(CD12*CD12)),"No Colony")</f>
        <v>No Colony</v>
      </c>
      <c r="CI12" s="91" t="str">
        <f>IF('Data Entry - beta, gamma form'!AL12&gt;0,PI()*(((CE12+$G$2)*(CE12+$G$2))-(CE12*CE12)),"No Colony")</f>
        <v>No Colony</v>
      </c>
      <c r="CJ12" s="91" t="str">
        <f>IF('Data Entry - beta, gamma form'!AM12&gt;0,PI()*(((CF12+$H$2)*(CF12+$H$2))-(CF12*CF12)),"No Colony")</f>
        <v>No Colony</v>
      </c>
      <c r="CK12" s="106" t="str">
        <f>IF('Data Entry - beta, gamma form'!AN12&gt;0,PI()*(((CG12+$I$2)*(CG12+$I$2))-(CG12*CG12)),"No Colony")</f>
        <v>No Colony</v>
      </c>
      <c r="CL12" s="34"/>
      <c r="CM12" s="75" t="str">
        <f>IF('Data Entry - beta, gamma form'!AK12&gt;0,Equations!$F$30*CH12,"No Colony")</f>
        <v>No Colony</v>
      </c>
      <c r="CN12" s="76" t="str">
        <f>IF('Data Entry - beta, gamma form'!AL12&gt;0,Equations!$F$30*CI12,"No Colony")</f>
        <v>No Colony</v>
      </c>
      <c r="CO12" s="76" t="str">
        <f>IF('Data Entry - beta, gamma form'!AM12&gt;0,Equations!$F$30*CJ12,"No Colony")</f>
        <v>No Colony</v>
      </c>
      <c r="CP12" s="77" t="str">
        <f>IF('Data Entry - beta, gamma form'!AN12&gt;0,Equations!$F$30*CK12,"No Colony")</f>
        <v>No Colony</v>
      </c>
    </row>
    <row r="13" spans="1:94" ht="15.75" thickBot="1">
      <c r="A13" s="100">
        <v>10</v>
      </c>
      <c r="B13" s="203" t="str">
        <f>IF('Site Description'!$B$43&gt;1,SQRT(('Data Entry - beta, gamma form'!B13)/PI()),"NO TRANSECT")</f>
        <v>NO TRANSECT</v>
      </c>
      <c r="C13" s="201" t="str">
        <f>IF('Site Description'!$B$43&gt;1,SQRT(('Data Entry - beta, gamma form'!C13)/PI()),"NO TRANSECT")</f>
        <v>NO TRANSECT</v>
      </c>
      <c r="D13" s="201" t="str">
        <f>IF('Site Description'!$B$43&gt;1,SQRT(('Data Entry - beta, gamma form'!D13)/PI()),"NO TRANSECT")</f>
        <v>NO TRANSECT</v>
      </c>
      <c r="E13" s="201" t="str">
        <f>IF('Site Description'!$B$43&gt;1,SQRT(('Data Entry - beta, gamma form'!E13)/PI()),"NO TRANSECT")</f>
        <v>NO TRANSECT</v>
      </c>
      <c r="F13" s="91" t="str">
        <f>IF('Data Entry - beta, gamma form'!B13&gt;0,PI()*(((B13+$F$2)*(B13+$F$2))-(B13*B13)),"No Colony")</f>
        <v>No Colony</v>
      </c>
      <c r="G13" s="91" t="str">
        <f>IF('Data Entry - beta, gamma form'!C13&gt;0,PI()*(((C13+$G$2)*(C13+$G$2))-(C13*C13)),"No Colony")</f>
        <v>No Colony</v>
      </c>
      <c r="H13" s="91" t="str">
        <f>IF('Data Entry - beta, gamma form'!D13&gt;0,PI()*(((D13+$H$2)*(D13+$H$2))-(D13*D13)),"No Colony")</f>
        <v>No Colony</v>
      </c>
      <c r="I13" s="106" t="str">
        <f>IF('Data Entry - beta, gamma form'!E13&gt;0,PI()*(((E13+$I$2)*(E13+$I$2))-(E13*E13)),"No Colony")</f>
        <v>No Colony</v>
      </c>
      <c r="K13" s="306" t="str">
        <f>IF('Data Entry - beta, gamma form'!B13&gt;0,Equations!$F$30*F13,"No Colony")</f>
        <v>No Colony</v>
      </c>
      <c r="L13" s="96" t="str">
        <f>IF('Data Entry - beta, gamma form'!C13&gt;0,Equations!$F$30*G13,"No Colony")</f>
        <v>No Colony</v>
      </c>
      <c r="M13" s="96" t="str">
        <f>IF('Data Entry - beta, gamma form'!D13&gt;0,Equations!$F$30*H13,"No Colony")</f>
        <v>No Colony</v>
      </c>
      <c r="N13" s="307" t="str">
        <f>IF('Data Entry - beta, gamma form'!E13&gt;0,Equations!$F$30*I13,"No Colony")</f>
        <v>No Colony</v>
      </c>
      <c r="Q13" s="100">
        <v>10</v>
      </c>
      <c r="R13" s="203" t="str">
        <f>IF('Site Description'!$C$43&gt;1,SQRT(('Data Entry - beta, gamma form'!I13)/PI()),"NO TRANSECT")</f>
        <v>NO TRANSECT</v>
      </c>
      <c r="S13" s="201" t="str">
        <f>IF('Site Description'!$C$43&gt;1,SQRT(('Data Entry - beta, gamma form'!J13)/PI()),"NO TRANSECT")</f>
        <v>NO TRANSECT</v>
      </c>
      <c r="T13" s="201" t="str">
        <f>IF('Site Description'!$C$43&gt;1,SQRT(('Data Entry - beta, gamma form'!K13)/PI()),"NO TRANSECT")</f>
        <v>NO TRANSECT</v>
      </c>
      <c r="U13" s="312" t="str">
        <f>IF('Site Description'!$C$43&gt;1,SQRT(('Data Entry - beta, gamma form'!L13)/PI()),"NO TRANSECT")</f>
        <v>NO TRANSECT</v>
      </c>
      <c r="V13" s="315" t="str">
        <f>IF('Data Entry - beta, gamma form'!I13&gt;0,PI()*(((R13+$F$2)*(R13+$F$2))-(R13*R13)),"No Colony")</f>
        <v>No Colony</v>
      </c>
      <c r="W13" s="91" t="str">
        <f>IF('Data Entry - beta, gamma form'!J13&gt;0,PI()*(((S13+$G$2)*(S13+$G$2))-(S13*S13)),"No Colony")</f>
        <v>No Colony</v>
      </c>
      <c r="X13" s="91" t="str">
        <f>IF('Data Entry - beta, gamma form'!K13&gt;0,PI()*(((T13+$H$2)*(T13+$H$2))-(T13*T13)),"No Colony")</f>
        <v>No Colony</v>
      </c>
      <c r="Y13" s="106" t="str">
        <f>IF('Data Entry - beta, gamma form'!L13&gt;0,PI()*(((U13+$I$2)*(U13+$I$2))-(U13*U13)),"No Colony")</f>
        <v>No Colony</v>
      </c>
      <c r="Z13" s="32"/>
      <c r="AA13" s="75" t="str">
        <f>IF('Data Entry - beta, gamma form'!I13&gt;0,Equations!$F$30*V13,"No Colony")</f>
        <v>No Colony</v>
      </c>
      <c r="AB13" s="76" t="str">
        <f>IF('Data Entry - beta, gamma form'!J13&gt;0,Equations!$F$30*W13,"No Colony")</f>
        <v>No Colony</v>
      </c>
      <c r="AC13" s="76" t="str">
        <f>IF('Data Entry - beta, gamma form'!K13&gt;0,Equations!$F$30*X13,"No Colony")</f>
        <v>No Colony</v>
      </c>
      <c r="AD13" s="77" t="str">
        <f>IF('Data Entry - beta, gamma form'!L13&gt;0,Equations!$F$30*Y13,"No Colony")</f>
        <v>No Colony</v>
      </c>
      <c r="AG13" s="100">
        <v>10</v>
      </c>
      <c r="AH13" s="203" t="str">
        <f>IF('Site Description'!$D$43&gt;1,SQRT(('Data Entry - beta, gamma form'!P13)/PI()),"NO TRANSECT")</f>
        <v>NO TRANSECT</v>
      </c>
      <c r="AI13" s="201" t="str">
        <f>IF('Site Description'!$D$43&gt;1,SQRT(('Data Entry - beta, gamma form'!Q13)/PI()),"NO TRANSECT")</f>
        <v>NO TRANSECT</v>
      </c>
      <c r="AJ13" s="201" t="str">
        <f>IF('Site Description'!$D$43&gt;1,SQRT(('Data Entry - beta, gamma form'!R13)/PI()),"NO TRANSECT")</f>
        <v>NO TRANSECT</v>
      </c>
      <c r="AK13" s="317" t="str">
        <f>IF('Site Description'!$D$43&gt;1,SQRT(('Data Entry - beta, gamma form'!S13)/PI()),"NO TRANSECT")</f>
        <v>NO TRANSECT</v>
      </c>
      <c r="AL13" s="315" t="str">
        <f>IF('Data Entry - beta, gamma form'!P13&gt;0,PI()*(((AH13+$F$2)*(AH13+$F$2))-(AH13*AH13)),"No Colony")</f>
        <v>No Colony</v>
      </c>
      <c r="AM13" s="91" t="str">
        <f>IF('Data Entry - beta, gamma form'!Q13&gt;0,PI()*(((AI13+$G$2)*(AI13+$G$2))-(AI13*AI13)),"No Colony")</f>
        <v>No Colony</v>
      </c>
      <c r="AN13" s="91" t="str">
        <f>IF('Data Entry - beta, gamma form'!R13&gt;0,PI()*(((AJ13+$H$2)*(AJ13+$H$2))-(AJ13*AJ13)),"No Colony")</f>
        <v>No Colony</v>
      </c>
      <c r="AO13" s="106" t="str">
        <f>IF('Data Entry - beta, gamma form'!S13&gt;0,PI()*(((AK13+$I$2)*(AK13+$I$2))-(AK13*AK13)),"No Colony")</f>
        <v>No Colony</v>
      </c>
      <c r="AP13" s="32"/>
      <c r="AQ13" s="75" t="str">
        <f>IF('Data Entry - beta, gamma form'!P13&gt;0,Equations!$F$30*AL13,"No Colony")</f>
        <v>No Colony</v>
      </c>
      <c r="AR13" s="76" t="str">
        <f>IF('Data Entry - beta, gamma form'!Q13&gt;0,Equations!$F$30*AM13,"No Colony")</f>
        <v>No Colony</v>
      </c>
      <c r="AS13" s="76" t="str">
        <f>IF('Data Entry - beta, gamma form'!R13&gt;0,Equations!$F$30*AN13,"No Colony")</f>
        <v>No Colony</v>
      </c>
      <c r="AT13" s="77" t="str">
        <f>IF('Data Entry - beta, gamma form'!S13&gt;0,Equations!$F$30*AO13,"No Colony")</f>
        <v>No Colony</v>
      </c>
      <c r="AW13" s="100">
        <v>10</v>
      </c>
      <c r="AX13" s="203" t="str">
        <f>IF('Site Description'!$E$43&gt;1,SQRT(('Data Entry - beta, gamma form'!W13)/PI()),"NO TRANSECT")</f>
        <v>NO TRANSECT</v>
      </c>
      <c r="AY13" s="201" t="str">
        <f>IF('Site Description'!$E$43&gt;1,SQRT(('Data Entry - beta, gamma form'!X13)/PI()),"NO TRANSECT")</f>
        <v>NO TRANSECT</v>
      </c>
      <c r="AZ13" s="201" t="str">
        <f>IF('Site Description'!$E$43&gt;1,SQRT(('Data Entry - beta, gamma form'!Y13)/PI()),"NO TRANSECT")</f>
        <v>NO TRANSECT</v>
      </c>
      <c r="BA13" s="312" t="str">
        <f>IF('Site Description'!$E$43&gt;1,SQRT(('Data Entry - beta, gamma form'!Z13)/PI()),"NO TRANSECT")</f>
        <v>NO TRANSECT</v>
      </c>
      <c r="BB13" s="315" t="str">
        <f>IF('Data Entry - beta, gamma form'!W13&gt;0,PI()*(((AX13+$F$2)*(AX13+$F$2))-(AX13*AX13)),"No Colony")</f>
        <v>No Colony</v>
      </c>
      <c r="BC13" s="91" t="str">
        <f>IF('Data Entry - beta, gamma form'!X13&gt;0,PI()*(((AY13+$G$2)*(AY13+$G$2))-(AY13*AY13)),"No Colony")</f>
        <v>No Colony</v>
      </c>
      <c r="BD13" s="91" t="str">
        <f>IF('Data Entry - beta, gamma form'!Y13&gt;0,PI()*(((AZ13+$H$2)*(AZ13+$H$2))-(AZ13*AZ13)),"No Colony")</f>
        <v>No Colony</v>
      </c>
      <c r="BE13" s="106" t="str">
        <f>IF('Data Entry - beta, gamma form'!Z13&gt;0,PI()*(((BA13+$I$2)*(BA13+$I$2))-(BA13*BA13)),"No Colony")</f>
        <v>No Colony</v>
      </c>
      <c r="BF13" s="32"/>
      <c r="BG13" s="306" t="str">
        <f>IF('Data Entry - beta, gamma form'!W13&gt;0,Equations!$F$30*BB13,"No Colony")</f>
        <v>No Colony</v>
      </c>
      <c r="BH13" s="96" t="str">
        <f>IF('Data Entry - beta, gamma form'!X13&gt;0,Equations!$F$30*BC13,"No Colony")</f>
        <v>No Colony</v>
      </c>
      <c r="BI13" s="96" t="str">
        <f>IF('Data Entry - beta, gamma form'!Y13&gt;0,Equations!$F$30*BD13,"No Colony")</f>
        <v>No Colony</v>
      </c>
      <c r="BJ13" s="307" t="str">
        <f>IF('Data Entry - beta, gamma form'!Z13&gt;0,Equations!$F$30*BE13,"No Colony")</f>
        <v>No Colony</v>
      </c>
      <c r="BM13" s="100">
        <v>10</v>
      </c>
      <c r="BN13" s="203" t="str">
        <f>IF('Site Description'!$F$43&gt;1,SQRT(('Data Entry - beta, gamma form'!AD13)/PI()),"NO TRANSECT")</f>
        <v>NO TRANSECT</v>
      </c>
      <c r="BO13" s="201" t="str">
        <f>IF('Site Description'!$F$43&gt;1,SQRT(('Data Entry - beta, gamma form'!AE13)/PI()),"NO TRANSECT")</f>
        <v>NO TRANSECT</v>
      </c>
      <c r="BP13" s="201" t="str">
        <f>IF('Site Description'!$F$43&gt;1,SQRT(('Data Entry - beta, gamma form'!AF13)/PI()),"NO TRANSECT")</f>
        <v>NO TRANSECT</v>
      </c>
      <c r="BQ13" s="312" t="str">
        <f>IF('Site Description'!$F$43&gt;1,SQRT(('Data Entry - beta, gamma form'!AG13)/PI()),"NO TRANSECT")</f>
        <v>NO TRANSECT</v>
      </c>
      <c r="BR13" s="315" t="str">
        <f>IF('Data Entry - beta, gamma form'!AD13&gt;0,PI()*(((BN13+$F$2)*(BN13+$F$2))-(BN13*BN13)),"No Colony")</f>
        <v>No Colony</v>
      </c>
      <c r="BS13" s="91" t="str">
        <f>IF('Data Entry - beta, gamma form'!AE13&gt;0,PI()*(((BO13+$G$2)*(BO13+$G$2))-(BO13*BO13)),"No Colony")</f>
        <v>No Colony</v>
      </c>
      <c r="BT13" s="91" t="str">
        <f>IF('Data Entry - beta, gamma form'!AF13&gt;0,PI()*(((BP13+$H$2)*(BP13+$H$2))-(BP13*BP13)),"No Colony")</f>
        <v>No Colony</v>
      </c>
      <c r="BU13" s="106" t="str">
        <f>IF('Data Entry - beta, gamma form'!AG13&gt;0,PI()*(((BQ13+$I$2)*(BQ13+$I$2))-(BQ13*BQ13)),"No Colony")</f>
        <v>No Colony</v>
      </c>
      <c r="BV13" s="32"/>
      <c r="BW13" s="75" t="str">
        <f>IF('Data Entry - beta, gamma form'!AD13&gt;0,Equations!$F$30*BR13,"No Colony")</f>
        <v>No Colony</v>
      </c>
      <c r="BX13" s="76" t="str">
        <f>IF('Data Entry - beta, gamma form'!AE13&gt;0,Equations!$F$30*BS13,"No Colony")</f>
        <v>No Colony</v>
      </c>
      <c r="BY13" s="76" t="str">
        <f>IF('Data Entry - beta, gamma form'!AF13&gt;0,Equations!$F$30*BT13,"No Colony")</f>
        <v>No Colony</v>
      </c>
      <c r="BZ13" s="77" t="str">
        <f>IF('Data Entry - beta, gamma form'!AG13&gt;0,Equations!$F$30*BU13,"No Colony")</f>
        <v>No Colony</v>
      </c>
      <c r="CC13" s="100">
        <v>10</v>
      </c>
      <c r="CD13" s="203" t="str">
        <f>IF('Site Description'!$G$43&gt;1,SQRT(('Data Entry - beta, gamma form'!AK13)/PI()),"NO TRANSECT")</f>
        <v>NO TRANSECT</v>
      </c>
      <c r="CE13" s="201" t="str">
        <f>IF('Site Description'!$G$43&gt;1,SQRT(('Data Entry - beta, gamma form'!AL13)/PI()),"NO TRANSECT")</f>
        <v>NO TRANSECT</v>
      </c>
      <c r="CF13" s="201" t="str">
        <f>IF('Site Description'!$G$43&gt;1,SQRT(('Data Entry - beta, gamma form'!AM13)/PI()),"NO TRANSECT")</f>
        <v>NO TRANSECT</v>
      </c>
      <c r="CG13" s="312" t="str">
        <f>IF('Site Description'!$G$43&gt;1,SQRT(('Data Entry - beta, gamma form'!AN13)/PI()),"NO TRANSECT")</f>
        <v>NO TRANSECT</v>
      </c>
      <c r="CH13" s="315" t="str">
        <f>IF('Data Entry - beta, gamma form'!AK13&gt;0,PI()*(((CD13+$F$2)*(CD13+$F$2))-(CD13*CD13)),"No Colony")</f>
        <v>No Colony</v>
      </c>
      <c r="CI13" s="91" t="str">
        <f>IF('Data Entry - beta, gamma form'!AL13&gt;0,PI()*(((CE13+$G$2)*(CE13+$G$2))-(CE13*CE13)),"No Colony")</f>
        <v>No Colony</v>
      </c>
      <c r="CJ13" s="91" t="str">
        <f>IF('Data Entry - beta, gamma form'!AM13&gt;0,PI()*(((CF13+$H$2)*(CF13+$H$2))-(CF13*CF13)),"No Colony")</f>
        <v>No Colony</v>
      </c>
      <c r="CK13" s="106" t="str">
        <f>IF('Data Entry - beta, gamma form'!AN13&gt;0,PI()*(((CG13+$I$2)*(CG13+$I$2))-(CG13*CG13)),"No Colony")</f>
        <v>No Colony</v>
      </c>
      <c r="CL13" s="34"/>
      <c r="CM13" s="75" t="str">
        <f>IF('Data Entry - beta, gamma form'!AK13&gt;0,Equations!$F$30*CH13,"No Colony")</f>
        <v>No Colony</v>
      </c>
      <c r="CN13" s="76" t="str">
        <f>IF('Data Entry - beta, gamma form'!AL13&gt;0,Equations!$F$30*CI13,"No Colony")</f>
        <v>No Colony</v>
      </c>
      <c r="CO13" s="76" t="str">
        <f>IF('Data Entry - beta, gamma form'!AM13&gt;0,Equations!$F$30*CJ13,"No Colony")</f>
        <v>No Colony</v>
      </c>
      <c r="CP13" s="77" t="str">
        <f>IF('Data Entry - beta, gamma form'!AN13&gt;0,Equations!$F$30*CK13,"No Colony")</f>
        <v>No Colony</v>
      </c>
    </row>
    <row r="14" spans="1:94" ht="15.75" thickBot="1">
      <c r="A14" s="100">
        <v>11</v>
      </c>
      <c r="B14" s="203" t="str">
        <f>IF('Site Description'!$B$43&gt;1,SQRT(('Data Entry - beta, gamma form'!B14)/PI()),"NO TRANSECT")</f>
        <v>NO TRANSECT</v>
      </c>
      <c r="C14" s="201" t="str">
        <f>IF('Site Description'!$B$43&gt;1,SQRT(('Data Entry - beta, gamma form'!C14)/PI()),"NO TRANSECT")</f>
        <v>NO TRANSECT</v>
      </c>
      <c r="D14" s="201" t="str">
        <f>IF('Site Description'!$B$43&gt;1,SQRT(('Data Entry - beta, gamma form'!D14)/PI()),"NO TRANSECT")</f>
        <v>NO TRANSECT</v>
      </c>
      <c r="E14" s="201" t="str">
        <f>IF('Site Description'!$B$43&gt;1,SQRT(('Data Entry - beta, gamma form'!E14)/PI()),"NO TRANSECT")</f>
        <v>NO TRANSECT</v>
      </c>
      <c r="F14" s="91" t="str">
        <f>IF('Data Entry - beta, gamma form'!B14&gt;0,PI()*(((B14+$F$2)*(B14+$F$2))-(B14*B14)),"No Colony")</f>
        <v>No Colony</v>
      </c>
      <c r="G14" s="91" t="str">
        <f>IF('Data Entry - beta, gamma form'!C14&gt;0,PI()*(((C14+$G$2)*(C14+$G$2))-(C14*C14)),"No Colony")</f>
        <v>No Colony</v>
      </c>
      <c r="H14" s="91" t="str">
        <f>IF('Data Entry - beta, gamma form'!D14&gt;0,PI()*(((D14+$H$2)*(D14+$H$2))-(D14*D14)),"No Colony")</f>
        <v>No Colony</v>
      </c>
      <c r="I14" s="106" t="str">
        <f>IF('Data Entry - beta, gamma form'!E14&gt;0,PI()*(((E14+$I$2)*(E14+$I$2))-(E14*E14)),"No Colony")</f>
        <v>No Colony</v>
      </c>
      <c r="K14" s="306" t="str">
        <f>IF('Data Entry - beta, gamma form'!B14&gt;0,Equations!$F$30*F14,"No Colony")</f>
        <v>No Colony</v>
      </c>
      <c r="L14" s="96" t="str">
        <f>IF('Data Entry - beta, gamma form'!C14&gt;0,Equations!$F$30*G14,"No Colony")</f>
        <v>No Colony</v>
      </c>
      <c r="M14" s="96" t="str">
        <f>IF('Data Entry - beta, gamma form'!D14&gt;0,Equations!$F$30*H14,"No Colony")</f>
        <v>No Colony</v>
      </c>
      <c r="N14" s="307" t="str">
        <f>IF('Data Entry - beta, gamma form'!E14&gt;0,Equations!$F$30*I14,"No Colony")</f>
        <v>No Colony</v>
      </c>
      <c r="Q14" s="100">
        <v>11</v>
      </c>
      <c r="R14" s="203" t="str">
        <f>IF('Site Description'!$C$43&gt;1,SQRT(('Data Entry - beta, gamma form'!I14)/PI()),"NO TRANSECT")</f>
        <v>NO TRANSECT</v>
      </c>
      <c r="S14" s="201" t="str">
        <f>IF('Site Description'!$C$43&gt;1,SQRT(('Data Entry - beta, gamma form'!J14)/PI()),"NO TRANSECT")</f>
        <v>NO TRANSECT</v>
      </c>
      <c r="T14" s="201" t="str">
        <f>IF('Site Description'!$C$43&gt;1,SQRT(('Data Entry - beta, gamma form'!K14)/PI()),"NO TRANSECT")</f>
        <v>NO TRANSECT</v>
      </c>
      <c r="U14" s="312" t="str">
        <f>IF('Site Description'!$C$43&gt;1,SQRT(('Data Entry - beta, gamma form'!L14)/PI()),"NO TRANSECT")</f>
        <v>NO TRANSECT</v>
      </c>
      <c r="V14" s="315" t="str">
        <f>IF('Data Entry - beta, gamma form'!I14&gt;0,PI()*(((R14+$F$2)*(R14+$F$2))-(R14*R14)),"No Colony")</f>
        <v>No Colony</v>
      </c>
      <c r="W14" s="91" t="str">
        <f>IF('Data Entry - beta, gamma form'!J14&gt;0,PI()*(((S14+$G$2)*(S14+$G$2))-(S14*S14)),"No Colony")</f>
        <v>No Colony</v>
      </c>
      <c r="X14" s="91" t="str">
        <f>IF('Data Entry - beta, gamma form'!K14&gt;0,PI()*(((T14+$H$2)*(T14+$H$2))-(T14*T14)),"No Colony")</f>
        <v>No Colony</v>
      </c>
      <c r="Y14" s="106" t="str">
        <f>IF('Data Entry - beta, gamma form'!L14&gt;0,PI()*(((U14+$I$2)*(U14+$I$2))-(U14*U14)),"No Colony")</f>
        <v>No Colony</v>
      </c>
      <c r="Z14" s="32"/>
      <c r="AA14" s="75" t="str">
        <f>IF('Data Entry - beta, gamma form'!I14&gt;0,Equations!$F$30*V14,"No Colony")</f>
        <v>No Colony</v>
      </c>
      <c r="AB14" s="76" t="str">
        <f>IF('Data Entry - beta, gamma form'!J14&gt;0,Equations!$F$30*W14,"No Colony")</f>
        <v>No Colony</v>
      </c>
      <c r="AC14" s="76" t="str">
        <f>IF('Data Entry - beta, gamma form'!K14&gt;0,Equations!$F$30*X14,"No Colony")</f>
        <v>No Colony</v>
      </c>
      <c r="AD14" s="77" t="str">
        <f>IF('Data Entry - beta, gamma form'!L14&gt;0,Equations!$F$30*Y14,"No Colony")</f>
        <v>No Colony</v>
      </c>
      <c r="AG14" s="100">
        <v>11</v>
      </c>
      <c r="AH14" s="203" t="str">
        <f>IF('Site Description'!$D$43&gt;1,SQRT(('Data Entry - beta, gamma form'!P14)/PI()),"NO TRANSECT")</f>
        <v>NO TRANSECT</v>
      </c>
      <c r="AI14" s="201" t="str">
        <f>IF('Site Description'!$D$43&gt;1,SQRT(('Data Entry - beta, gamma form'!Q14)/PI()),"NO TRANSECT")</f>
        <v>NO TRANSECT</v>
      </c>
      <c r="AJ14" s="201" t="str">
        <f>IF('Site Description'!$D$43&gt;1,SQRT(('Data Entry - beta, gamma form'!R14)/PI()),"NO TRANSECT")</f>
        <v>NO TRANSECT</v>
      </c>
      <c r="AK14" s="317" t="str">
        <f>IF('Site Description'!$D$43&gt;1,SQRT(('Data Entry - beta, gamma form'!S14)/PI()),"NO TRANSECT")</f>
        <v>NO TRANSECT</v>
      </c>
      <c r="AL14" s="315" t="str">
        <f>IF('Data Entry - beta, gamma form'!P14&gt;0,PI()*(((AH14+$F$2)*(AH14+$F$2))-(AH14*AH14)),"No Colony")</f>
        <v>No Colony</v>
      </c>
      <c r="AM14" s="91" t="str">
        <f>IF('Data Entry - beta, gamma form'!Q14&gt;0,PI()*(((AI14+$G$2)*(AI14+$G$2))-(AI14*AI14)),"No Colony")</f>
        <v>No Colony</v>
      </c>
      <c r="AN14" s="91" t="str">
        <f>IF('Data Entry - beta, gamma form'!R14&gt;0,PI()*(((AJ14+$H$2)*(AJ14+$H$2))-(AJ14*AJ14)),"No Colony")</f>
        <v>No Colony</v>
      </c>
      <c r="AO14" s="106" t="str">
        <f>IF('Data Entry - beta, gamma form'!S14&gt;0,PI()*(((AK14+$I$2)*(AK14+$I$2))-(AK14*AK14)),"No Colony")</f>
        <v>No Colony</v>
      </c>
      <c r="AP14" s="32"/>
      <c r="AQ14" s="75" t="str">
        <f>IF('Data Entry - beta, gamma form'!P14&gt;0,Equations!$F$30*AL14,"No Colony")</f>
        <v>No Colony</v>
      </c>
      <c r="AR14" s="76" t="str">
        <f>IF('Data Entry - beta, gamma form'!Q14&gt;0,Equations!$F$30*AM14,"No Colony")</f>
        <v>No Colony</v>
      </c>
      <c r="AS14" s="76" t="str">
        <f>IF('Data Entry - beta, gamma form'!R14&gt;0,Equations!$F$30*AN14,"No Colony")</f>
        <v>No Colony</v>
      </c>
      <c r="AT14" s="77" t="str">
        <f>IF('Data Entry - beta, gamma form'!S14&gt;0,Equations!$F$30*AO14,"No Colony")</f>
        <v>No Colony</v>
      </c>
      <c r="AW14" s="100">
        <v>11</v>
      </c>
      <c r="AX14" s="203" t="str">
        <f>IF('Site Description'!$E$43&gt;1,SQRT(('Data Entry - beta, gamma form'!W14)/PI()),"NO TRANSECT")</f>
        <v>NO TRANSECT</v>
      </c>
      <c r="AY14" s="201" t="str">
        <f>IF('Site Description'!$E$43&gt;1,SQRT(('Data Entry - beta, gamma form'!X14)/PI()),"NO TRANSECT")</f>
        <v>NO TRANSECT</v>
      </c>
      <c r="AZ14" s="201" t="str">
        <f>IF('Site Description'!$E$43&gt;1,SQRT(('Data Entry - beta, gamma form'!Y14)/PI()),"NO TRANSECT")</f>
        <v>NO TRANSECT</v>
      </c>
      <c r="BA14" s="312" t="str">
        <f>IF('Site Description'!$E$43&gt;1,SQRT(('Data Entry - beta, gamma form'!Z14)/PI()),"NO TRANSECT")</f>
        <v>NO TRANSECT</v>
      </c>
      <c r="BB14" s="315" t="str">
        <f>IF('Data Entry - beta, gamma form'!W14&gt;0,PI()*(((AX14+$F$2)*(AX14+$F$2))-(AX14*AX14)),"No Colony")</f>
        <v>No Colony</v>
      </c>
      <c r="BC14" s="91" t="str">
        <f>IF('Data Entry - beta, gamma form'!X14&gt;0,PI()*(((AY14+$G$2)*(AY14+$G$2))-(AY14*AY14)),"No Colony")</f>
        <v>No Colony</v>
      </c>
      <c r="BD14" s="91" t="str">
        <f>IF('Data Entry - beta, gamma form'!Y14&gt;0,PI()*(((AZ14+$H$2)*(AZ14+$H$2))-(AZ14*AZ14)),"No Colony")</f>
        <v>No Colony</v>
      </c>
      <c r="BE14" s="106" t="str">
        <f>IF('Data Entry - beta, gamma form'!Z14&gt;0,PI()*(((BA14+$I$2)*(BA14+$I$2))-(BA14*BA14)),"No Colony")</f>
        <v>No Colony</v>
      </c>
      <c r="BF14" s="32"/>
      <c r="BG14" s="306" t="str">
        <f>IF('Data Entry - beta, gamma form'!W14&gt;0,Equations!$F$30*BB14,"No Colony")</f>
        <v>No Colony</v>
      </c>
      <c r="BH14" s="96" t="str">
        <f>IF('Data Entry - beta, gamma form'!X14&gt;0,Equations!$F$30*BC14,"No Colony")</f>
        <v>No Colony</v>
      </c>
      <c r="BI14" s="96" t="str">
        <f>IF('Data Entry - beta, gamma form'!Y14&gt;0,Equations!$F$30*BD14,"No Colony")</f>
        <v>No Colony</v>
      </c>
      <c r="BJ14" s="307" t="str">
        <f>IF('Data Entry - beta, gamma form'!Z14&gt;0,Equations!$F$30*BE14,"No Colony")</f>
        <v>No Colony</v>
      </c>
      <c r="BM14" s="100">
        <v>11</v>
      </c>
      <c r="BN14" s="203" t="str">
        <f>IF('Site Description'!$F$43&gt;1,SQRT(('Data Entry - beta, gamma form'!AD14)/PI()),"NO TRANSECT")</f>
        <v>NO TRANSECT</v>
      </c>
      <c r="BO14" s="201" t="str">
        <f>IF('Site Description'!$F$43&gt;1,SQRT(('Data Entry - beta, gamma form'!AE14)/PI()),"NO TRANSECT")</f>
        <v>NO TRANSECT</v>
      </c>
      <c r="BP14" s="201" t="str">
        <f>IF('Site Description'!$F$43&gt;1,SQRT(('Data Entry - beta, gamma form'!AF14)/PI()),"NO TRANSECT")</f>
        <v>NO TRANSECT</v>
      </c>
      <c r="BQ14" s="312" t="str">
        <f>IF('Site Description'!$F$43&gt;1,SQRT(('Data Entry - beta, gamma form'!AG14)/PI()),"NO TRANSECT")</f>
        <v>NO TRANSECT</v>
      </c>
      <c r="BR14" s="315" t="str">
        <f>IF('Data Entry - beta, gamma form'!AD14&gt;0,PI()*(((BN14+$F$2)*(BN14+$F$2))-(BN14*BN14)),"No Colony")</f>
        <v>No Colony</v>
      </c>
      <c r="BS14" s="91" t="str">
        <f>IF('Data Entry - beta, gamma form'!AE14&gt;0,PI()*(((BO14+$G$2)*(BO14+$G$2))-(BO14*BO14)),"No Colony")</f>
        <v>No Colony</v>
      </c>
      <c r="BT14" s="91" t="str">
        <f>IF('Data Entry - beta, gamma form'!AF14&gt;0,PI()*(((BP14+$H$2)*(BP14+$H$2))-(BP14*BP14)),"No Colony")</f>
        <v>No Colony</v>
      </c>
      <c r="BU14" s="106" t="str">
        <f>IF('Data Entry - beta, gamma form'!AG14&gt;0,PI()*(((BQ14+$I$2)*(BQ14+$I$2))-(BQ14*BQ14)),"No Colony")</f>
        <v>No Colony</v>
      </c>
      <c r="BV14" s="32"/>
      <c r="BW14" s="75" t="str">
        <f>IF('Data Entry - beta, gamma form'!AD14&gt;0,Equations!$F$30*BR14,"No Colony")</f>
        <v>No Colony</v>
      </c>
      <c r="BX14" s="76" t="str">
        <f>IF('Data Entry - beta, gamma form'!AE14&gt;0,Equations!$F$30*BS14,"No Colony")</f>
        <v>No Colony</v>
      </c>
      <c r="BY14" s="76" t="str">
        <f>IF('Data Entry - beta, gamma form'!AF14&gt;0,Equations!$F$30*BT14,"No Colony")</f>
        <v>No Colony</v>
      </c>
      <c r="BZ14" s="77" t="str">
        <f>IF('Data Entry - beta, gamma form'!AG14&gt;0,Equations!$F$30*BU14,"No Colony")</f>
        <v>No Colony</v>
      </c>
      <c r="CC14" s="100">
        <v>11</v>
      </c>
      <c r="CD14" s="203" t="str">
        <f>IF('Site Description'!$G$43&gt;1,SQRT(('Data Entry - beta, gamma form'!AK14)/PI()),"NO TRANSECT")</f>
        <v>NO TRANSECT</v>
      </c>
      <c r="CE14" s="201" t="str">
        <f>IF('Site Description'!$G$43&gt;1,SQRT(('Data Entry - beta, gamma form'!AL14)/PI()),"NO TRANSECT")</f>
        <v>NO TRANSECT</v>
      </c>
      <c r="CF14" s="201" t="str">
        <f>IF('Site Description'!$G$43&gt;1,SQRT(('Data Entry - beta, gamma form'!AM14)/PI()),"NO TRANSECT")</f>
        <v>NO TRANSECT</v>
      </c>
      <c r="CG14" s="312" t="str">
        <f>IF('Site Description'!$G$43&gt;1,SQRT(('Data Entry - beta, gamma form'!AN14)/PI()),"NO TRANSECT")</f>
        <v>NO TRANSECT</v>
      </c>
      <c r="CH14" s="315" t="str">
        <f>IF('Data Entry - beta, gamma form'!AK14&gt;0,PI()*(((CD14+$F$2)*(CD14+$F$2))-(CD14*CD14)),"No Colony")</f>
        <v>No Colony</v>
      </c>
      <c r="CI14" s="91" t="str">
        <f>IF('Data Entry - beta, gamma form'!AL14&gt;0,PI()*(((CE14+$G$2)*(CE14+$G$2))-(CE14*CE14)),"No Colony")</f>
        <v>No Colony</v>
      </c>
      <c r="CJ14" s="91" t="str">
        <f>IF('Data Entry - beta, gamma form'!AM14&gt;0,PI()*(((CF14+$H$2)*(CF14+$H$2))-(CF14*CF14)),"No Colony")</f>
        <v>No Colony</v>
      </c>
      <c r="CK14" s="106" t="str">
        <f>IF('Data Entry - beta, gamma form'!AN14&gt;0,PI()*(((CG14+$I$2)*(CG14+$I$2))-(CG14*CG14)),"No Colony")</f>
        <v>No Colony</v>
      </c>
      <c r="CL14" s="34"/>
      <c r="CM14" s="75" t="str">
        <f>IF('Data Entry - beta, gamma form'!AK14&gt;0,Equations!$F$30*CH14,"No Colony")</f>
        <v>No Colony</v>
      </c>
      <c r="CN14" s="76" t="str">
        <f>IF('Data Entry - beta, gamma form'!AL14&gt;0,Equations!$F$30*CI14,"No Colony")</f>
        <v>No Colony</v>
      </c>
      <c r="CO14" s="76" t="str">
        <f>IF('Data Entry - beta, gamma form'!AM14&gt;0,Equations!$F$30*CJ14,"No Colony")</f>
        <v>No Colony</v>
      </c>
      <c r="CP14" s="77" t="str">
        <f>IF('Data Entry - beta, gamma form'!AN14&gt;0,Equations!$F$30*CK14,"No Colony")</f>
        <v>No Colony</v>
      </c>
    </row>
    <row r="15" spans="1:94" ht="15.75" thickBot="1">
      <c r="A15" s="100">
        <v>12</v>
      </c>
      <c r="B15" s="203" t="str">
        <f>IF('Site Description'!$B$43&gt;1,SQRT(('Data Entry - beta, gamma form'!B15)/PI()),"NO TRANSECT")</f>
        <v>NO TRANSECT</v>
      </c>
      <c r="C15" s="201" t="str">
        <f>IF('Site Description'!$B$43&gt;1,SQRT(('Data Entry - beta, gamma form'!C15)/PI()),"NO TRANSECT")</f>
        <v>NO TRANSECT</v>
      </c>
      <c r="D15" s="201" t="str">
        <f>IF('Site Description'!$B$43&gt;1,SQRT(('Data Entry - beta, gamma form'!D15)/PI()),"NO TRANSECT")</f>
        <v>NO TRANSECT</v>
      </c>
      <c r="E15" s="201" t="str">
        <f>IF('Site Description'!$B$43&gt;1,SQRT(('Data Entry - beta, gamma form'!E15)/PI()),"NO TRANSECT")</f>
        <v>NO TRANSECT</v>
      </c>
      <c r="F15" s="91" t="str">
        <f>IF('Data Entry - beta, gamma form'!B15&gt;0,PI()*(((B15+$F$2)*(B15+$F$2))-(B15*B15)),"No Colony")</f>
        <v>No Colony</v>
      </c>
      <c r="G15" s="91" t="str">
        <f>IF('Data Entry - beta, gamma form'!C15&gt;0,PI()*(((C15+$G$2)*(C15+$G$2))-(C15*C15)),"No Colony")</f>
        <v>No Colony</v>
      </c>
      <c r="H15" s="91" t="str">
        <f>IF('Data Entry - beta, gamma form'!D15&gt;0,PI()*(((D15+$H$2)*(D15+$H$2))-(D15*D15)),"No Colony")</f>
        <v>No Colony</v>
      </c>
      <c r="I15" s="106" t="str">
        <f>IF('Data Entry - beta, gamma form'!E15&gt;0,PI()*(((E15+$I$2)*(E15+$I$2))-(E15*E15)),"No Colony")</f>
        <v>No Colony</v>
      </c>
      <c r="K15" s="306" t="str">
        <f>IF('Data Entry - beta, gamma form'!B15&gt;0,Equations!$F$30*F15,"No Colony")</f>
        <v>No Colony</v>
      </c>
      <c r="L15" s="96" t="str">
        <f>IF('Data Entry - beta, gamma form'!C15&gt;0,Equations!$F$30*G15,"No Colony")</f>
        <v>No Colony</v>
      </c>
      <c r="M15" s="96" t="str">
        <f>IF('Data Entry - beta, gamma form'!D15&gt;0,Equations!$F$30*H15,"No Colony")</f>
        <v>No Colony</v>
      </c>
      <c r="N15" s="307" t="str">
        <f>IF('Data Entry - beta, gamma form'!E15&gt;0,Equations!$F$30*I15,"No Colony")</f>
        <v>No Colony</v>
      </c>
      <c r="Q15" s="100">
        <v>12</v>
      </c>
      <c r="R15" s="203" t="str">
        <f>IF('Site Description'!$C$43&gt;1,SQRT(('Data Entry - beta, gamma form'!I15)/PI()),"NO TRANSECT")</f>
        <v>NO TRANSECT</v>
      </c>
      <c r="S15" s="201" t="str">
        <f>IF('Site Description'!$C$43&gt;1,SQRT(('Data Entry - beta, gamma form'!J15)/PI()),"NO TRANSECT")</f>
        <v>NO TRANSECT</v>
      </c>
      <c r="T15" s="201" t="str">
        <f>IF('Site Description'!$C$43&gt;1,SQRT(('Data Entry - beta, gamma form'!K15)/PI()),"NO TRANSECT")</f>
        <v>NO TRANSECT</v>
      </c>
      <c r="U15" s="312" t="str">
        <f>IF('Site Description'!$C$43&gt;1,SQRT(('Data Entry - beta, gamma form'!L15)/PI()),"NO TRANSECT")</f>
        <v>NO TRANSECT</v>
      </c>
      <c r="V15" s="315" t="str">
        <f>IF('Data Entry - beta, gamma form'!I15&gt;0,PI()*(((R15+$F$2)*(R15+$F$2))-(R15*R15)),"No Colony")</f>
        <v>No Colony</v>
      </c>
      <c r="W15" s="91" t="str">
        <f>IF('Data Entry - beta, gamma form'!J15&gt;0,PI()*(((S15+$G$2)*(S15+$G$2))-(S15*S15)),"No Colony")</f>
        <v>No Colony</v>
      </c>
      <c r="X15" s="91" t="str">
        <f>IF('Data Entry - beta, gamma form'!K15&gt;0,PI()*(((T15+$H$2)*(T15+$H$2))-(T15*T15)),"No Colony")</f>
        <v>No Colony</v>
      </c>
      <c r="Y15" s="106" t="str">
        <f>IF('Data Entry - beta, gamma form'!L15&gt;0,PI()*(((U15+$I$2)*(U15+$I$2))-(U15*U15)),"No Colony")</f>
        <v>No Colony</v>
      </c>
      <c r="Z15" s="32"/>
      <c r="AA15" s="75" t="str">
        <f>IF('Data Entry - beta, gamma form'!I15&gt;0,Equations!$F$30*V15,"No Colony")</f>
        <v>No Colony</v>
      </c>
      <c r="AB15" s="76" t="str">
        <f>IF('Data Entry - beta, gamma form'!J15&gt;0,Equations!$F$30*W15,"No Colony")</f>
        <v>No Colony</v>
      </c>
      <c r="AC15" s="76" t="str">
        <f>IF('Data Entry - beta, gamma form'!K15&gt;0,Equations!$F$30*X15,"No Colony")</f>
        <v>No Colony</v>
      </c>
      <c r="AD15" s="77" t="str">
        <f>IF('Data Entry - beta, gamma form'!L15&gt;0,Equations!$F$30*Y15,"No Colony")</f>
        <v>No Colony</v>
      </c>
      <c r="AG15" s="100">
        <v>12</v>
      </c>
      <c r="AH15" s="203" t="str">
        <f>IF('Site Description'!$D$43&gt;1,SQRT(('Data Entry - beta, gamma form'!P15)/PI()),"NO TRANSECT")</f>
        <v>NO TRANSECT</v>
      </c>
      <c r="AI15" s="201" t="str">
        <f>IF('Site Description'!$D$43&gt;1,SQRT(('Data Entry - beta, gamma form'!Q15)/PI()),"NO TRANSECT")</f>
        <v>NO TRANSECT</v>
      </c>
      <c r="AJ15" s="201" t="str">
        <f>IF('Site Description'!$D$43&gt;1,SQRT(('Data Entry - beta, gamma form'!R15)/PI()),"NO TRANSECT")</f>
        <v>NO TRANSECT</v>
      </c>
      <c r="AK15" s="317" t="str">
        <f>IF('Site Description'!$D$43&gt;1,SQRT(('Data Entry - beta, gamma form'!S15)/PI()),"NO TRANSECT")</f>
        <v>NO TRANSECT</v>
      </c>
      <c r="AL15" s="315" t="str">
        <f>IF('Data Entry - beta, gamma form'!P15&gt;0,PI()*(((AH15+$F$2)*(AH15+$F$2))-(AH15*AH15)),"No Colony")</f>
        <v>No Colony</v>
      </c>
      <c r="AM15" s="91" t="str">
        <f>IF('Data Entry - beta, gamma form'!Q15&gt;0,PI()*(((AI15+$G$2)*(AI15+$G$2))-(AI15*AI15)),"No Colony")</f>
        <v>No Colony</v>
      </c>
      <c r="AN15" s="91" t="str">
        <f>IF('Data Entry - beta, gamma form'!R15&gt;0,PI()*(((AJ15+$H$2)*(AJ15+$H$2))-(AJ15*AJ15)),"No Colony")</f>
        <v>No Colony</v>
      </c>
      <c r="AO15" s="106" t="str">
        <f>IF('Data Entry - beta, gamma form'!S15&gt;0,PI()*(((AK15+$I$2)*(AK15+$I$2))-(AK15*AK15)),"No Colony")</f>
        <v>No Colony</v>
      </c>
      <c r="AP15" s="32"/>
      <c r="AQ15" s="75" t="str">
        <f>IF('Data Entry - beta, gamma form'!P15&gt;0,Equations!$F$30*AL15,"No Colony")</f>
        <v>No Colony</v>
      </c>
      <c r="AR15" s="76" t="str">
        <f>IF('Data Entry - beta, gamma form'!Q15&gt;0,Equations!$F$30*AM15,"No Colony")</f>
        <v>No Colony</v>
      </c>
      <c r="AS15" s="76" t="str">
        <f>IF('Data Entry - beta, gamma form'!R15&gt;0,Equations!$F$30*AN15,"No Colony")</f>
        <v>No Colony</v>
      </c>
      <c r="AT15" s="77" t="str">
        <f>IF('Data Entry - beta, gamma form'!S15&gt;0,Equations!$F$30*AO15,"No Colony")</f>
        <v>No Colony</v>
      </c>
      <c r="AW15" s="100">
        <v>12</v>
      </c>
      <c r="AX15" s="203" t="str">
        <f>IF('Site Description'!$E$43&gt;1,SQRT(('Data Entry - beta, gamma form'!W15)/PI()),"NO TRANSECT")</f>
        <v>NO TRANSECT</v>
      </c>
      <c r="AY15" s="201" t="str">
        <f>IF('Site Description'!$E$43&gt;1,SQRT(('Data Entry - beta, gamma form'!X15)/PI()),"NO TRANSECT")</f>
        <v>NO TRANSECT</v>
      </c>
      <c r="AZ15" s="201" t="str">
        <f>IF('Site Description'!$E$43&gt;1,SQRT(('Data Entry - beta, gamma form'!Y15)/PI()),"NO TRANSECT")</f>
        <v>NO TRANSECT</v>
      </c>
      <c r="BA15" s="312" t="str">
        <f>IF('Site Description'!$E$43&gt;1,SQRT(('Data Entry - beta, gamma form'!Z15)/PI()),"NO TRANSECT")</f>
        <v>NO TRANSECT</v>
      </c>
      <c r="BB15" s="315" t="str">
        <f>IF('Data Entry - beta, gamma form'!W15&gt;0,PI()*(((AX15+$F$2)*(AX15+$F$2))-(AX15*AX15)),"No Colony")</f>
        <v>No Colony</v>
      </c>
      <c r="BC15" s="91" t="str">
        <f>IF('Data Entry - beta, gamma form'!X15&gt;0,PI()*(((AY15+$G$2)*(AY15+$G$2))-(AY15*AY15)),"No Colony")</f>
        <v>No Colony</v>
      </c>
      <c r="BD15" s="91" t="str">
        <f>IF('Data Entry - beta, gamma form'!Y15&gt;0,PI()*(((AZ15+$H$2)*(AZ15+$H$2))-(AZ15*AZ15)),"No Colony")</f>
        <v>No Colony</v>
      </c>
      <c r="BE15" s="106" t="str">
        <f>IF('Data Entry - beta, gamma form'!Z15&gt;0,PI()*(((BA15+$I$2)*(BA15+$I$2))-(BA15*BA15)),"No Colony")</f>
        <v>No Colony</v>
      </c>
      <c r="BF15" s="32"/>
      <c r="BG15" s="306" t="str">
        <f>IF('Data Entry - beta, gamma form'!W15&gt;0,Equations!$F$30*BB15,"No Colony")</f>
        <v>No Colony</v>
      </c>
      <c r="BH15" s="96" t="str">
        <f>IF('Data Entry - beta, gamma form'!X15&gt;0,Equations!$F$30*BC15,"No Colony")</f>
        <v>No Colony</v>
      </c>
      <c r="BI15" s="96" t="str">
        <f>IF('Data Entry - beta, gamma form'!Y15&gt;0,Equations!$F$30*BD15,"No Colony")</f>
        <v>No Colony</v>
      </c>
      <c r="BJ15" s="307" t="str">
        <f>IF('Data Entry - beta, gamma form'!Z15&gt;0,Equations!$F$30*BE15,"No Colony")</f>
        <v>No Colony</v>
      </c>
      <c r="BM15" s="100">
        <v>12</v>
      </c>
      <c r="BN15" s="203" t="str">
        <f>IF('Site Description'!$F$43&gt;1,SQRT(('Data Entry - beta, gamma form'!AD15)/PI()),"NO TRANSECT")</f>
        <v>NO TRANSECT</v>
      </c>
      <c r="BO15" s="201" t="str">
        <f>IF('Site Description'!$F$43&gt;1,SQRT(('Data Entry - beta, gamma form'!AE15)/PI()),"NO TRANSECT")</f>
        <v>NO TRANSECT</v>
      </c>
      <c r="BP15" s="201" t="str">
        <f>IF('Site Description'!$F$43&gt;1,SQRT(('Data Entry - beta, gamma form'!AF15)/PI()),"NO TRANSECT")</f>
        <v>NO TRANSECT</v>
      </c>
      <c r="BQ15" s="312" t="str">
        <f>IF('Site Description'!$F$43&gt;1,SQRT(('Data Entry - beta, gamma form'!AG15)/PI()),"NO TRANSECT")</f>
        <v>NO TRANSECT</v>
      </c>
      <c r="BR15" s="315" t="str">
        <f>IF('Data Entry - beta, gamma form'!AD15&gt;0,PI()*(((BN15+$F$2)*(BN15+$F$2))-(BN15*BN15)),"No Colony")</f>
        <v>No Colony</v>
      </c>
      <c r="BS15" s="91" t="str">
        <f>IF('Data Entry - beta, gamma form'!AE15&gt;0,PI()*(((BO15+$G$2)*(BO15+$G$2))-(BO15*BO15)),"No Colony")</f>
        <v>No Colony</v>
      </c>
      <c r="BT15" s="91" t="str">
        <f>IF('Data Entry - beta, gamma form'!AF15&gt;0,PI()*(((BP15+$H$2)*(BP15+$H$2))-(BP15*BP15)),"No Colony")</f>
        <v>No Colony</v>
      </c>
      <c r="BU15" s="106" t="str">
        <f>IF('Data Entry - beta, gamma form'!AG15&gt;0,PI()*(((BQ15+$I$2)*(BQ15+$I$2))-(BQ15*BQ15)),"No Colony")</f>
        <v>No Colony</v>
      </c>
      <c r="BV15" s="32"/>
      <c r="BW15" s="75" t="str">
        <f>IF('Data Entry - beta, gamma form'!AD15&gt;0,Equations!$F$30*BR15,"No Colony")</f>
        <v>No Colony</v>
      </c>
      <c r="BX15" s="76" t="str">
        <f>IF('Data Entry - beta, gamma form'!AE15&gt;0,Equations!$F$30*BS15,"No Colony")</f>
        <v>No Colony</v>
      </c>
      <c r="BY15" s="76" t="str">
        <f>IF('Data Entry - beta, gamma form'!AF15&gt;0,Equations!$F$30*BT15,"No Colony")</f>
        <v>No Colony</v>
      </c>
      <c r="BZ15" s="77" t="str">
        <f>IF('Data Entry - beta, gamma form'!AG15&gt;0,Equations!$F$30*BU15,"No Colony")</f>
        <v>No Colony</v>
      </c>
      <c r="CC15" s="100">
        <v>12</v>
      </c>
      <c r="CD15" s="203" t="str">
        <f>IF('Site Description'!$G$43&gt;1,SQRT(('Data Entry - beta, gamma form'!AK15)/PI()),"NO TRANSECT")</f>
        <v>NO TRANSECT</v>
      </c>
      <c r="CE15" s="201" t="str">
        <f>IF('Site Description'!$G$43&gt;1,SQRT(('Data Entry - beta, gamma form'!AL15)/PI()),"NO TRANSECT")</f>
        <v>NO TRANSECT</v>
      </c>
      <c r="CF15" s="201" t="str">
        <f>IF('Site Description'!$G$43&gt;1,SQRT(('Data Entry - beta, gamma form'!AM15)/PI()),"NO TRANSECT")</f>
        <v>NO TRANSECT</v>
      </c>
      <c r="CG15" s="312" t="str">
        <f>IF('Site Description'!$G$43&gt;1,SQRT(('Data Entry - beta, gamma form'!AN15)/PI()),"NO TRANSECT")</f>
        <v>NO TRANSECT</v>
      </c>
      <c r="CH15" s="315" t="str">
        <f>IF('Data Entry - beta, gamma form'!AK15&gt;0,PI()*(((CD15+$F$2)*(CD15+$F$2))-(CD15*CD15)),"No Colony")</f>
        <v>No Colony</v>
      </c>
      <c r="CI15" s="91" t="str">
        <f>IF('Data Entry - beta, gamma form'!AL15&gt;0,PI()*(((CE15+$G$2)*(CE15+$G$2))-(CE15*CE15)),"No Colony")</f>
        <v>No Colony</v>
      </c>
      <c r="CJ15" s="91" t="str">
        <f>IF('Data Entry - beta, gamma form'!AM15&gt;0,PI()*(((CF15+$H$2)*(CF15+$H$2))-(CF15*CF15)),"No Colony")</f>
        <v>No Colony</v>
      </c>
      <c r="CK15" s="106" t="str">
        <f>IF('Data Entry - beta, gamma form'!AN15&gt;0,PI()*(((CG15+$I$2)*(CG15+$I$2))-(CG15*CG15)),"No Colony")</f>
        <v>No Colony</v>
      </c>
      <c r="CL15" s="34"/>
      <c r="CM15" s="75" t="str">
        <f>IF('Data Entry - beta, gamma form'!AK15&gt;0,Equations!$F$30*CH15,"No Colony")</f>
        <v>No Colony</v>
      </c>
      <c r="CN15" s="76" t="str">
        <f>IF('Data Entry - beta, gamma form'!AL15&gt;0,Equations!$F$30*CI15,"No Colony")</f>
        <v>No Colony</v>
      </c>
      <c r="CO15" s="76" t="str">
        <f>IF('Data Entry - beta, gamma form'!AM15&gt;0,Equations!$F$30*CJ15,"No Colony")</f>
        <v>No Colony</v>
      </c>
      <c r="CP15" s="77" t="str">
        <f>IF('Data Entry - beta, gamma form'!AN15&gt;0,Equations!$F$30*CK15,"No Colony")</f>
        <v>No Colony</v>
      </c>
    </row>
    <row r="16" spans="1:94" ht="15.75" thickBot="1">
      <c r="A16" s="100">
        <v>13</v>
      </c>
      <c r="B16" s="203" t="str">
        <f>IF('Site Description'!$B$43&gt;1,SQRT(('Data Entry - beta, gamma form'!B16)/PI()),"NO TRANSECT")</f>
        <v>NO TRANSECT</v>
      </c>
      <c r="C16" s="201" t="str">
        <f>IF('Site Description'!$B$43&gt;1,SQRT(('Data Entry - beta, gamma form'!C16)/PI()),"NO TRANSECT")</f>
        <v>NO TRANSECT</v>
      </c>
      <c r="D16" s="201" t="str">
        <f>IF('Site Description'!$B$43&gt;1,SQRT(('Data Entry - beta, gamma form'!D16)/PI()),"NO TRANSECT")</f>
        <v>NO TRANSECT</v>
      </c>
      <c r="E16" s="201" t="str">
        <f>IF('Site Description'!$B$43&gt;1,SQRT(('Data Entry - beta, gamma form'!E16)/PI()),"NO TRANSECT")</f>
        <v>NO TRANSECT</v>
      </c>
      <c r="F16" s="91" t="str">
        <f>IF('Data Entry - beta, gamma form'!B16&gt;0,PI()*(((B16+$F$2)*(B16+$F$2))-(B16*B16)),"No Colony")</f>
        <v>No Colony</v>
      </c>
      <c r="G16" s="91" t="str">
        <f>IF('Data Entry - beta, gamma form'!C16&gt;0,PI()*(((C16+$G$2)*(C16+$G$2))-(C16*C16)),"No Colony")</f>
        <v>No Colony</v>
      </c>
      <c r="H16" s="91" t="str">
        <f>IF('Data Entry - beta, gamma form'!D16&gt;0,PI()*(((D16+$H$2)*(D16+$H$2))-(D16*D16)),"No Colony")</f>
        <v>No Colony</v>
      </c>
      <c r="I16" s="106" t="str">
        <f>IF('Data Entry - beta, gamma form'!E16&gt;0,PI()*(((E16+$I$2)*(E16+$I$2))-(E16*E16)),"No Colony")</f>
        <v>No Colony</v>
      </c>
      <c r="K16" s="306" t="str">
        <f>IF('Data Entry - beta, gamma form'!B16&gt;0,Equations!$F$30*F16,"No Colony")</f>
        <v>No Colony</v>
      </c>
      <c r="L16" s="96" t="str">
        <f>IF('Data Entry - beta, gamma form'!C16&gt;0,Equations!$F$30*G16,"No Colony")</f>
        <v>No Colony</v>
      </c>
      <c r="M16" s="96" t="str">
        <f>IF('Data Entry - beta, gamma form'!D16&gt;0,Equations!$F$30*H16,"No Colony")</f>
        <v>No Colony</v>
      </c>
      <c r="N16" s="307" t="str">
        <f>IF('Data Entry - beta, gamma form'!E16&gt;0,Equations!$F$30*I16,"No Colony")</f>
        <v>No Colony</v>
      </c>
      <c r="Q16" s="100">
        <v>13</v>
      </c>
      <c r="R16" s="203" t="str">
        <f>IF('Site Description'!$C$43&gt;1,SQRT(('Data Entry - beta, gamma form'!I16)/PI()),"NO TRANSECT")</f>
        <v>NO TRANSECT</v>
      </c>
      <c r="S16" s="201" t="str">
        <f>IF('Site Description'!$C$43&gt;1,SQRT(('Data Entry - beta, gamma form'!J16)/PI()),"NO TRANSECT")</f>
        <v>NO TRANSECT</v>
      </c>
      <c r="T16" s="201" t="str">
        <f>IF('Site Description'!$C$43&gt;1,SQRT(('Data Entry - beta, gamma form'!K16)/PI()),"NO TRANSECT")</f>
        <v>NO TRANSECT</v>
      </c>
      <c r="U16" s="312" t="str">
        <f>IF('Site Description'!$C$43&gt;1,SQRT(('Data Entry - beta, gamma form'!L16)/PI()),"NO TRANSECT")</f>
        <v>NO TRANSECT</v>
      </c>
      <c r="V16" s="315" t="str">
        <f>IF('Data Entry - beta, gamma form'!I16&gt;0,PI()*(((R16+$F$2)*(R16+$F$2))-(R16*R16)),"No Colony")</f>
        <v>No Colony</v>
      </c>
      <c r="W16" s="91" t="str">
        <f>IF('Data Entry - beta, gamma form'!J16&gt;0,PI()*(((S16+$G$2)*(S16+$G$2))-(S16*S16)),"No Colony")</f>
        <v>No Colony</v>
      </c>
      <c r="X16" s="91" t="str">
        <f>IF('Data Entry - beta, gamma form'!K16&gt;0,PI()*(((T16+$H$2)*(T16+$H$2))-(T16*T16)),"No Colony")</f>
        <v>No Colony</v>
      </c>
      <c r="Y16" s="106" t="str">
        <f>IF('Data Entry - beta, gamma form'!L16&gt;0,PI()*(((U16+$I$2)*(U16+$I$2))-(U16*U16)),"No Colony")</f>
        <v>No Colony</v>
      </c>
      <c r="Z16" s="32"/>
      <c r="AA16" s="75" t="str">
        <f>IF('Data Entry - beta, gamma form'!I16&gt;0,Equations!$F$30*V16,"No Colony")</f>
        <v>No Colony</v>
      </c>
      <c r="AB16" s="76" t="str">
        <f>IF('Data Entry - beta, gamma form'!J16&gt;0,Equations!$F$30*W16,"No Colony")</f>
        <v>No Colony</v>
      </c>
      <c r="AC16" s="76" t="str">
        <f>IF('Data Entry - beta, gamma form'!K16&gt;0,Equations!$F$30*X16,"No Colony")</f>
        <v>No Colony</v>
      </c>
      <c r="AD16" s="77" t="str">
        <f>IF('Data Entry - beta, gamma form'!L16&gt;0,Equations!$F$30*Y16,"No Colony")</f>
        <v>No Colony</v>
      </c>
      <c r="AG16" s="100">
        <v>13</v>
      </c>
      <c r="AH16" s="203" t="str">
        <f>IF('Site Description'!$D$43&gt;1,SQRT(('Data Entry - beta, gamma form'!P16)/PI()),"NO TRANSECT")</f>
        <v>NO TRANSECT</v>
      </c>
      <c r="AI16" s="201" t="str">
        <f>IF('Site Description'!$D$43&gt;1,SQRT(('Data Entry - beta, gamma form'!Q16)/PI()),"NO TRANSECT")</f>
        <v>NO TRANSECT</v>
      </c>
      <c r="AJ16" s="201" t="str">
        <f>IF('Site Description'!$D$43&gt;1,SQRT(('Data Entry - beta, gamma form'!R16)/PI()),"NO TRANSECT")</f>
        <v>NO TRANSECT</v>
      </c>
      <c r="AK16" s="317" t="str">
        <f>IF('Site Description'!$D$43&gt;1,SQRT(('Data Entry - beta, gamma form'!S16)/PI()),"NO TRANSECT")</f>
        <v>NO TRANSECT</v>
      </c>
      <c r="AL16" s="315" t="str">
        <f>IF('Data Entry - beta, gamma form'!P16&gt;0,PI()*(((AH16+$F$2)*(AH16+$F$2))-(AH16*AH16)),"No Colony")</f>
        <v>No Colony</v>
      </c>
      <c r="AM16" s="91" t="str">
        <f>IF('Data Entry - beta, gamma form'!Q16&gt;0,PI()*(((AI16+$G$2)*(AI16+$G$2))-(AI16*AI16)),"No Colony")</f>
        <v>No Colony</v>
      </c>
      <c r="AN16" s="91" t="str">
        <f>IF('Data Entry - beta, gamma form'!R16&gt;0,PI()*(((AJ16+$H$2)*(AJ16+$H$2))-(AJ16*AJ16)),"No Colony")</f>
        <v>No Colony</v>
      </c>
      <c r="AO16" s="106" t="str">
        <f>IF('Data Entry - beta, gamma form'!S16&gt;0,PI()*(((AK16+$I$2)*(AK16+$I$2))-(AK16*AK16)),"No Colony")</f>
        <v>No Colony</v>
      </c>
      <c r="AP16" s="32"/>
      <c r="AQ16" s="75" t="str">
        <f>IF('Data Entry - beta, gamma form'!P16&gt;0,Equations!$F$30*AL16,"No Colony")</f>
        <v>No Colony</v>
      </c>
      <c r="AR16" s="76" t="str">
        <f>IF('Data Entry - beta, gamma form'!Q16&gt;0,Equations!$F$30*AM16,"No Colony")</f>
        <v>No Colony</v>
      </c>
      <c r="AS16" s="76" t="str">
        <f>IF('Data Entry - beta, gamma form'!R16&gt;0,Equations!$F$30*AN16,"No Colony")</f>
        <v>No Colony</v>
      </c>
      <c r="AT16" s="77" t="str">
        <f>IF('Data Entry - beta, gamma form'!S16&gt;0,Equations!$F$30*AO16,"No Colony")</f>
        <v>No Colony</v>
      </c>
      <c r="AW16" s="100">
        <v>13</v>
      </c>
      <c r="AX16" s="203" t="str">
        <f>IF('Site Description'!$E$43&gt;1,SQRT(('Data Entry - beta, gamma form'!W16)/PI()),"NO TRANSECT")</f>
        <v>NO TRANSECT</v>
      </c>
      <c r="AY16" s="201" t="str">
        <f>IF('Site Description'!$E$43&gt;1,SQRT(('Data Entry - beta, gamma form'!X16)/PI()),"NO TRANSECT")</f>
        <v>NO TRANSECT</v>
      </c>
      <c r="AZ16" s="201" t="str">
        <f>IF('Site Description'!$E$43&gt;1,SQRT(('Data Entry - beta, gamma form'!Y16)/PI()),"NO TRANSECT")</f>
        <v>NO TRANSECT</v>
      </c>
      <c r="BA16" s="312" t="str">
        <f>IF('Site Description'!$E$43&gt;1,SQRT(('Data Entry - beta, gamma form'!Z16)/PI()),"NO TRANSECT")</f>
        <v>NO TRANSECT</v>
      </c>
      <c r="BB16" s="315" t="str">
        <f>IF('Data Entry - beta, gamma form'!W16&gt;0,PI()*(((AX16+$F$2)*(AX16+$F$2))-(AX16*AX16)),"No Colony")</f>
        <v>No Colony</v>
      </c>
      <c r="BC16" s="91" t="str">
        <f>IF('Data Entry - beta, gamma form'!X16&gt;0,PI()*(((AY16+$G$2)*(AY16+$G$2))-(AY16*AY16)),"No Colony")</f>
        <v>No Colony</v>
      </c>
      <c r="BD16" s="91" t="str">
        <f>IF('Data Entry - beta, gamma form'!Y16&gt;0,PI()*(((AZ16+$H$2)*(AZ16+$H$2))-(AZ16*AZ16)),"No Colony")</f>
        <v>No Colony</v>
      </c>
      <c r="BE16" s="106" t="str">
        <f>IF('Data Entry - beta, gamma form'!Z16&gt;0,PI()*(((BA16+$I$2)*(BA16+$I$2))-(BA16*BA16)),"No Colony")</f>
        <v>No Colony</v>
      </c>
      <c r="BF16" s="32"/>
      <c r="BG16" s="306" t="str">
        <f>IF('Data Entry - beta, gamma form'!W16&gt;0,Equations!$F$30*BB16,"No Colony")</f>
        <v>No Colony</v>
      </c>
      <c r="BH16" s="96" t="str">
        <f>IF('Data Entry - beta, gamma form'!X16&gt;0,Equations!$F$30*BC16,"No Colony")</f>
        <v>No Colony</v>
      </c>
      <c r="BI16" s="96" t="str">
        <f>IF('Data Entry - beta, gamma form'!Y16&gt;0,Equations!$F$30*BD16,"No Colony")</f>
        <v>No Colony</v>
      </c>
      <c r="BJ16" s="307" t="str">
        <f>IF('Data Entry - beta, gamma form'!Z16&gt;0,Equations!$F$30*BE16,"No Colony")</f>
        <v>No Colony</v>
      </c>
      <c r="BM16" s="100">
        <v>13</v>
      </c>
      <c r="BN16" s="203" t="str">
        <f>IF('Site Description'!$F$43&gt;1,SQRT(('Data Entry - beta, gamma form'!AD16)/PI()),"NO TRANSECT")</f>
        <v>NO TRANSECT</v>
      </c>
      <c r="BO16" s="201" t="str">
        <f>IF('Site Description'!$F$43&gt;1,SQRT(('Data Entry - beta, gamma form'!AE16)/PI()),"NO TRANSECT")</f>
        <v>NO TRANSECT</v>
      </c>
      <c r="BP16" s="201" t="str">
        <f>IF('Site Description'!$F$43&gt;1,SQRT(('Data Entry - beta, gamma form'!AF16)/PI()),"NO TRANSECT")</f>
        <v>NO TRANSECT</v>
      </c>
      <c r="BQ16" s="312" t="str">
        <f>IF('Site Description'!$F$43&gt;1,SQRT(('Data Entry - beta, gamma form'!AG16)/PI()),"NO TRANSECT")</f>
        <v>NO TRANSECT</v>
      </c>
      <c r="BR16" s="315" t="str">
        <f>IF('Data Entry - beta, gamma form'!AD16&gt;0,PI()*(((BN16+$F$2)*(BN16+$F$2))-(BN16*BN16)),"No Colony")</f>
        <v>No Colony</v>
      </c>
      <c r="BS16" s="91" t="str">
        <f>IF('Data Entry - beta, gamma form'!AE16&gt;0,PI()*(((BO16+$G$2)*(BO16+$G$2))-(BO16*BO16)),"No Colony")</f>
        <v>No Colony</v>
      </c>
      <c r="BT16" s="91" t="str">
        <f>IF('Data Entry - beta, gamma form'!AF16&gt;0,PI()*(((BP16+$H$2)*(BP16+$H$2))-(BP16*BP16)),"No Colony")</f>
        <v>No Colony</v>
      </c>
      <c r="BU16" s="106" t="str">
        <f>IF('Data Entry - beta, gamma form'!AG16&gt;0,PI()*(((BQ16+$I$2)*(BQ16+$I$2))-(BQ16*BQ16)),"No Colony")</f>
        <v>No Colony</v>
      </c>
      <c r="BV16" s="32"/>
      <c r="BW16" s="75" t="str">
        <f>IF('Data Entry - beta, gamma form'!AD16&gt;0,Equations!$F$30*BR16,"No Colony")</f>
        <v>No Colony</v>
      </c>
      <c r="BX16" s="76" t="str">
        <f>IF('Data Entry - beta, gamma form'!AE16&gt;0,Equations!$F$30*BS16,"No Colony")</f>
        <v>No Colony</v>
      </c>
      <c r="BY16" s="76" t="str">
        <f>IF('Data Entry - beta, gamma form'!AF16&gt;0,Equations!$F$30*BT16,"No Colony")</f>
        <v>No Colony</v>
      </c>
      <c r="BZ16" s="77" t="str">
        <f>IF('Data Entry - beta, gamma form'!AG16&gt;0,Equations!$F$30*BU16,"No Colony")</f>
        <v>No Colony</v>
      </c>
      <c r="CC16" s="100">
        <v>13</v>
      </c>
      <c r="CD16" s="203" t="str">
        <f>IF('Site Description'!$G$43&gt;1,SQRT(('Data Entry - beta, gamma form'!AK16)/PI()),"NO TRANSECT")</f>
        <v>NO TRANSECT</v>
      </c>
      <c r="CE16" s="201" t="str">
        <f>IF('Site Description'!$G$43&gt;1,SQRT(('Data Entry - beta, gamma form'!AL16)/PI()),"NO TRANSECT")</f>
        <v>NO TRANSECT</v>
      </c>
      <c r="CF16" s="201" t="str">
        <f>IF('Site Description'!$G$43&gt;1,SQRT(('Data Entry - beta, gamma form'!AM16)/PI()),"NO TRANSECT")</f>
        <v>NO TRANSECT</v>
      </c>
      <c r="CG16" s="312" t="str">
        <f>IF('Site Description'!$G$43&gt;1,SQRT(('Data Entry - beta, gamma form'!AN16)/PI()),"NO TRANSECT")</f>
        <v>NO TRANSECT</v>
      </c>
      <c r="CH16" s="315" t="str">
        <f>IF('Data Entry - beta, gamma form'!AK16&gt;0,PI()*(((CD16+$F$2)*(CD16+$F$2))-(CD16*CD16)),"No Colony")</f>
        <v>No Colony</v>
      </c>
      <c r="CI16" s="91" t="str">
        <f>IF('Data Entry - beta, gamma form'!AL16&gt;0,PI()*(((CE16+$G$2)*(CE16+$G$2))-(CE16*CE16)),"No Colony")</f>
        <v>No Colony</v>
      </c>
      <c r="CJ16" s="91" t="str">
        <f>IF('Data Entry - beta, gamma form'!AM16&gt;0,PI()*(((CF16+$H$2)*(CF16+$H$2))-(CF16*CF16)),"No Colony")</f>
        <v>No Colony</v>
      </c>
      <c r="CK16" s="106" t="str">
        <f>IF('Data Entry - beta, gamma form'!AN16&gt;0,PI()*(((CG16+$I$2)*(CG16+$I$2))-(CG16*CG16)),"No Colony")</f>
        <v>No Colony</v>
      </c>
      <c r="CL16" s="34"/>
      <c r="CM16" s="75" t="str">
        <f>IF('Data Entry - beta, gamma form'!AK16&gt;0,Equations!$F$30*CH16,"No Colony")</f>
        <v>No Colony</v>
      </c>
      <c r="CN16" s="76" t="str">
        <f>IF('Data Entry - beta, gamma form'!AL16&gt;0,Equations!$F$30*CI16,"No Colony")</f>
        <v>No Colony</v>
      </c>
      <c r="CO16" s="76" t="str">
        <f>IF('Data Entry - beta, gamma form'!AM16&gt;0,Equations!$F$30*CJ16,"No Colony")</f>
        <v>No Colony</v>
      </c>
      <c r="CP16" s="77" t="str">
        <f>IF('Data Entry - beta, gamma form'!AN16&gt;0,Equations!$F$30*CK16,"No Colony")</f>
        <v>No Colony</v>
      </c>
    </row>
    <row r="17" spans="1:94" ht="15.75" thickBot="1">
      <c r="A17" s="100">
        <v>14</v>
      </c>
      <c r="B17" s="203" t="str">
        <f>IF('Site Description'!$B$43&gt;1,SQRT(('Data Entry - beta, gamma form'!B17)/PI()),"NO TRANSECT")</f>
        <v>NO TRANSECT</v>
      </c>
      <c r="C17" s="201" t="str">
        <f>IF('Site Description'!$B$43&gt;1,SQRT(('Data Entry - beta, gamma form'!C17)/PI()),"NO TRANSECT")</f>
        <v>NO TRANSECT</v>
      </c>
      <c r="D17" s="201" t="str">
        <f>IF('Site Description'!$B$43&gt;1,SQRT(('Data Entry - beta, gamma form'!D17)/PI()),"NO TRANSECT")</f>
        <v>NO TRANSECT</v>
      </c>
      <c r="E17" s="201" t="str">
        <f>IF('Site Description'!$B$43&gt;1,SQRT(('Data Entry - beta, gamma form'!E17)/PI()),"NO TRANSECT")</f>
        <v>NO TRANSECT</v>
      </c>
      <c r="F17" s="91" t="str">
        <f>IF('Data Entry - beta, gamma form'!B17&gt;0,PI()*(((B17+$F$2)*(B17+$F$2))-(B17*B17)),"No Colony")</f>
        <v>No Colony</v>
      </c>
      <c r="G17" s="91" t="str">
        <f>IF('Data Entry - beta, gamma form'!C17&gt;0,PI()*(((C17+$G$2)*(C17+$G$2))-(C17*C17)),"No Colony")</f>
        <v>No Colony</v>
      </c>
      <c r="H17" s="91" t="str">
        <f>IF('Data Entry - beta, gamma form'!D17&gt;0,PI()*(((D17+$H$2)*(D17+$H$2))-(D17*D17)),"No Colony")</f>
        <v>No Colony</v>
      </c>
      <c r="I17" s="106" t="str">
        <f>IF('Data Entry - beta, gamma form'!E17&gt;0,PI()*(((E17+$I$2)*(E17+$I$2))-(E17*E17)),"No Colony")</f>
        <v>No Colony</v>
      </c>
      <c r="K17" s="306" t="str">
        <f>IF('Data Entry - beta, gamma form'!B17&gt;0,Equations!$F$30*F17,"No Colony")</f>
        <v>No Colony</v>
      </c>
      <c r="L17" s="96" t="str">
        <f>IF('Data Entry - beta, gamma form'!C17&gt;0,Equations!$F$30*G17,"No Colony")</f>
        <v>No Colony</v>
      </c>
      <c r="M17" s="96" t="str">
        <f>IF('Data Entry - beta, gamma form'!D17&gt;0,Equations!$F$30*H17,"No Colony")</f>
        <v>No Colony</v>
      </c>
      <c r="N17" s="307" t="str">
        <f>IF('Data Entry - beta, gamma form'!E17&gt;0,Equations!$F$30*I17,"No Colony")</f>
        <v>No Colony</v>
      </c>
      <c r="Q17" s="100">
        <v>14</v>
      </c>
      <c r="R17" s="203" t="str">
        <f>IF('Site Description'!$C$43&gt;1,SQRT(('Data Entry - beta, gamma form'!I17)/PI()),"NO TRANSECT")</f>
        <v>NO TRANSECT</v>
      </c>
      <c r="S17" s="201" t="str">
        <f>IF('Site Description'!$C$43&gt;1,SQRT(('Data Entry - beta, gamma form'!J17)/PI()),"NO TRANSECT")</f>
        <v>NO TRANSECT</v>
      </c>
      <c r="T17" s="201" t="str">
        <f>IF('Site Description'!$C$43&gt;1,SQRT(('Data Entry - beta, gamma form'!K17)/PI()),"NO TRANSECT")</f>
        <v>NO TRANSECT</v>
      </c>
      <c r="U17" s="312" t="str">
        <f>IF('Site Description'!$C$43&gt;1,SQRT(('Data Entry - beta, gamma form'!L17)/PI()),"NO TRANSECT")</f>
        <v>NO TRANSECT</v>
      </c>
      <c r="V17" s="315" t="str">
        <f>IF('Data Entry - beta, gamma form'!I17&gt;0,PI()*(((R17+$F$2)*(R17+$F$2))-(R17*R17)),"No Colony")</f>
        <v>No Colony</v>
      </c>
      <c r="W17" s="91" t="str">
        <f>IF('Data Entry - beta, gamma form'!J17&gt;0,PI()*(((S17+$G$2)*(S17+$G$2))-(S17*S17)),"No Colony")</f>
        <v>No Colony</v>
      </c>
      <c r="X17" s="91" t="str">
        <f>IF('Data Entry - beta, gamma form'!K17&gt;0,PI()*(((T17+$H$2)*(T17+$H$2))-(T17*T17)),"No Colony")</f>
        <v>No Colony</v>
      </c>
      <c r="Y17" s="106" t="str">
        <f>IF('Data Entry - beta, gamma form'!L17&gt;0,PI()*(((U17+$I$2)*(U17+$I$2))-(U17*U17)),"No Colony")</f>
        <v>No Colony</v>
      </c>
      <c r="Z17" s="32"/>
      <c r="AA17" s="75" t="str">
        <f>IF('Data Entry - beta, gamma form'!I17&gt;0,Equations!$F$30*V17,"No Colony")</f>
        <v>No Colony</v>
      </c>
      <c r="AB17" s="76" t="str">
        <f>IF('Data Entry - beta, gamma form'!J17&gt;0,Equations!$F$30*W17,"No Colony")</f>
        <v>No Colony</v>
      </c>
      <c r="AC17" s="76" t="str">
        <f>IF('Data Entry - beta, gamma form'!K17&gt;0,Equations!$F$30*X17,"No Colony")</f>
        <v>No Colony</v>
      </c>
      <c r="AD17" s="77" t="str">
        <f>IF('Data Entry - beta, gamma form'!L17&gt;0,Equations!$F$30*Y17,"No Colony")</f>
        <v>No Colony</v>
      </c>
      <c r="AG17" s="100">
        <v>14</v>
      </c>
      <c r="AH17" s="203" t="str">
        <f>IF('Site Description'!$D$43&gt;1,SQRT(('Data Entry - beta, gamma form'!P17)/PI()),"NO TRANSECT")</f>
        <v>NO TRANSECT</v>
      </c>
      <c r="AI17" s="201" t="str">
        <f>IF('Site Description'!$D$43&gt;1,SQRT(('Data Entry - beta, gamma form'!Q17)/PI()),"NO TRANSECT")</f>
        <v>NO TRANSECT</v>
      </c>
      <c r="AJ17" s="201" t="str">
        <f>IF('Site Description'!$D$43&gt;1,SQRT(('Data Entry - beta, gamma form'!R17)/PI()),"NO TRANSECT")</f>
        <v>NO TRANSECT</v>
      </c>
      <c r="AK17" s="317" t="str">
        <f>IF('Site Description'!$D$43&gt;1,SQRT(('Data Entry - beta, gamma form'!S17)/PI()),"NO TRANSECT")</f>
        <v>NO TRANSECT</v>
      </c>
      <c r="AL17" s="315" t="str">
        <f>IF('Data Entry - beta, gamma form'!P17&gt;0,PI()*(((AH17+$F$2)*(AH17+$F$2))-(AH17*AH17)),"No Colony")</f>
        <v>No Colony</v>
      </c>
      <c r="AM17" s="91" t="str">
        <f>IF('Data Entry - beta, gamma form'!Q17&gt;0,PI()*(((AI17+$G$2)*(AI17+$G$2))-(AI17*AI17)),"No Colony")</f>
        <v>No Colony</v>
      </c>
      <c r="AN17" s="91" t="str">
        <f>IF('Data Entry - beta, gamma form'!R17&gt;0,PI()*(((AJ17+$H$2)*(AJ17+$H$2))-(AJ17*AJ17)),"No Colony")</f>
        <v>No Colony</v>
      </c>
      <c r="AO17" s="106" t="str">
        <f>IF('Data Entry - beta, gamma form'!S17&gt;0,PI()*(((AK17+$I$2)*(AK17+$I$2))-(AK17*AK17)),"No Colony")</f>
        <v>No Colony</v>
      </c>
      <c r="AP17" s="32"/>
      <c r="AQ17" s="75" t="str">
        <f>IF('Data Entry - beta, gamma form'!P17&gt;0,Equations!$F$30*AL17,"No Colony")</f>
        <v>No Colony</v>
      </c>
      <c r="AR17" s="76" t="str">
        <f>IF('Data Entry - beta, gamma form'!Q17&gt;0,Equations!$F$30*AM17,"No Colony")</f>
        <v>No Colony</v>
      </c>
      <c r="AS17" s="76" t="str">
        <f>IF('Data Entry - beta, gamma form'!R17&gt;0,Equations!$F$30*AN17,"No Colony")</f>
        <v>No Colony</v>
      </c>
      <c r="AT17" s="77" t="str">
        <f>IF('Data Entry - beta, gamma form'!S17&gt;0,Equations!$F$30*AO17,"No Colony")</f>
        <v>No Colony</v>
      </c>
      <c r="AW17" s="100">
        <v>14</v>
      </c>
      <c r="AX17" s="203" t="str">
        <f>IF('Site Description'!$E$43&gt;1,SQRT(('Data Entry - beta, gamma form'!W17)/PI()),"NO TRANSECT")</f>
        <v>NO TRANSECT</v>
      </c>
      <c r="AY17" s="201" t="str">
        <f>IF('Site Description'!$E$43&gt;1,SQRT(('Data Entry - beta, gamma form'!X17)/PI()),"NO TRANSECT")</f>
        <v>NO TRANSECT</v>
      </c>
      <c r="AZ17" s="201" t="str">
        <f>IF('Site Description'!$E$43&gt;1,SQRT(('Data Entry - beta, gamma form'!Y17)/PI()),"NO TRANSECT")</f>
        <v>NO TRANSECT</v>
      </c>
      <c r="BA17" s="312" t="str">
        <f>IF('Site Description'!$E$43&gt;1,SQRT(('Data Entry - beta, gamma form'!Z17)/PI()),"NO TRANSECT")</f>
        <v>NO TRANSECT</v>
      </c>
      <c r="BB17" s="315" t="str">
        <f>IF('Data Entry - beta, gamma form'!W17&gt;0,PI()*(((AX17+$F$2)*(AX17+$F$2))-(AX17*AX17)),"No Colony")</f>
        <v>No Colony</v>
      </c>
      <c r="BC17" s="91" t="str">
        <f>IF('Data Entry - beta, gamma form'!X17&gt;0,PI()*(((AY17+$G$2)*(AY17+$G$2))-(AY17*AY17)),"No Colony")</f>
        <v>No Colony</v>
      </c>
      <c r="BD17" s="91" t="str">
        <f>IF('Data Entry - beta, gamma form'!Y17&gt;0,PI()*(((AZ17+$H$2)*(AZ17+$H$2))-(AZ17*AZ17)),"No Colony")</f>
        <v>No Colony</v>
      </c>
      <c r="BE17" s="106" t="str">
        <f>IF('Data Entry - beta, gamma form'!Z17&gt;0,PI()*(((BA17+$I$2)*(BA17+$I$2))-(BA17*BA17)),"No Colony")</f>
        <v>No Colony</v>
      </c>
      <c r="BF17" s="32"/>
      <c r="BG17" s="306" t="str">
        <f>IF('Data Entry - beta, gamma form'!W17&gt;0,Equations!$F$30*BB17,"No Colony")</f>
        <v>No Colony</v>
      </c>
      <c r="BH17" s="96" t="str">
        <f>IF('Data Entry - beta, gamma form'!X17&gt;0,Equations!$F$30*BC17,"No Colony")</f>
        <v>No Colony</v>
      </c>
      <c r="BI17" s="96" t="str">
        <f>IF('Data Entry - beta, gamma form'!Y17&gt;0,Equations!$F$30*BD17,"No Colony")</f>
        <v>No Colony</v>
      </c>
      <c r="BJ17" s="307" t="str">
        <f>IF('Data Entry - beta, gamma form'!Z17&gt;0,Equations!$F$30*BE17,"No Colony")</f>
        <v>No Colony</v>
      </c>
      <c r="BM17" s="100">
        <v>14</v>
      </c>
      <c r="BN17" s="203" t="str">
        <f>IF('Site Description'!$F$43&gt;1,SQRT(('Data Entry - beta, gamma form'!AD17)/PI()),"NO TRANSECT")</f>
        <v>NO TRANSECT</v>
      </c>
      <c r="BO17" s="201" t="str">
        <f>IF('Site Description'!$F$43&gt;1,SQRT(('Data Entry - beta, gamma form'!AE17)/PI()),"NO TRANSECT")</f>
        <v>NO TRANSECT</v>
      </c>
      <c r="BP17" s="201" t="str">
        <f>IF('Site Description'!$F$43&gt;1,SQRT(('Data Entry - beta, gamma form'!AF17)/PI()),"NO TRANSECT")</f>
        <v>NO TRANSECT</v>
      </c>
      <c r="BQ17" s="312" t="str">
        <f>IF('Site Description'!$F$43&gt;1,SQRT(('Data Entry - beta, gamma form'!AG17)/PI()),"NO TRANSECT")</f>
        <v>NO TRANSECT</v>
      </c>
      <c r="BR17" s="315" t="str">
        <f>IF('Data Entry - beta, gamma form'!AD17&gt;0,PI()*(((BN17+$F$2)*(BN17+$F$2))-(BN17*BN17)),"No Colony")</f>
        <v>No Colony</v>
      </c>
      <c r="BS17" s="91" t="str">
        <f>IF('Data Entry - beta, gamma form'!AE17&gt;0,PI()*(((BO17+$G$2)*(BO17+$G$2))-(BO17*BO17)),"No Colony")</f>
        <v>No Colony</v>
      </c>
      <c r="BT17" s="91" t="str">
        <f>IF('Data Entry - beta, gamma form'!AF17&gt;0,PI()*(((BP17+$H$2)*(BP17+$H$2))-(BP17*BP17)),"No Colony")</f>
        <v>No Colony</v>
      </c>
      <c r="BU17" s="106" t="str">
        <f>IF('Data Entry - beta, gamma form'!AG17&gt;0,PI()*(((BQ17+$I$2)*(BQ17+$I$2))-(BQ17*BQ17)),"No Colony")</f>
        <v>No Colony</v>
      </c>
      <c r="BV17" s="32"/>
      <c r="BW17" s="75" t="str">
        <f>IF('Data Entry - beta, gamma form'!AD17&gt;0,Equations!$F$30*BR17,"No Colony")</f>
        <v>No Colony</v>
      </c>
      <c r="BX17" s="76" t="str">
        <f>IF('Data Entry - beta, gamma form'!AE17&gt;0,Equations!$F$30*BS17,"No Colony")</f>
        <v>No Colony</v>
      </c>
      <c r="BY17" s="76" t="str">
        <f>IF('Data Entry - beta, gamma form'!AF17&gt;0,Equations!$F$30*BT17,"No Colony")</f>
        <v>No Colony</v>
      </c>
      <c r="BZ17" s="77" t="str">
        <f>IF('Data Entry - beta, gamma form'!AG17&gt;0,Equations!$F$30*BU17,"No Colony")</f>
        <v>No Colony</v>
      </c>
      <c r="CC17" s="100">
        <v>14</v>
      </c>
      <c r="CD17" s="203" t="str">
        <f>IF('Site Description'!$G$43&gt;1,SQRT(('Data Entry - beta, gamma form'!AK17)/PI()),"NO TRANSECT")</f>
        <v>NO TRANSECT</v>
      </c>
      <c r="CE17" s="201" t="str">
        <f>IF('Site Description'!$G$43&gt;1,SQRT(('Data Entry - beta, gamma form'!AL17)/PI()),"NO TRANSECT")</f>
        <v>NO TRANSECT</v>
      </c>
      <c r="CF17" s="201" t="str">
        <f>IF('Site Description'!$G$43&gt;1,SQRT(('Data Entry - beta, gamma form'!AM17)/PI()),"NO TRANSECT")</f>
        <v>NO TRANSECT</v>
      </c>
      <c r="CG17" s="312" t="str">
        <f>IF('Site Description'!$G$43&gt;1,SQRT(('Data Entry - beta, gamma form'!AN17)/PI()),"NO TRANSECT")</f>
        <v>NO TRANSECT</v>
      </c>
      <c r="CH17" s="315" t="str">
        <f>IF('Data Entry - beta, gamma form'!AK17&gt;0,PI()*(((CD17+$F$2)*(CD17+$F$2))-(CD17*CD17)),"No Colony")</f>
        <v>No Colony</v>
      </c>
      <c r="CI17" s="91" t="str">
        <f>IF('Data Entry - beta, gamma form'!AL17&gt;0,PI()*(((CE17+$G$2)*(CE17+$G$2))-(CE17*CE17)),"No Colony")</f>
        <v>No Colony</v>
      </c>
      <c r="CJ17" s="91" t="str">
        <f>IF('Data Entry - beta, gamma form'!AM17&gt;0,PI()*(((CF17+$H$2)*(CF17+$H$2))-(CF17*CF17)),"No Colony")</f>
        <v>No Colony</v>
      </c>
      <c r="CK17" s="106" t="str">
        <f>IF('Data Entry - beta, gamma form'!AN17&gt;0,PI()*(((CG17+$I$2)*(CG17+$I$2))-(CG17*CG17)),"No Colony")</f>
        <v>No Colony</v>
      </c>
      <c r="CL17" s="34"/>
      <c r="CM17" s="75" t="str">
        <f>IF('Data Entry - beta, gamma form'!AK17&gt;0,Equations!$F$30*CH17,"No Colony")</f>
        <v>No Colony</v>
      </c>
      <c r="CN17" s="76" t="str">
        <f>IF('Data Entry - beta, gamma form'!AL17&gt;0,Equations!$F$30*CI17,"No Colony")</f>
        <v>No Colony</v>
      </c>
      <c r="CO17" s="76" t="str">
        <f>IF('Data Entry - beta, gamma form'!AM17&gt;0,Equations!$F$30*CJ17,"No Colony")</f>
        <v>No Colony</v>
      </c>
      <c r="CP17" s="77" t="str">
        <f>IF('Data Entry - beta, gamma form'!AN17&gt;0,Equations!$F$30*CK17,"No Colony")</f>
        <v>No Colony</v>
      </c>
    </row>
    <row r="18" spans="1:94" ht="15.75" thickBot="1">
      <c r="A18" s="100">
        <v>15</v>
      </c>
      <c r="B18" s="203" t="str">
        <f>IF('Site Description'!$B$43&gt;1,SQRT(('Data Entry - beta, gamma form'!B18)/PI()),"NO TRANSECT")</f>
        <v>NO TRANSECT</v>
      </c>
      <c r="C18" s="201" t="str">
        <f>IF('Site Description'!$B$43&gt;1,SQRT(('Data Entry - beta, gamma form'!C18)/PI()),"NO TRANSECT")</f>
        <v>NO TRANSECT</v>
      </c>
      <c r="D18" s="201" t="str">
        <f>IF('Site Description'!$B$43&gt;1,SQRT(('Data Entry - beta, gamma form'!D18)/PI()),"NO TRANSECT")</f>
        <v>NO TRANSECT</v>
      </c>
      <c r="E18" s="201" t="str">
        <f>IF('Site Description'!$B$43&gt;1,SQRT(('Data Entry - beta, gamma form'!E18)/PI()),"NO TRANSECT")</f>
        <v>NO TRANSECT</v>
      </c>
      <c r="F18" s="91" t="str">
        <f>IF('Data Entry - beta, gamma form'!B18&gt;0,PI()*(((B18+$F$2)*(B18+$F$2))-(B18*B18)),"No Colony")</f>
        <v>No Colony</v>
      </c>
      <c r="G18" s="91" t="str">
        <f>IF('Data Entry - beta, gamma form'!C18&gt;0,PI()*(((C18+$G$2)*(C18+$G$2))-(C18*C18)),"No Colony")</f>
        <v>No Colony</v>
      </c>
      <c r="H18" s="91" t="str">
        <f>IF('Data Entry - beta, gamma form'!D18&gt;0,PI()*(((D18+$H$2)*(D18+$H$2))-(D18*D18)),"No Colony")</f>
        <v>No Colony</v>
      </c>
      <c r="I18" s="106" t="str">
        <f>IF('Data Entry - beta, gamma form'!E18&gt;0,PI()*(((E18+$I$2)*(E18+$I$2))-(E18*E18)),"No Colony")</f>
        <v>No Colony</v>
      </c>
      <c r="K18" s="306" t="str">
        <f>IF('Data Entry - beta, gamma form'!B18&gt;0,Equations!$F$30*F18,"No Colony")</f>
        <v>No Colony</v>
      </c>
      <c r="L18" s="96" t="str">
        <f>IF('Data Entry - beta, gamma form'!C18&gt;0,Equations!$F$30*G18,"No Colony")</f>
        <v>No Colony</v>
      </c>
      <c r="M18" s="96" t="str">
        <f>IF('Data Entry - beta, gamma form'!D18&gt;0,Equations!$F$30*H18,"No Colony")</f>
        <v>No Colony</v>
      </c>
      <c r="N18" s="307" t="str">
        <f>IF('Data Entry - beta, gamma form'!E18&gt;0,Equations!$F$30*I18,"No Colony")</f>
        <v>No Colony</v>
      </c>
      <c r="Q18" s="100">
        <v>15</v>
      </c>
      <c r="R18" s="203" t="str">
        <f>IF('Site Description'!$C$43&gt;1,SQRT(('Data Entry - beta, gamma form'!I18)/PI()),"NO TRANSECT")</f>
        <v>NO TRANSECT</v>
      </c>
      <c r="S18" s="201" t="str">
        <f>IF('Site Description'!$C$43&gt;1,SQRT(('Data Entry - beta, gamma form'!J18)/PI()),"NO TRANSECT")</f>
        <v>NO TRANSECT</v>
      </c>
      <c r="T18" s="201" t="str">
        <f>IF('Site Description'!$C$43&gt;1,SQRT(('Data Entry - beta, gamma form'!K18)/PI()),"NO TRANSECT")</f>
        <v>NO TRANSECT</v>
      </c>
      <c r="U18" s="312" t="str">
        <f>IF('Site Description'!$C$43&gt;1,SQRT(('Data Entry - beta, gamma form'!L18)/PI()),"NO TRANSECT")</f>
        <v>NO TRANSECT</v>
      </c>
      <c r="V18" s="315" t="str">
        <f>IF('Data Entry - beta, gamma form'!I18&gt;0,PI()*(((R18+$F$2)*(R18+$F$2))-(R18*R18)),"No Colony")</f>
        <v>No Colony</v>
      </c>
      <c r="W18" s="91" t="str">
        <f>IF('Data Entry - beta, gamma form'!J18&gt;0,PI()*(((S18+$G$2)*(S18+$G$2))-(S18*S18)),"No Colony")</f>
        <v>No Colony</v>
      </c>
      <c r="X18" s="91" t="str">
        <f>IF('Data Entry - beta, gamma form'!K18&gt;0,PI()*(((T18+$H$2)*(T18+$H$2))-(T18*T18)),"No Colony")</f>
        <v>No Colony</v>
      </c>
      <c r="Y18" s="106" t="str">
        <f>IF('Data Entry - beta, gamma form'!L18&gt;0,PI()*(((U18+$I$2)*(U18+$I$2))-(U18*U18)),"No Colony")</f>
        <v>No Colony</v>
      </c>
      <c r="Z18" s="32"/>
      <c r="AA18" s="75" t="str">
        <f>IF('Data Entry - beta, gamma form'!I18&gt;0,Equations!$F$30*V18,"No Colony")</f>
        <v>No Colony</v>
      </c>
      <c r="AB18" s="76" t="str">
        <f>IF('Data Entry - beta, gamma form'!J18&gt;0,Equations!$F$30*W18,"No Colony")</f>
        <v>No Colony</v>
      </c>
      <c r="AC18" s="76" t="str">
        <f>IF('Data Entry - beta, gamma form'!K18&gt;0,Equations!$F$30*X18,"No Colony")</f>
        <v>No Colony</v>
      </c>
      <c r="AD18" s="77" t="str">
        <f>IF('Data Entry - beta, gamma form'!L18&gt;0,Equations!$F$30*Y18,"No Colony")</f>
        <v>No Colony</v>
      </c>
      <c r="AG18" s="100">
        <v>15</v>
      </c>
      <c r="AH18" s="203" t="str">
        <f>IF('Site Description'!$D$43&gt;1,SQRT(('Data Entry - beta, gamma form'!P18)/PI()),"NO TRANSECT")</f>
        <v>NO TRANSECT</v>
      </c>
      <c r="AI18" s="201" t="str">
        <f>IF('Site Description'!$D$43&gt;1,SQRT(('Data Entry - beta, gamma form'!Q18)/PI()),"NO TRANSECT")</f>
        <v>NO TRANSECT</v>
      </c>
      <c r="AJ18" s="201" t="str">
        <f>IF('Site Description'!$D$43&gt;1,SQRT(('Data Entry - beta, gamma form'!R18)/PI()),"NO TRANSECT")</f>
        <v>NO TRANSECT</v>
      </c>
      <c r="AK18" s="317" t="str">
        <f>IF('Site Description'!$D$43&gt;1,SQRT(('Data Entry - beta, gamma form'!S18)/PI()),"NO TRANSECT")</f>
        <v>NO TRANSECT</v>
      </c>
      <c r="AL18" s="315" t="str">
        <f>IF('Data Entry - beta, gamma form'!P18&gt;0,PI()*(((AH18+$F$2)*(AH18+$F$2))-(AH18*AH18)),"No Colony")</f>
        <v>No Colony</v>
      </c>
      <c r="AM18" s="91" t="str">
        <f>IF('Data Entry - beta, gamma form'!Q18&gt;0,PI()*(((AI18+$G$2)*(AI18+$G$2))-(AI18*AI18)),"No Colony")</f>
        <v>No Colony</v>
      </c>
      <c r="AN18" s="91" t="str">
        <f>IF('Data Entry - beta, gamma form'!R18&gt;0,PI()*(((AJ18+$H$2)*(AJ18+$H$2))-(AJ18*AJ18)),"No Colony")</f>
        <v>No Colony</v>
      </c>
      <c r="AO18" s="106" t="str">
        <f>IF('Data Entry - beta, gamma form'!S18&gt;0,PI()*(((AK18+$I$2)*(AK18+$I$2))-(AK18*AK18)),"No Colony")</f>
        <v>No Colony</v>
      </c>
      <c r="AP18" s="32"/>
      <c r="AQ18" s="75" t="str">
        <f>IF('Data Entry - beta, gamma form'!P18&gt;0,Equations!$F$30*AL18,"No Colony")</f>
        <v>No Colony</v>
      </c>
      <c r="AR18" s="76" t="str">
        <f>IF('Data Entry - beta, gamma form'!Q18&gt;0,Equations!$F$30*AM18,"No Colony")</f>
        <v>No Colony</v>
      </c>
      <c r="AS18" s="76" t="str">
        <f>IF('Data Entry - beta, gamma form'!R18&gt;0,Equations!$F$30*AN18,"No Colony")</f>
        <v>No Colony</v>
      </c>
      <c r="AT18" s="77" t="str">
        <f>IF('Data Entry - beta, gamma form'!S18&gt;0,Equations!$F$30*AO18,"No Colony")</f>
        <v>No Colony</v>
      </c>
      <c r="AW18" s="100">
        <v>15</v>
      </c>
      <c r="AX18" s="203" t="str">
        <f>IF('Site Description'!$E$43&gt;1,SQRT(('Data Entry - beta, gamma form'!W18)/PI()),"NO TRANSECT")</f>
        <v>NO TRANSECT</v>
      </c>
      <c r="AY18" s="201" t="str">
        <f>IF('Site Description'!$E$43&gt;1,SQRT(('Data Entry - beta, gamma form'!X18)/PI()),"NO TRANSECT")</f>
        <v>NO TRANSECT</v>
      </c>
      <c r="AZ18" s="201" t="str">
        <f>IF('Site Description'!$E$43&gt;1,SQRT(('Data Entry - beta, gamma form'!Y18)/PI()),"NO TRANSECT")</f>
        <v>NO TRANSECT</v>
      </c>
      <c r="BA18" s="312" t="str">
        <f>IF('Site Description'!$E$43&gt;1,SQRT(('Data Entry - beta, gamma form'!Z18)/PI()),"NO TRANSECT")</f>
        <v>NO TRANSECT</v>
      </c>
      <c r="BB18" s="315" t="str">
        <f>IF('Data Entry - beta, gamma form'!W18&gt;0,PI()*(((AX18+$F$2)*(AX18+$F$2))-(AX18*AX18)),"No Colony")</f>
        <v>No Colony</v>
      </c>
      <c r="BC18" s="91" t="str">
        <f>IF('Data Entry - beta, gamma form'!X18&gt;0,PI()*(((AY18+$G$2)*(AY18+$G$2))-(AY18*AY18)),"No Colony")</f>
        <v>No Colony</v>
      </c>
      <c r="BD18" s="91" t="str">
        <f>IF('Data Entry - beta, gamma form'!Y18&gt;0,PI()*(((AZ18+$H$2)*(AZ18+$H$2))-(AZ18*AZ18)),"No Colony")</f>
        <v>No Colony</v>
      </c>
      <c r="BE18" s="106" t="str">
        <f>IF('Data Entry - beta, gamma form'!Z18&gt;0,PI()*(((BA18+$I$2)*(BA18+$I$2))-(BA18*BA18)),"No Colony")</f>
        <v>No Colony</v>
      </c>
      <c r="BF18" s="32"/>
      <c r="BG18" s="306" t="str">
        <f>IF('Data Entry - beta, gamma form'!W18&gt;0,Equations!$F$30*BB18,"No Colony")</f>
        <v>No Colony</v>
      </c>
      <c r="BH18" s="96" t="str">
        <f>IF('Data Entry - beta, gamma form'!X18&gt;0,Equations!$F$30*BC18,"No Colony")</f>
        <v>No Colony</v>
      </c>
      <c r="BI18" s="96" t="str">
        <f>IF('Data Entry - beta, gamma form'!Y18&gt;0,Equations!$F$30*BD18,"No Colony")</f>
        <v>No Colony</v>
      </c>
      <c r="BJ18" s="307" t="str">
        <f>IF('Data Entry - beta, gamma form'!Z18&gt;0,Equations!$F$30*BE18,"No Colony")</f>
        <v>No Colony</v>
      </c>
      <c r="BM18" s="100">
        <v>15</v>
      </c>
      <c r="BN18" s="203" t="str">
        <f>IF('Site Description'!$F$43&gt;1,SQRT(('Data Entry - beta, gamma form'!AD18)/PI()),"NO TRANSECT")</f>
        <v>NO TRANSECT</v>
      </c>
      <c r="BO18" s="201" t="str">
        <f>IF('Site Description'!$F$43&gt;1,SQRT(('Data Entry - beta, gamma form'!AE18)/PI()),"NO TRANSECT")</f>
        <v>NO TRANSECT</v>
      </c>
      <c r="BP18" s="201" t="str">
        <f>IF('Site Description'!$F$43&gt;1,SQRT(('Data Entry - beta, gamma form'!AF18)/PI()),"NO TRANSECT")</f>
        <v>NO TRANSECT</v>
      </c>
      <c r="BQ18" s="312" t="str">
        <f>IF('Site Description'!$F$43&gt;1,SQRT(('Data Entry - beta, gamma form'!AG18)/PI()),"NO TRANSECT")</f>
        <v>NO TRANSECT</v>
      </c>
      <c r="BR18" s="315" t="str">
        <f>IF('Data Entry - beta, gamma form'!AD18&gt;0,PI()*(((BN18+$F$2)*(BN18+$F$2))-(BN18*BN18)),"No Colony")</f>
        <v>No Colony</v>
      </c>
      <c r="BS18" s="91" t="str">
        <f>IF('Data Entry - beta, gamma form'!AE18&gt;0,PI()*(((BO18+$G$2)*(BO18+$G$2))-(BO18*BO18)),"No Colony")</f>
        <v>No Colony</v>
      </c>
      <c r="BT18" s="91" t="str">
        <f>IF('Data Entry - beta, gamma form'!AF18&gt;0,PI()*(((BP18+$H$2)*(BP18+$H$2))-(BP18*BP18)),"No Colony")</f>
        <v>No Colony</v>
      </c>
      <c r="BU18" s="106" t="str">
        <f>IF('Data Entry - beta, gamma form'!AG18&gt;0,PI()*(((BQ18+$I$2)*(BQ18+$I$2))-(BQ18*BQ18)),"No Colony")</f>
        <v>No Colony</v>
      </c>
      <c r="BV18" s="32"/>
      <c r="BW18" s="75" t="str">
        <f>IF('Data Entry - beta, gamma form'!AD18&gt;0,Equations!$F$30*BR18,"No Colony")</f>
        <v>No Colony</v>
      </c>
      <c r="BX18" s="76" t="str">
        <f>IF('Data Entry - beta, gamma form'!AE18&gt;0,Equations!$F$30*BS18,"No Colony")</f>
        <v>No Colony</v>
      </c>
      <c r="BY18" s="76" t="str">
        <f>IF('Data Entry - beta, gamma form'!AF18&gt;0,Equations!$F$30*BT18,"No Colony")</f>
        <v>No Colony</v>
      </c>
      <c r="BZ18" s="77" t="str">
        <f>IF('Data Entry - beta, gamma form'!AG18&gt;0,Equations!$F$30*BU18,"No Colony")</f>
        <v>No Colony</v>
      </c>
      <c r="CC18" s="100">
        <v>15</v>
      </c>
      <c r="CD18" s="203" t="str">
        <f>IF('Site Description'!$G$43&gt;1,SQRT(('Data Entry - beta, gamma form'!AK18)/PI()),"NO TRANSECT")</f>
        <v>NO TRANSECT</v>
      </c>
      <c r="CE18" s="201" t="str">
        <f>IF('Site Description'!$G$43&gt;1,SQRT(('Data Entry - beta, gamma form'!AL18)/PI()),"NO TRANSECT")</f>
        <v>NO TRANSECT</v>
      </c>
      <c r="CF18" s="201" t="str">
        <f>IF('Site Description'!$G$43&gt;1,SQRT(('Data Entry - beta, gamma form'!AM18)/PI()),"NO TRANSECT")</f>
        <v>NO TRANSECT</v>
      </c>
      <c r="CG18" s="312" t="str">
        <f>IF('Site Description'!$G$43&gt;1,SQRT(('Data Entry - beta, gamma form'!AN18)/PI()),"NO TRANSECT")</f>
        <v>NO TRANSECT</v>
      </c>
      <c r="CH18" s="315" t="str">
        <f>IF('Data Entry - beta, gamma form'!AK18&gt;0,PI()*(((CD18+$F$2)*(CD18+$F$2))-(CD18*CD18)),"No Colony")</f>
        <v>No Colony</v>
      </c>
      <c r="CI18" s="91" t="str">
        <f>IF('Data Entry - beta, gamma form'!AL18&gt;0,PI()*(((CE18+$G$2)*(CE18+$G$2))-(CE18*CE18)),"No Colony")</f>
        <v>No Colony</v>
      </c>
      <c r="CJ18" s="91" t="str">
        <f>IF('Data Entry - beta, gamma form'!AM18&gt;0,PI()*(((CF18+$H$2)*(CF18+$H$2))-(CF18*CF18)),"No Colony")</f>
        <v>No Colony</v>
      </c>
      <c r="CK18" s="106" t="str">
        <f>IF('Data Entry - beta, gamma form'!AN18&gt;0,PI()*(((CG18+$I$2)*(CG18+$I$2))-(CG18*CG18)),"No Colony")</f>
        <v>No Colony</v>
      </c>
      <c r="CL18" s="34"/>
      <c r="CM18" s="75" t="str">
        <f>IF('Data Entry - beta, gamma form'!AK18&gt;0,Equations!$F$30*CH18,"No Colony")</f>
        <v>No Colony</v>
      </c>
      <c r="CN18" s="76" t="str">
        <f>IF('Data Entry - beta, gamma form'!AL18&gt;0,Equations!$F$30*CI18,"No Colony")</f>
        <v>No Colony</v>
      </c>
      <c r="CO18" s="76" t="str">
        <f>IF('Data Entry - beta, gamma form'!AM18&gt;0,Equations!$F$30*CJ18,"No Colony")</f>
        <v>No Colony</v>
      </c>
      <c r="CP18" s="77" t="str">
        <f>IF('Data Entry - beta, gamma form'!AN18&gt;0,Equations!$F$30*CK18,"No Colony")</f>
        <v>No Colony</v>
      </c>
    </row>
    <row r="19" spans="1:94" ht="15.75" thickBot="1">
      <c r="A19" s="100">
        <v>16</v>
      </c>
      <c r="B19" s="203" t="str">
        <f>IF('Site Description'!$B$43&gt;1,SQRT(('Data Entry - beta, gamma form'!B19)/PI()),"NO TRANSECT")</f>
        <v>NO TRANSECT</v>
      </c>
      <c r="C19" s="201" t="str">
        <f>IF('Site Description'!$B$43&gt;1,SQRT(('Data Entry - beta, gamma form'!C19)/PI()),"NO TRANSECT")</f>
        <v>NO TRANSECT</v>
      </c>
      <c r="D19" s="201" t="str">
        <f>IF('Site Description'!$B$43&gt;1,SQRT(('Data Entry - beta, gamma form'!D19)/PI()),"NO TRANSECT")</f>
        <v>NO TRANSECT</v>
      </c>
      <c r="E19" s="201" t="str">
        <f>IF('Site Description'!$B$43&gt;1,SQRT(('Data Entry - beta, gamma form'!E19)/PI()),"NO TRANSECT")</f>
        <v>NO TRANSECT</v>
      </c>
      <c r="F19" s="91" t="str">
        <f>IF('Data Entry - beta, gamma form'!B19&gt;0,PI()*(((B19+$F$2)*(B19+$F$2))-(B19*B19)),"No Colony")</f>
        <v>No Colony</v>
      </c>
      <c r="G19" s="91" t="str">
        <f>IF('Data Entry - beta, gamma form'!C19&gt;0,PI()*(((C19+$G$2)*(C19+$G$2))-(C19*C19)),"No Colony")</f>
        <v>No Colony</v>
      </c>
      <c r="H19" s="91" t="str">
        <f>IF('Data Entry - beta, gamma form'!D19&gt;0,PI()*(((D19+$H$2)*(D19+$H$2))-(D19*D19)),"No Colony")</f>
        <v>No Colony</v>
      </c>
      <c r="I19" s="106" t="str">
        <f>IF('Data Entry - beta, gamma form'!E19&gt;0,PI()*(((E19+$I$2)*(E19+$I$2))-(E19*E19)),"No Colony")</f>
        <v>No Colony</v>
      </c>
      <c r="K19" s="306" t="str">
        <f>IF('Data Entry - beta, gamma form'!B19&gt;0,Equations!$F$30*F19,"No Colony")</f>
        <v>No Colony</v>
      </c>
      <c r="L19" s="96" t="str">
        <f>IF('Data Entry - beta, gamma form'!C19&gt;0,Equations!$F$30*G19,"No Colony")</f>
        <v>No Colony</v>
      </c>
      <c r="M19" s="96" t="str">
        <f>IF('Data Entry - beta, gamma form'!D19&gt;0,Equations!$F$30*H19,"No Colony")</f>
        <v>No Colony</v>
      </c>
      <c r="N19" s="307" t="str">
        <f>IF('Data Entry - beta, gamma form'!E19&gt;0,Equations!$F$30*I19,"No Colony")</f>
        <v>No Colony</v>
      </c>
      <c r="Q19" s="100">
        <v>16</v>
      </c>
      <c r="R19" s="203" t="str">
        <f>IF('Site Description'!$C$43&gt;1,SQRT(('Data Entry - beta, gamma form'!I19)/PI()),"NO TRANSECT")</f>
        <v>NO TRANSECT</v>
      </c>
      <c r="S19" s="201" t="str">
        <f>IF('Site Description'!$C$43&gt;1,SQRT(('Data Entry - beta, gamma form'!J19)/PI()),"NO TRANSECT")</f>
        <v>NO TRANSECT</v>
      </c>
      <c r="T19" s="201" t="str">
        <f>IF('Site Description'!$C$43&gt;1,SQRT(('Data Entry - beta, gamma form'!K19)/PI()),"NO TRANSECT")</f>
        <v>NO TRANSECT</v>
      </c>
      <c r="U19" s="312" t="str">
        <f>IF('Site Description'!$C$43&gt;1,SQRT(('Data Entry - beta, gamma form'!L19)/PI()),"NO TRANSECT")</f>
        <v>NO TRANSECT</v>
      </c>
      <c r="V19" s="315" t="str">
        <f>IF('Data Entry - beta, gamma form'!I19&gt;0,PI()*(((R19+$F$2)*(R19+$F$2))-(R19*R19)),"No Colony")</f>
        <v>No Colony</v>
      </c>
      <c r="W19" s="91" t="str">
        <f>IF('Data Entry - beta, gamma form'!J19&gt;0,PI()*(((S19+$G$2)*(S19+$G$2))-(S19*S19)),"No Colony")</f>
        <v>No Colony</v>
      </c>
      <c r="X19" s="91" t="str">
        <f>IF('Data Entry - beta, gamma form'!K19&gt;0,PI()*(((T19+$H$2)*(T19+$H$2))-(T19*T19)),"No Colony")</f>
        <v>No Colony</v>
      </c>
      <c r="Y19" s="106" t="str">
        <f>IF('Data Entry - beta, gamma form'!L19&gt;0,PI()*(((U19+$I$2)*(U19+$I$2))-(U19*U19)),"No Colony")</f>
        <v>No Colony</v>
      </c>
      <c r="Z19" s="32"/>
      <c r="AA19" s="75" t="str">
        <f>IF('Data Entry - beta, gamma form'!I19&gt;0,Equations!$F$30*V19,"No Colony")</f>
        <v>No Colony</v>
      </c>
      <c r="AB19" s="76" t="str">
        <f>IF('Data Entry - beta, gamma form'!J19&gt;0,Equations!$F$30*W19,"No Colony")</f>
        <v>No Colony</v>
      </c>
      <c r="AC19" s="76" t="str">
        <f>IF('Data Entry - beta, gamma form'!K19&gt;0,Equations!$F$30*X19,"No Colony")</f>
        <v>No Colony</v>
      </c>
      <c r="AD19" s="77" t="str">
        <f>IF('Data Entry - beta, gamma form'!L19&gt;0,Equations!$F$30*Y19,"No Colony")</f>
        <v>No Colony</v>
      </c>
      <c r="AG19" s="100">
        <v>16</v>
      </c>
      <c r="AH19" s="203" t="str">
        <f>IF('Site Description'!$D$43&gt;1,SQRT(('Data Entry - beta, gamma form'!P19)/PI()),"NO TRANSECT")</f>
        <v>NO TRANSECT</v>
      </c>
      <c r="AI19" s="201" t="str">
        <f>IF('Site Description'!$D$43&gt;1,SQRT(('Data Entry - beta, gamma form'!Q19)/PI()),"NO TRANSECT")</f>
        <v>NO TRANSECT</v>
      </c>
      <c r="AJ19" s="201" t="str">
        <f>IF('Site Description'!$D$43&gt;1,SQRT(('Data Entry - beta, gamma form'!R19)/PI()),"NO TRANSECT")</f>
        <v>NO TRANSECT</v>
      </c>
      <c r="AK19" s="317" t="str">
        <f>IF('Site Description'!$D$43&gt;1,SQRT(('Data Entry - beta, gamma form'!S19)/PI()),"NO TRANSECT")</f>
        <v>NO TRANSECT</v>
      </c>
      <c r="AL19" s="315" t="str">
        <f>IF('Data Entry - beta, gamma form'!P19&gt;0,PI()*(((AH19+$F$2)*(AH19+$F$2))-(AH19*AH19)),"No Colony")</f>
        <v>No Colony</v>
      </c>
      <c r="AM19" s="91" t="str">
        <f>IF('Data Entry - beta, gamma form'!Q19&gt;0,PI()*(((AI19+$G$2)*(AI19+$G$2))-(AI19*AI19)),"No Colony")</f>
        <v>No Colony</v>
      </c>
      <c r="AN19" s="91" t="str">
        <f>IF('Data Entry - beta, gamma form'!R19&gt;0,PI()*(((AJ19+$H$2)*(AJ19+$H$2))-(AJ19*AJ19)),"No Colony")</f>
        <v>No Colony</v>
      </c>
      <c r="AO19" s="106" t="str">
        <f>IF('Data Entry - beta, gamma form'!S19&gt;0,PI()*(((AK19+$I$2)*(AK19+$I$2))-(AK19*AK19)),"No Colony")</f>
        <v>No Colony</v>
      </c>
      <c r="AP19" s="32"/>
      <c r="AQ19" s="75" t="str">
        <f>IF('Data Entry - beta, gamma form'!P19&gt;0,Equations!$F$30*AL19,"No Colony")</f>
        <v>No Colony</v>
      </c>
      <c r="AR19" s="76" t="str">
        <f>IF('Data Entry - beta, gamma form'!Q19&gt;0,Equations!$F$30*AM19,"No Colony")</f>
        <v>No Colony</v>
      </c>
      <c r="AS19" s="76" t="str">
        <f>IF('Data Entry - beta, gamma form'!R19&gt;0,Equations!$F$30*AN19,"No Colony")</f>
        <v>No Colony</v>
      </c>
      <c r="AT19" s="77" t="str">
        <f>IF('Data Entry - beta, gamma form'!S19&gt;0,Equations!$F$30*AO19,"No Colony")</f>
        <v>No Colony</v>
      </c>
      <c r="AW19" s="100">
        <v>16</v>
      </c>
      <c r="AX19" s="203" t="str">
        <f>IF('Site Description'!$E$43&gt;1,SQRT(('Data Entry - beta, gamma form'!W19)/PI()),"NO TRANSECT")</f>
        <v>NO TRANSECT</v>
      </c>
      <c r="AY19" s="201" t="str">
        <f>IF('Site Description'!$E$43&gt;1,SQRT(('Data Entry - beta, gamma form'!X19)/PI()),"NO TRANSECT")</f>
        <v>NO TRANSECT</v>
      </c>
      <c r="AZ19" s="201" t="str">
        <f>IF('Site Description'!$E$43&gt;1,SQRT(('Data Entry - beta, gamma form'!Y19)/PI()),"NO TRANSECT")</f>
        <v>NO TRANSECT</v>
      </c>
      <c r="BA19" s="312" t="str">
        <f>IF('Site Description'!$E$43&gt;1,SQRT(('Data Entry - beta, gamma form'!Z19)/PI()),"NO TRANSECT")</f>
        <v>NO TRANSECT</v>
      </c>
      <c r="BB19" s="315" t="str">
        <f>IF('Data Entry - beta, gamma form'!W19&gt;0,PI()*(((AX19+$F$2)*(AX19+$F$2))-(AX19*AX19)),"No Colony")</f>
        <v>No Colony</v>
      </c>
      <c r="BC19" s="91" t="str">
        <f>IF('Data Entry - beta, gamma form'!X19&gt;0,PI()*(((AY19+$G$2)*(AY19+$G$2))-(AY19*AY19)),"No Colony")</f>
        <v>No Colony</v>
      </c>
      <c r="BD19" s="91" t="str">
        <f>IF('Data Entry - beta, gamma form'!Y19&gt;0,PI()*(((AZ19+$H$2)*(AZ19+$H$2))-(AZ19*AZ19)),"No Colony")</f>
        <v>No Colony</v>
      </c>
      <c r="BE19" s="106" t="str">
        <f>IF('Data Entry - beta, gamma form'!Z19&gt;0,PI()*(((BA19+$I$2)*(BA19+$I$2))-(BA19*BA19)),"No Colony")</f>
        <v>No Colony</v>
      </c>
      <c r="BF19" s="32"/>
      <c r="BG19" s="306" t="str">
        <f>IF('Data Entry - beta, gamma form'!W19&gt;0,Equations!$F$30*BB19,"No Colony")</f>
        <v>No Colony</v>
      </c>
      <c r="BH19" s="96" t="str">
        <f>IF('Data Entry - beta, gamma form'!X19&gt;0,Equations!$F$30*BC19,"No Colony")</f>
        <v>No Colony</v>
      </c>
      <c r="BI19" s="96" t="str">
        <f>IF('Data Entry - beta, gamma form'!Y19&gt;0,Equations!$F$30*BD19,"No Colony")</f>
        <v>No Colony</v>
      </c>
      <c r="BJ19" s="307" t="str">
        <f>IF('Data Entry - beta, gamma form'!Z19&gt;0,Equations!$F$30*BE19,"No Colony")</f>
        <v>No Colony</v>
      </c>
      <c r="BM19" s="100">
        <v>16</v>
      </c>
      <c r="BN19" s="203" t="str">
        <f>IF('Site Description'!$F$43&gt;1,SQRT(('Data Entry - beta, gamma form'!AD19)/PI()),"NO TRANSECT")</f>
        <v>NO TRANSECT</v>
      </c>
      <c r="BO19" s="201" t="str">
        <f>IF('Site Description'!$F$43&gt;1,SQRT(('Data Entry - beta, gamma form'!AE19)/PI()),"NO TRANSECT")</f>
        <v>NO TRANSECT</v>
      </c>
      <c r="BP19" s="201" t="str">
        <f>IF('Site Description'!$F$43&gt;1,SQRT(('Data Entry - beta, gamma form'!AF19)/PI()),"NO TRANSECT")</f>
        <v>NO TRANSECT</v>
      </c>
      <c r="BQ19" s="312" t="str">
        <f>IF('Site Description'!$F$43&gt;1,SQRT(('Data Entry - beta, gamma form'!AG19)/PI()),"NO TRANSECT")</f>
        <v>NO TRANSECT</v>
      </c>
      <c r="BR19" s="315" t="str">
        <f>IF('Data Entry - beta, gamma form'!AD19&gt;0,PI()*(((BN19+$F$2)*(BN19+$F$2))-(BN19*BN19)),"No Colony")</f>
        <v>No Colony</v>
      </c>
      <c r="BS19" s="91" t="str">
        <f>IF('Data Entry - beta, gamma form'!AE19&gt;0,PI()*(((BO19+$G$2)*(BO19+$G$2))-(BO19*BO19)),"No Colony")</f>
        <v>No Colony</v>
      </c>
      <c r="BT19" s="91" t="str">
        <f>IF('Data Entry - beta, gamma form'!AF19&gt;0,PI()*(((BP19+$H$2)*(BP19+$H$2))-(BP19*BP19)),"No Colony")</f>
        <v>No Colony</v>
      </c>
      <c r="BU19" s="106" t="str">
        <f>IF('Data Entry - beta, gamma form'!AG19&gt;0,PI()*(((BQ19+$I$2)*(BQ19+$I$2))-(BQ19*BQ19)),"No Colony")</f>
        <v>No Colony</v>
      </c>
      <c r="BV19" s="32"/>
      <c r="BW19" s="75" t="str">
        <f>IF('Data Entry - beta, gamma form'!AD19&gt;0,Equations!$F$30*BR19,"No Colony")</f>
        <v>No Colony</v>
      </c>
      <c r="BX19" s="76" t="str">
        <f>IF('Data Entry - beta, gamma form'!AE19&gt;0,Equations!$F$30*BS19,"No Colony")</f>
        <v>No Colony</v>
      </c>
      <c r="BY19" s="76" t="str">
        <f>IF('Data Entry - beta, gamma form'!AF19&gt;0,Equations!$F$30*BT19,"No Colony")</f>
        <v>No Colony</v>
      </c>
      <c r="BZ19" s="77" t="str">
        <f>IF('Data Entry - beta, gamma form'!AG19&gt;0,Equations!$F$30*BU19,"No Colony")</f>
        <v>No Colony</v>
      </c>
      <c r="CC19" s="100">
        <v>16</v>
      </c>
      <c r="CD19" s="203" t="str">
        <f>IF('Site Description'!$G$43&gt;1,SQRT(('Data Entry - beta, gamma form'!AK19)/PI()),"NO TRANSECT")</f>
        <v>NO TRANSECT</v>
      </c>
      <c r="CE19" s="201" t="str">
        <f>IF('Site Description'!$G$43&gt;1,SQRT(('Data Entry - beta, gamma form'!AL19)/PI()),"NO TRANSECT")</f>
        <v>NO TRANSECT</v>
      </c>
      <c r="CF19" s="201" t="str">
        <f>IF('Site Description'!$G$43&gt;1,SQRT(('Data Entry - beta, gamma form'!AM19)/PI()),"NO TRANSECT")</f>
        <v>NO TRANSECT</v>
      </c>
      <c r="CG19" s="312" t="str">
        <f>IF('Site Description'!$G$43&gt;1,SQRT(('Data Entry - beta, gamma form'!AN19)/PI()),"NO TRANSECT")</f>
        <v>NO TRANSECT</v>
      </c>
      <c r="CH19" s="315" t="str">
        <f>IF('Data Entry - beta, gamma form'!AK19&gt;0,PI()*(((CD19+$F$2)*(CD19+$F$2))-(CD19*CD19)),"No Colony")</f>
        <v>No Colony</v>
      </c>
      <c r="CI19" s="91" t="str">
        <f>IF('Data Entry - beta, gamma form'!AL19&gt;0,PI()*(((CE19+$G$2)*(CE19+$G$2))-(CE19*CE19)),"No Colony")</f>
        <v>No Colony</v>
      </c>
      <c r="CJ19" s="91" t="str">
        <f>IF('Data Entry - beta, gamma form'!AM19&gt;0,PI()*(((CF19+$H$2)*(CF19+$H$2))-(CF19*CF19)),"No Colony")</f>
        <v>No Colony</v>
      </c>
      <c r="CK19" s="106" t="str">
        <f>IF('Data Entry - beta, gamma form'!AN19&gt;0,PI()*(((CG19+$I$2)*(CG19+$I$2))-(CG19*CG19)),"No Colony")</f>
        <v>No Colony</v>
      </c>
      <c r="CL19" s="34"/>
      <c r="CM19" s="75" t="str">
        <f>IF('Data Entry - beta, gamma form'!AK19&gt;0,Equations!$F$30*CH19,"No Colony")</f>
        <v>No Colony</v>
      </c>
      <c r="CN19" s="76" t="str">
        <f>IF('Data Entry - beta, gamma form'!AL19&gt;0,Equations!$F$30*CI19,"No Colony")</f>
        <v>No Colony</v>
      </c>
      <c r="CO19" s="76" t="str">
        <f>IF('Data Entry - beta, gamma form'!AM19&gt;0,Equations!$F$30*CJ19,"No Colony")</f>
        <v>No Colony</v>
      </c>
      <c r="CP19" s="77" t="str">
        <f>IF('Data Entry - beta, gamma form'!AN19&gt;0,Equations!$F$30*CK19,"No Colony")</f>
        <v>No Colony</v>
      </c>
    </row>
    <row r="20" spans="1:94" ht="15.75" thickBot="1">
      <c r="A20" s="100">
        <v>17</v>
      </c>
      <c r="B20" s="203" t="str">
        <f>IF('Site Description'!$B$43&gt;1,SQRT(('Data Entry - beta, gamma form'!B20)/PI()),"NO TRANSECT")</f>
        <v>NO TRANSECT</v>
      </c>
      <c r="C20" s="201" t="str">
        <f>IF('Site Description'!$B$43&gt;1,SQRT(('Data Entry - beta, gamma form'!C20)/PI()),"NO TRANSECT")</f>
        <v>NO TRANSECT</v>
      </c>
      <c r="D20" s="201" t="str">
        <f>IF('Site Description'!$B$43&gt;1,SQRT(('Data Entry - beta, gamma form'!D20)/PI()),"NO TRANSECT")</f>
        <v>NO TRANSECT</v>
      </c>
      <c r="E20" s="201" t="str">
        <f>IF('Site Description'!$B$43&gt;1,SQRT(('Data Entry - beta, gamma form'!E20)/PI()),"NO TRANSECT")</f>
        <v>NO TRANSECT</v>
      </c>
      <c r="F20" s="91" t="str">
        <f>IF('Data Entry - beta, gamma form'!B20&gt;0,PI()*(((B20+$F$2)*(B20+$F$2))-(B20*B20)),"No Colony")</f>
        <v>No Colony</v>
      </c>
      <c r="G20" s="91" t="str">
        <f>IF('Data Entry - beta, gamma form'!C20&gt;0,PI()*(((C20+$G$2)*(C20+$G$2))-(C20*C20)),"No Colony")</f>
        <v>No Colony</v>
      </c>
      <c r="H20" s="91" t="str">
        <f>IF('Data Entry - beta, gamma form'!D20&gt;0,PI()*(((D20+$H$2)*(D20+$H$2))-(D20*D20)),"No Colony")</f>
        <v>No Colony</v>
      </c>
      <c r="I20" s="106" t="str">
        <f>IF('Data Entry - beta, gamma form'!E20&gt;0,PI()*(((E20+$I$2)*(E20+$I$2))-(E20*E20)),"No Colony")</f>
        <v>No Colony</v>
      </c>
      <c r="K20" s="306" t="str">
        <f>IF('Data Entry - beta, gamma form'!B20&gt;0,Equations!$F$30*F20,"No Colony")</f>
        <v>No Colony</v>
      </c>
      <c r="L20" s="96" t="str">
        <f>IF('Data Entry - beta, gamma form'!C20&gt;0,Equations!$F$30*G20,"No Colony")</f>
        <v>No Colony</v>
      </c>
      <c r="M20" s="96" t="str">
        <f>IF('Data Entry - beta, gamma form'!D20&gt;0,Equations!$F$30*H20,"No Colony")</f>
        <v>No Colony</v>
      </c>
      <c r="N20" s="307" t="str">
        <f>IF('Data Entry - beta, gamma form'!E20&gt;0,Equations!$F$30*I20,"No Colony")</f>
        <v>No Colony</v>
      </c>
      <c r="Q20" s="100">
        <v>17</v>
      </c>
      <c r="R20" s="203" t="str">
        <f>IF('Site Description'!$C$43&gt;1,SQRT(('Data Entry - beta, gamma form'!I20)/PI()),"NO TRANSECT")</f>
        <v>NO TRANSECT</v>
      </c>
      <c r="S20" s="201" t="str">
        <f>IF('Site Description'!$C$43&gt;1,SQRT(('Data Entry - beta, gamma form'!J20)/PI()),"NO TRANSECT")</f>
        <v>NO TRANSECT</v>
      </c>
      <c r="T20" s="201" t="str">
        <f>IF('Site Description'!$C$43&gt;1,SQRT(('Data Entry - beta, gamma form'!K20)/PI()),"NO TRANSECT")</f>
        <v>NO TRANSECT</v>
      </c>
      <c r="U20" s="312" t="str">
        <f>IF('Site Description'!$C$43&gt;1,SQRT(('Data Entry - beta, gamma form'!L20)/PI()),"NO TRANSECT")</f>
        <v>NO TRANSECT</v>
      </c>
      <c r="V20" s="315" t="str">
        <f>IF('Data Entry - beta, gamma form'!I20&gt;0,PI()*(((R20+$F$2)*(R20+$F$2))-(R20*R20)),"No Colony")</f>
        <v>No Colony</v>
      </c>
      <c r="W20" s="91" t="str">
        <f>IF('Data Entry - beta, gamma form'!J20&gt;0,PI()*(((S20+$G$2)*(S20+$G$2))-(S20*S20)),"No Colony")</f>
        <v>No Colony</v>
      </c>
      <c r="X20" s="91" t="str">
        <f>IF('Data Entry - beta, gamma form'!K20&gt;0,PI()*(((T20+$H$2)*(T20+$H$2))-(T20*T20)),"No Colony")</f>
        <v>No Colony</v>
      </c>
      <c r="Y20" s="106" t="str">
        <f>IF('Data Entry - beta, gamma form'!L20&gt;0,PI()*(((U20+$I$2)*(U20+$I$2))-(U20*U20)),"No Colony")</f>
        <v>No Colony</v>
      </c>
      <c r="Z20" s="32"/>
      <c r="AA20" s="75" t="str">
        <f>IF('Data Entry - beta, gamma form'!I20&gt;0,Equations!$F$30*V20,"No Colony")</f>
        <v>No Colony</v>
      </c>
      <c r="AB20" s="76" t="str">
        <f>IF('Data Entry - beta, gamma form'!J20&gt;0,Equations!$F$30*W20,"No Colony")</f>
        <v>No Colony</v>
      </c>
      <c r="AC20" s="76" t="str">
        <f>IF('Data Entry - beta, gamma form'!K20&gt;0,Equations!$F$30*X20,"No Colony")</f>
        <v>No Colony</v>
      </c>
      <c r="AD20" s="77" t="str">
        <f>IF('Data Entry - beta, gamma form'!L20&gt;0,Equations!$F$30*Y20,"No Colony")</f>
        <v>No Colony</v>
      </c>
      <c r="AG20" s="100">
        <v>17</v>
      </c>
      <c r="AH20" s="203" t="str">
        <f>IF('Site Description'!$D$43&gt;1,SQRT(('Data Entry - beta, gamma form'!P20)/PI()),"NO TRANSECT")</f>
        <v>NO TRANSECT</v>
      </c>
      <c r="AI20" s="201" t="str">
        <f>IF('Site Description'!$D$43&gt;1,SQRT(('Data Entry - beta, gamma form'!Q20)/PI()),"NO TRANSECT")</f>
        <v>NO TRANSECT</v>
      </c>
      <c r="AJ20" s="201" t="str">
        <f>IF('Site Description'!$D$43&gt;1,SQRT(('Data Entry - beta, gamma form'!R20)/PI()),"NO TRANSECT")</f>
        <v>NO TRANSECT</v>
      </c>
      <c r="AK20" s="317" t="str">
        <f>IF('Site Description'!$D$43&gt;1,SQRT(('Data Entry - beta, gamma form'!S20)/PI()),"NO TRANSECT")</f>
        <v>NO TRANSECT</v>
      </c>
      <c r="AL20" s="315" t="str">
        <f>IF('Data Entry - beta, gamma form'!P20&gt;0,PI()*(((AH20+$F$2)*(AH20+$F$2))-(AH20*AH20)),"No Colony")</f>
        <v>No Colony</v>
      </c>
      <c r="AM20" s="91" t="str">
        <f>IF('Data Entry - beta, gamma form'!Q20&gt;0,PI()*(((AI20+$G$2)*(AI20+$G$2))-(AI20*AI20)),"No Colony")</f>
        <v>No Colony</v>
      </c>
      <c r="AN20" s="91" t="str">
        <f>IF('Data Entry - beta, gamma form'!R20&gt;0,PI()*(((AJ20+$H$2)*(AJ20+$H$2))-(AJ20*AJ20)),"No Colony")</f>
        <v>No Colony</v>
      </c>
      <c r="AO20" s="106" t="str">
        <f>IF('Data Entry - beta, gamma form'!S20&gt;0,PI()*(((AK20+$I$2)*(AK20+$I$2))-(AK20*AK20)),"No Colony")</f>
        <v>No Colony</v>
      </c>
      <c r="AP20" s="32"/>
      <c r="AQ20" s="75" t="str">
        <f>IF('Data Entry - beta, gamma form'!P20&gt;0,Equations!$F$30*AL20,"No Colony")</f>
        <v>No Colony</v>
      </c>
      <c r="AR20" s="76" t="str">
        <f>IF('Data Entry - beta, gamma form'!Q20&gt;0,Equations!$F$30*AM20,"No Colony")</f>
        <v>No Colony</v>
      </c>
      <c r="AS20" s="76" t="str">
        <f>IF('Data Entry - beta, gamma form'!R20&gt;0,Equations!$F$30*AN20,"No Colony")</f>
        <v>No Colony</v>
      </c>
      <c r="AT20" s="77" t="str">
        <f>IF('Data Entry - beta, gamma form'!S20&gt;0,Equations!$F$30*AO20,"No Colony")</f>
        <v>No Colony</v>
      </c>
      <c r="AW20" s="100">
        <v>17</v>
      </c>
      <c r="AX20" s="203" t="str">
        <f>IF('Site Description'!$E$43&gt;1,SQRT(('Data Entry - beta, gamma form'!W20)/PI()),"NO TRANSECT")</f>
        <v>NO TRANSECT</v>
      </c>
      <c r="AY20" s="201" t="str">
        <f>IF('Site Description'!$E$43&gt;1,SQRT(('Data Entry - beta, gamma form'!X20)/PI()),"NO TRANSECT")</f>
        <v>NO TRANSECT</v>
      </c>
      <c r="AZ20" s="201" t="str">
        <f>IF('Site Description'!$E$43&gt;1,SQRT(('Data Entry - beta, gamma form'!Y20)/PI()),"NO TRANSECT")</f>
        <v>NO TRANSECT</v>
      </c>
      <c r="BA20" s="312" t="str">
        <f>IF('Site Description'!$E$43&gt;1,SQRT(('Data Entry - beta, gamma form'!Z20)/PI()),"NO TRANSECT")</f>
        <v>NO TRANSECT</v>
      </c>
      <c r="BB20" s="315" t="str">
        <f>IF('Data Entry - beta, gamma form'!W20&gt;0,PI()*(((AX20+$F$2)*(AX20+$F$2))-(AX20*AX20)),"No Colony")</f>
        <v>No Colony</v>
      </c>
      <c r="BC20" s="91" t="str">
        <f>IF('Data Entry - beta, gamma form'!X20&gt;0,PI()*(((AY20+$G$2)*(AY20+$G$2))-(AY20*AY20)),"No Colony")</f>
        <v>No Colony</v>
      </c>
      <c r="BD20" s="91" t="str">
        <f>IF('Data Entry - beta, gamma form'!Y20&gt;0,PI()*(((AZ20+$H$2)*(AZ20+$H$2))-(AZ20*AZ20)),"No Colony")</f>
        <v>No Colony</v>
      </c>
      <c r="BE20" s="106" t="str">
        <f>IF('Data Entry - beta, gamma form'!Z20&gt;0,PI()*(((BA20+$I$2)*(BA20+$I$2))-(BA20*BA20)),"No Colony")</f>
        <v>No Colony</v>
      </c>
      <c r="BF20" s="32"/>
      <c r="BG20" s="306" t="str">
        <f>IF('Data Entry - beta, gamma form'!W20&gt;0,Equations!$F$30*BB20,"No Colony")</f>
        <v>No Colony</v>
      </c>
      <c r="BH20" s="96" t="str">
        <f>IF('Data Entry - beta, gamma form'!X20&gt;0,Equations!$F$30*BC20,"No Colony")</f>
        <v>No Colony</v>
      </c>
      <c r="BI20" s="96" t="str">
        <f>IF('Data Entry - beta, gamma form'!Y20&gt;0,Equations!$F$30*BD20,"No Colony")</f>
        <v>No Colony</v>
      </c>
      <c r="BJ20" s="307" t="str">
        <f>IF('Data Entry - beta, gamma form'!Z20&gt;0,Equations!$F$30*BE20,"No Colony")</f>
        <v>No Colony</v>
      </c>
      <c r="BM20" s="100">
        <v>17</v>
      </c>
      <c r="BN20" s="203" t="str">
        <f>IF('Site Description'!$F$43&gt;1,SQRT(('Data Entry - beta, gamma form'!AD20)/PI()),"NO TRANSECT")</f>
        <v>NO TRANSECT</v>
      </c>
      <c r="BO20" s="201" t="str">
        <f>IF('Site Description'!$F$43&gt;1,SQRT(('Data Entry - beta, gamma form'!AE20)/PI()),"NO TRANSECT")</f>
        <v>NO TRANSECT</v>
      </c>
      <c r="BP20" s="201" t="str">
        <f>IF('Site Description'!$F$43&gt;1,SQRT(('Data Entry - beta, gamma form'!AF20)/PI()),"NO TRANSECT")</f>
        <v>NO TRANSECT</v>
      </c>
      <c r="BQ20" s="312" t="str">
        <f>IF('Site Description'!$F$43&gt;1,SQRT(('Data Entry - beta, gamma form'!AG20)/PI()),"NO TRANSECT")</f>
        <v>NO TRANSECT</v>
      </c>
      <c r="BR20" s="315" t="str">
        <f>IF('Data Entry - beta, gamma form'!AD20&gt;0,PI()*(((BN20+$F$2)*(BN20+$F$2))-(BN20*BN20)),"No Colony")</f>
        <v>No Colony</v>
      </c>
      <c r="BS20" s="91" t="str">
        <f>IF('Data Entry - beta, gamma form'!AE20&gt;0,PI()*(((BO20+$G$2)*(BO20+$G$2))-(BO20*BO20)),"No Colony")</f>
        <v>No Colony</v>
      </c>
      <c r="BT20" s="91" t="str">
        <f>IF('Data Entry - beta, gamma form'!AF20&gt;0,PI()*(((BP20+$H$2)*(BP20+$H$2))-(BP20*BP20)),"No Colony")</f>
        <v>No Colony</v>
      </c>
      <c r="BU20" s="106" t="str">
        <f>IF('Data Entry - beta, gamma form'!AG20&gt;0,PI()*(((BQ20+$I$2)*(BQ20+$I$2))-(BQ20*BQ20)),"No Colony")</f>
        <v>No Colony</v>
      </c>
      <c r="BV20" s="32"/>
      <c r="BW20" s="75" t="str">
        <f>IF('Data Entry - beta, gamma form'!AD20&gt;0,Equations!$F$30*BR20,"No Colony")</f>
        <v>No Colony</v>
      </c>
      <c r="BX20" s="76" t="str">
        <f>IF('Data Entry - beta, gamma form'!AE20&gt;0,Equations!$F$30*BS20,"No Colony")</f>
        <v>No Colony</v>
      </c>
      <c r="BY20" s="76" t="str">
        <f>IF('Data Entry - beta, gamma form'!AF20&gt;0,Equations!$F$30*BT20,"No Colony")</f>
        <v>No Colony</v>
      </c>
      <c r="BZ20" s="77" t="str">
        <f>IF('Data Entry - beta, gamma form'!AG20&gt;0,Equations!$F$30*BU20,"No Colony")</f>
        <v>No Colony</v>
      </c>
      <c r="CC20" s="100">
        <v>17</v>
      </c>
      <c r="CD20" s="203" t="str">
        <f>IF('Site Description'!$G$43&gt;1,SQRT(('Data Entry - beta, gamma form'!AK20)/PI()),"NO TRANSECT")</f>
        <v>NO TRANSECT</v>
      </c>
      <c r="CE20" s="201" t="str">
        <f>IF('Site Description'!$G$43&gt;1,SQRT(('Data Entry - beta, gamma form'!AL20)/PI()),"NO TRANSECT")</f>
        <v>NO TRANSECT</v>
      </c>
      <c r="CF20" s="201" t="str">
        <f>IF('Site Description'!$G$43&gt;1,SQRT(('Data Entry - beta, gamma form'!AM20)/PI()),"NO TRANSECT")</f>
        <v>NO TRANSECT</v>
      </c>
      <c r="CG20" s="312" t="str">
        <f>IF('Site Description'!$G$43&gt;1,SQRT(('Data Entry - beta, gamma form'!AN20)/PI()),"NO TRANSECT")</f>
        <v>NO TRANSECT</v>
      </c>
      <c r="CH20" s="315" t="str">
        <f>IF('Data Entry - beta, gamma form'!AK20&gt;0,PI()*(((CD20+$F$2)*(CD20+$F$2))-(CD20*CD20)),"No Colony")</f>
        <v>No Colony</v>
      </c>
      <c r="CI20" s="91" t="str">
        <f>IF('Data Entry - beta, gamma form'!AL20&gt;0,PI()*(((CE20+$G$2)*(CE20+$G$2))-(CE20*CE20)),"No Colony")</f>
        <v>No Colony</v>
      </c>
      <c r="CJ20" s="91" t="str">
        <f>IF('Data Entry - beta, gamma form'!AM20&gt;0,PI()*(((CF20+$H$2)*(CF20+$H$2))-(CF20*CF20)),"No Colony")</f>
        <v>No Colony</v>
      </c>
      <c r="CK20" s="106" t="str">
        <f>IF('Data Entry - beta, gamma form'!AN20&gt;0,PI()*(((CG20+$I$2)*(CG20+$I$2))-(CG20*CG20)),"No Colony")</f>
        <v>No Colony</v>
      </c>
      <c r="CL20" s="34"/>
      <c r="CM20" s="75" t="str">
        <f>IF('Data Entry - beta, gamma form'!AK20&gt;0,Equations!$F$30*CH20,"No Colony")</f>
        <v>No Colony</v>
      </c>
      <c r="CN20" s="76" t="str">
        <f>IF('Data Entry - beta, gamma form'!AL20&gt;0,Equations!$F$30*CI20,"No Colony")</f>
        <v>No Colony</v>
      </c>
      <c r="CO20" s="76" t="str">
        <f>IF('Data Entry - beta, gamma form'!AM20&gt;0,Equations!$F$30*CJ20,"No Colony")</f>
        <v>No Colony</v>
      </c>
      <c r="CP20" s="77" t="str">
        <f>IF('Data Entry - beta, gamma form'!AN20&gt;0,Equations!$F$30*CK20,"No Colony")</f>
        <v>No Colony</v>
      </c>
    </row>
    <row r="21" spans="1:94" ht="15.75" thickBot="1">
      <c r="A21" s="100">
        <v>18</v>
      </c>
      <c r="B21" s="203" t="str">
        <f>IF('Site Description'!$B$43&gt;1,SQRT(('Data Entry - beta, gamma form'!B21)/PI()),"NO TRANSECT")</f>
        <v>NO TRANSECT</v>
      </c>
      <c r="C21" s="201" t="str">
        <f>IF('Site Description'!$B$43&gt;1,SQRT(('Data Entry - beta, gamma form'!C21)/PI()),"NO TRANSECT")</f>
        <v>NO TRANSECT</v>
      </c>
      <c r="D21" s="201" t="str">
        <f>IF('Site Description'!$B$43&gt;1,SQRT(('Data Entry - beta, gamma form'!D21)/PI()),"NO TRANSECT")</f>
        <v>NO TRANSECT</v>
      </c>
      <c r="E21" s="201" t="str">
        <f>IF('Site Description'!$B$43&gt;1,SQRT(('Data Entry - beta, gamma form'!E21)/PI()),"NO TRANSECT")</f>
        <v>NO TRANSECT</v>
      </c>
      <c r="F21" s="91" t="str">
        <f>IF('Data Entry - beta, gamma form'!B21&gt;0,PI()*(((B21+$F$2)*(B21+$F$2))-(B21*B21)),"No Colony")</f>
        <v>No Colony</v>
      </c>
      <c r="G21" s="91" t="str">
        <f>IF('Data Entry - beta, gamma form'!C21&gt;0,PI()*(((C21+$G$2)*(C21+$G$2))-(C21*C21)),"No Colony")</f>
        <v>No Colony</v>
      </c>
      <c r="H21" s="91" t="str">
        <f>IF('Data Entry - beta, gamma form'!D21&gt;0,PI()*(((D21+$H$2)*(D21+$H$2))-(D21*D21)),"No Colony")</f>
        <v>No Colony</v>
      </c>
      <c r="I21" s="106" t="str">
        <f>IF('Data Entry - beta, gamma form'!E21&gt;0,PI()*(((E21+$I$2)*(E21+$I$2))-(E21*E21)),"No Colony")</f>
        <v>No Colony</v>
      </c>
      <c r="K21" s="306" t="str">
        <f>IF('Data Entry - beta, gamma form'!B21&gt;0,Equations!$F$30*F21,"No Colony")</f>
        <v>No Colony</v>
      </c>
      <c r="L21" s="96" t="str">
        <f>IF('Data Entry - beta, gamma form'!C21&gt;0,Equations!$F$30*G21,"No Colony")</f>
        <v>No Colony</v>
      </c>
      <c r="M21" s="96" t="str">
        <f>IF('Data Entry - beta, gamma form'!D21&gt;0,Equations!$F$30*H21,"No Colony")</f>
        <v>No Colony</v>
      </c>
      <c r="N21" s="307" t="str">
        <f>IF('Data Entry - beta, gamma form'!E21&gt;0,Equations!$F$30*I21,"No Colony")</f>
        <v>No Colony</v>
      </c>
      <c r="Q21" s="100">
        <v>18</v>
      </c>
      <c r="R21" s="203" t="str">
        <f>IF('Site Description'!$C$43&gt;1,SQRT(('Data Entry - beta, gamma form'!I21)/PI()),"NO TRANSECT")</f>
        <v>NO TRANSECT</v>
      </c>
      <c r="S21" s="201" t="str">
        <f>IF('Site Description'!$C$43&gt;1,SQRT(('Data Entry - beta, gamma form'!J21)/PI()),"NO TRANSECT")</f>
        <v>NO TRANSECT</v>
      </c>
      <c r="T21" s="201" t="str">
        <f>IF('Site Description'!$C$43&gt;1,SQRT(('Data Entry - beta, gamma form'!K21)/PI()),"NO TRANSECT")</f>
        <v>NO TRANSECT</v>
      </c>
      <c r="U21" s="312" t="str">
        <f>IF('Site Description'!$C$43&gt;1,SQRT(('Data Entry - beta, gamma form'!L21)/PI()),"NO TRANSECT")</f>
        <v>NO TRANSECT</v>
      </c>
      <c r="V21" s="315" t="str">
        <f>IF('Data Entry - beta, gamma form'!I21&gt;0,PI()*(((R21+$F$2)*(R21+$F$2))-(R21*R21)),"No Colony")</f>
        <v>No Colony</v>
      </c>
      <c r="W21" s="91" t="str">
        <f>IF('Data Entry - beta, gamma form'!J21&gt;0,PI()*(((S21+$G$2)*(S21+$G$2))-(S21*S21)),"No Colony")</f>
        <v>No Colony</v>
      </c>
      <c r="X21" s="91" t="str">
        <f>IF('Data Entry - beta, gamma form'!K21&gt;0,PI()*(((T21+$H$2)*(T21+$H$2))-(T21*T21)),"No Colony")</f>
        <v>No Colony</v>
      </c>
      <c r="Y21" s="106" t="str">
        <f>IF('Data Entry - beta, gamma form'!L21&gt;0,PI()*(((U21+$I$2)*(U21+$I$2))-(U21*U21)),"No Colony")</f>
        <v>No Colony</v>
      </c>
      <c r="Z21" s="32"/>
      <c r="AA21" s="75" t="str">
        <f>IF('Data Entry - beta, gamma form'!I21&gt;0,Equations!$F$30*V21,"No Colony")</f>
        <v>No Colony</v>
      </c>
      <c r="AB21" s="76" t="str">
        <f>IF('Data Entry - beta, gamma form'!J21&gt;0,Equations!$F$30*W21,"No Colony")</f>
        <v>No Colony</v>
      </c>
      <c r="AC21" s="76" t="str">
        <f>IF('Data Entry - beta, gamma form'!K21&gt;0,Equations!$F$30*X21,"No Colony")</f>
        <v>No Colony</v>
      </c>
      <c r="AD21" s="77" t="str">
        <f>IF('Data Entry - beta, gamma form'!L21&gt;0,Equations!$F$30*Y21,"No Colony")</f>
        <v>No Colony</v>
      </c>
      <c r="AG21" s="100">
        <v>18</v>
      </c>
      <c r="AH21" s="203" t="str">
        <f>IF('Site Description'!$D$43&gt;1,SQRT(('Data Entry - beta, gamma form'!P21)/PI()),"NO TRANSECT")</f>
        <v>NO TRANSECT</v>
      </c>
      <c r="AI21" s="201" t="str">
        <f>IF('Site Description'!$D$43&gt;1,SQRT(('Data Entry - beta, gamma form'!Q21)/PI()),"NO TRANSECT")</f>
        <v>NO TRANSECT</v>
      </c>
      <c r="AJ21" s="201" t="str">
        <f>IF('Site Description'!$D$43&gt;1,SQRT(('Data Entry - beta, gamma form'!R21)/PI()),"NO TRANSECT")</f>
        <v>NO TRANSECT</v>
      </c>
      <c r="AK21" s="317" t="str">
        <f>IF('Site Description'!$D$43&gt;1,SQRT(('Data Entry - beta, gamma form'!S21)/PI()),"NO TRANSECT")</f>
        <v>NO TRANSECT</v>
      </c>
      <c r="AL21" s="315" t="str">
        <f>IF('Data Entry - beta, gamma form'!P21&gt;0,PI()*(((AH21+$F$2)*(AH21+$F$2))-(AH21*AH21)),"No Colony")</f>
        <v>No Colony</v>
      </c>
      <c r="AM21" s="91" t="str">
        <f>IF('Data Entry - beta, gamma form'!Q21&gt;0,PI()*(((AI21+$G$2)*(AI21+$G$2))-(AI21*AI21)),"No Colony")</f>
        <v>No Colony</v>
      </c>
      <c r="AN21" s="91" t="str">
        <f>IF('Data Entry - beta, gamma form'!R21&gt;0,PI()*(((AJ21+$H$2)*(AJ21+$H$2))-(AJ21*AJ21)),"No Colony")</f>
        <v>No Colony</v>
      </c>
      <c r="AO21" s="106" t="str">
        <f>IF('Data Entry - beta, gamma form'!S21&gt;0,PI()*(((AK21+$I$2)*(AK21+$I$2))-(AK21*AK21)),"No Colony")</f>
        <v>No Colony</v>
      </c>
      <c r="AP21" s="32"/>
      <c r="AQ21" s="75" t="str">
        <f>IF('Data Entry - beta, gamma form'!P21&gt;0,Equations!$F$30*AL21,"No Colony")</f>
        <v>No Colony</v>
      </c>
      <c r="AR21" s="76" t="str">
        <f>IF('Data Entry - beta, gamma form'!Q21&gt;0,Equations!$F$30*AM21,"No Colony")</f>
        <v>No Colony</v>
      </c>
      <c r="AS21" s="76" t="str">
        <f>IF('Data Entry - beta, gamma form'!R21&gt;0,Equations!$F$30*AN21,"No Colony")</f>
        <v>No Colony</v>
      </c>
      <c r="AT21" s="77" t="str">
        <f>IF('Data Entry - beta, gamma form'!S21&gt;0,Equations!$F$30*AO21,"No Colony")</f>
        <v>No Colony</v>
      </c>
      <c r="AW21" s="100">
        <v>18</v>
      </c>
      <c r="AX21" s="203" t="str">
        <f>IF('Site Description'!$E$43&gt;1,SQRT(('Data Entry - beta, gamma form'!W21)/PI()),"NO TRANSECT")</f>
        <v>NO TRANSECT</v>
      </c>
      <c r="AY21" s="201" t="str">
        <f>IF('Site Description'!$E$43&gt;1,SQRT(('Data Entry - beta, gamma form'!X21)/PI()),"NO TRANSECT")</f>
        <v>NO TRANSECT</v>
      </c>
      <c r="AZ21" s="201" t="str">
        <f>IF('Site Description'!$E$43&gt;1,SQRT(('Data Entry - beta, gamma form'!Y21)/PI()),"NO TRANSECT")</f>
        <v>NO TRANSECT</v>
      </c>
      <c r="BA21" s="312" t="str">
        <f>IF('Site Description'!$E$43&gt;1,SQRT(('Data Entry - beta, gamma form'!Z21)/PI()),"NO TRANSECT")</f>
        <v>NO TRANSECT</v>
      </c>
      <c r="BB21" s="315" t="str">
        <f>IF('Data Entry - beta, gamma form'!W21&gt;0,PI()*(((AX21+$F$2)*(AX21+$F$2))-(AX21*AX21)),"No Colony")</f>
        <v>No Colony</v>
      </c>
      <c r="BC21" s="91" t="str">
        <f>IF('Data Entry - beta, gamma form'!X21&gt;0,PI()*(((AY21+$G$2)*(AY21+$G$2))-(AY21*AY21)),"No Colony")</f>
        <v>No Colony</v>
      </c>
      <c r="BD21" s="91" t="str">
        <f>IF('Data Entry - beta, gamma form'!Y21&gt;0,PI()*(((AZ21+$H$2)*(AZ21+$H$2))-(AZ21*AZ21)),"No Colony")</f>
        <v>No Colony</v>
      </c>
      <c r="BE21" s="106" t="str">
        <f>IF('Data Entry - beta, gamma form'!Z21&gt;0,PI()*(((BA21+$I$2)*(BA21+$I$2))-(BA21*BA21)),"No Colony")</f>
        <v>No Colony</v>
      </c>
      <c r="BF21" s="32"/>
      <c r="BG21" s="306" t="str">
        <f>IF('Data Entry - beta, gamma form'!W21&gt;0,Equations!$F$30*BB21,"No Colony")</f>
        <v>No Colony</v>
      </c>
      <c r="BH21" s="96" t="str">
        <f>IF('Data Entry - beta, gamma form'!X21&gt;0,Equations!$F$30*BC21,"No Colony")</f>
        <v>No Colony</v>
      </c>
      <c r="BI21" s="96" t="str">
        <f>IF('Data Entry - beta, gamma form'!Y21&gt;0,Equations!$F$30*BD21,"No Colony")</f>
        <v>No Colony</v>
      </c>
      <c r="BJ21" s="307" t="str">
        <f>IF('Data Entry - beta, gamma form'!Z21&gt;0,Equations!$F$30*BE21,"No Colony")</f>
        <v>No Colony</v>
      </c>
      <c r="BM21" s="100">
        <v>18</v>
      </c>
      <c r="BN21" s="203" t="str">
        <f>IF('Site Description'!$F$43&gt;1,SQRT(('Data Entry - beta, gamma form'!AD21)/PI()),"NO TRANSECT")</f>
        <v>NO TRANSECT</v>
      </c>
      <c r="BO21" s="201" t="str">
        <f>IF('Site Description'!$F$43&gt;1,SQRT(('Data Entry - beta, gamma form'!AE21)/PI()),"NO TRANSECT")</f>
        <v>NO TRANSECT</v>
      </c>
      <c r="BP21" s="201" t="str">
        <f>IF('Site Description'!$F$43&gt;1,SQRT(('Data Entry - beta, gamma form'!AF21)/PI()),"NO TRANSECT")</f>
        <v>NO TRANSECT</v>
      </c>
      <c r="BQ21" s="312" t="str">
        <f>IF('Site Description'!$F$43&gt;1,SQRT(('Data Entry - beta, gamma form'!AG21)/PI()),"NO TRANSECT")</f>
        <v>NO TRANSECT</v>
      </c>
      <c r="BR21" s="315" t="str">
        <f>IF('Data Entry - beta, gamma form'!AD21&gt;0,PI()*(((BN21+$F$2)*(BN21+$F$2))-(BN21*BN21)),"No Colony")</f>
        <v>No Colony</v>
      </c>
      <c r="BS21" s="91" t="str">
        <f>IF('Data Entry - beta, gamma form'!AE21&gt;0,PI()*(((BO21+$G$2)*(BO21+$G$2))-(BO21*BO21)),"No Colony")</f>
        <v>No Colony</v>
      </c>
      <c r="BT21" s="91" t="str">
        <f>IF('Data Entry - beta, gamma form'!AF21&gt;0,PI()*(((BP21+$H$2)*(BP21+$H$2))-(BP21*BP21)),"No Colony")</f>
        <v>No Colony</v>
      </c>
      <c r="BU21" s="106" t="str">
        <f>IF('Data Entry - beta, gamma form'!AG21&gt;0,PI()*(((BQ21+$I$2)*(BQ21+$I$2))-(BQ21*BQ21)),"No Colony")</f>
        <v>No Colony</v>
      </c>
      <c r="BV21" s="32"/>
      <c r="BW21" s="75" t="str">
        <f>IF('Data Entry - beta, gamma form'!AD21&gt;0,Equations!$F$30*BR21,"No Colony")</f>
        <v>No Colony</v>
      </c>
      <c r="BX21" s="76" t="str">
        <f>IF('Data Entry - beta, gamma form'!AE21&gt;0,Equations!$F$30*BS21,"No Colony")</f>
        <v>No Colony</v>
      </c>
      <c r="BY21" s="76" t="str">
        <f>IF('Data Entry - beta, gamma form'!AF21&gt;0,Equations!$F$30*BT21,"No Colony")</f>
        <v>No Colony</v>
      </c>
      <c r="BZ21" s="77" t="str">
        <f>IF('Data Entry - beta, gamma form'!AG21&gt;0,Equations!$F$30*BU21,"No Colony")</f>
        <v>No Colony</v>
      </c>
      <c r="CC21" s="100">
        <v>18</v>
      </c>
      <c r="CD21" s="203" t="str">
        <f>IF('Site Description'!$G$43&gt;1,SQRT(('Data Entry - beta, gamma form'!AK21)/PI()),"NO TRANSECT")</f>
        <v>NO TRANSECT</v>
      </c>
      <c r="CE21" s="201" t="str">
        <f>IF('Site Description'!$G$43&gt;1,SQRT(('Data Entry - beta, gamma form'!AL21)/PI()),"NO TRANSECT")</f>
        <v>NO TRANSECT</v>
      </c>
      <c r="CF21" s="201" t="str">
        <f>IF('Site Description'!$G$43&gt;1,SQRT(('Data Entry - beta, gamma form'!AM21)/PI()),"NO TRANSECT")</f>
        <v>NO TRANSECT</v>
      </c>
      <c r="CG21" s="312" t="str">
        <f>IF('Site Description'!$G$43&gt;1,SQRT(('Data Entry - beta, gamma form'!AN21)/PI()),"NO TRANSECT")</f>
        <v>NO TRANSECT</v>
      </c>
      <c r="CH21" s="315" t="str">
        <f>IF('Data Entry - beta, gamma form'!AK21&gt;0,PI()*(((CD21+$F$2)*(CD21+$F$2))-(CD21*CD21)),"No Colony")</f>
        <v>No Colony</v>
      </c>
      <c r="CI21" s="91" t="str">
        <f>IF('Data Entry - beta, gamma form'!AL21&gt;0,PI()*(((CE21+$G$2)*(CE21+$G$2))-(CE21*CE21)),"No Colony")</f>
        <v>No Colony</v>
      </c>
      <c r="CJ21" s="91" t="str">
        <f>IF('Data Entry - beta, gamma form'!AM21&gt;0,PI()*(((CF21+$H$2)*(CF21+$H$2))-(CF21*CF21)),"No Colony")</f>
        <v>No Colony</v>
      </c>
      <c r="CK21" s="106" t="str">
        <f>IF('Data Entry - beta, gamma form'!AN21&gt;0,PI()*(((CG21+$I$2)*(CG21+$I$2))-(CG21*CG21)),"No Colony")</f>
        <v>No Colony</v>
      </c>
      <c r="CL21" s="34"/>
      <c r="CM21" s="75" t="str">
        <f>IF('Data Entry - beta, gamma form'!AK21&gt;0,Equations!$F$30*CH21,"No Colony")</f>
        <v>No Colony</v>
      </c>
      <c r="CN21" s="76" t="str">
        <f>IF('Data Entry - beta, gamma form'!AL21&gt;0,Equations!$F$30*CI21,"No Colony")</f>
        <v>No Colony</v>
      </c>
      <c r="CO21" s="76" t="str">
        <f>IF('Data Entry - beta, gamma form'!AM21&gt;0,Equations!$F$30*CJ21,"No Colony")</f>
        <v>No Colony</v>
      </c>
      <c r="CP21" s="77" t="str">
        <f>IF('Data Entry - beta, gamma form'!AN21&gt;0,Equations!$F$30*CK21,"No Colony")</f>
        <v>No Colony</v>
      </c>
    </row>
    <row r="22" spans="1:94" ht="15.75" thickBot="1">
      <c r="A22" s="100">
        <v>19</v>
      </c>
      <c r="B22" s="203" t="str">
        <f>IF('Site Description'!$B$43&gt;1,SQRT(('Data Entry - beta, gamma form'!B22)/PI()),"NO TRANSECT")</f>
        <v>NO TRANSECT</v>
      </c>
      <c r="C22" s="201" t="str">
        <f>IF('Site Description'!$B$43&gt;1,SQRT(('Data Entry - beta, gamma form'!C22)/PI()),"NO TRANSECT")</f>
        <v>NO TRANSECT</v>
      </c>
      <c r="D22" s="201" t="str">
        <f>IF('Site Description'!$B$43&gt;1,SQRT(('Data Entry - beta, gamma form'!D22)/PI()),"NO TRANSECT")</f>
        <v>NO TRANSECT</v>
      </c>
      <c r="E22" s="201" t="str">
        <f>IF('Site Description'!$B$43&gt;1,SQRT(('Data Entry - beta, gamma form'!E22)/PI()),"NO TRANSECT")</f>
        <v>NO TRANSECT</v>
      </c>
      <c r="F22" s="91" t="str">
        <f>IF('Data Entry - beta, gamma form'!B22&gt;0,PI()*(((B22+$F$2)*(B22+$F$2))-(B22*B22)),"No Colony")</f>
        <v>No Colony</v>
      </c>
      <c r="G22" s="91" t="str">
        <f>IF('Data Entry - beta, gamma form'!C22&gt;0,PI()*(((C22+$G$2)*(C22+$G$2))-(C22*C22)),"No Colony")</f>
        <v>No Colony</v>
      </c>
      <c r="H22" s="91" t="str">
        <f>IF('Data Entry - beta, gamma form'!D22&gt;0,PI()*(((D22+$H$2)*(D22+$H$2))-(D22*D22)),"No Colony")</f>
        <v>No Colony</v>
      </c>
      <c r="I22" s="106" t="str">
        <f>IF('Data Entry - beta, gamma form'!E22&gt;0,PI()*(((E22+$I$2)*(E22+$I$2))-(E22*E22)),"No Colony")</f>
        <v>No Colony</v>
      </c>
      <c r="K22" s="306" t="str">
        <f>IF('Data Entry - beta, gamma form'!B22&gt;0,Equations!$F$30*F22,"No Colony")</f>
        <v>No Colony</v>
      </c>
      <c r="L22" s="96" t="str">
        <f>IF('Data Entry - beta, gamma form'!C22&gt;0,Equations!$F$30*G22,"No Colony")</f>
        <v>No Colony</v>
      </c>
      <c r="M22" s="96" t="str">
        <f>IF('Data Entry - beta, gamma form'!D22&gt;0,Equations!$F$30*H22,"No Colony")</f>
        <v>No Colony</v>
      </c>
      <c r="N22" s="307" t="str">
        <f>IF('Data Entry - beta, gamma form'!E22&gt;0,Equations!$F$30*I22,"No Colony")</f>
        <v>No Colony</v>
      </c>
      <c r="Q22" s="100">
        <v>19</v>
      </c>
      <c r="R22" s="203" t="str">
        <f>IF('Site Description'!$C$43&gt;1,SQRT(('Data Entry - beta, gamma form'!I22)/PI()),"NO TRANSECT")</f>
        <v>NO TRANSECT</v>
      </c>
      <c r="S22" s="201" t="str">
        <f>IF('Site Description'!$C$43&gt;1,SQRT(('Data Entry - beta, gamma form'!J22)/PI()),"NO TRANSECT")</f>
        <v>NO TRANSECT</v>
      </c>
      <c r="T22" s="201" t="str">
        <f>IF('Site Description'!$C$43&gt;1,SQRT(('Data Entry - beta, gamma form'!K22)/PI()),"NO TRANSECT")</f>
        <v>NO TRANSECT</v>
      </c>
      <c r="U22" s="312" t="str">
        <f>IF('Site Description'!$C$43&gt;1,SQRT(('Data Entry - beta, gamma form'!L22)/PI()),"NO TRANSECT")</f>
        <v>NO TRANSECT</v>
      </c>
      <c r="V22" s="315" t="str">
        <f>IF('Data Entry - beta, gamma form'!I22&gt;0,PI()*(((R22+$F$2)*(R22+$F$2))-(R22*R22)),"No Colony")</f>
        <v>No Colony</v>
      </c>
      <c r="W22" s="91" t="str">
        <f>IF('Data Entry - beta, gamma form'!J22&gt;0,PI()*(((S22+$G$2)*(S22+$G$2))-(S22*S22)),"No Colony")</f>
        <v>No Colony</v>
      </c>
      <c r="X22" s="91" t="str">
        <f>IF('Data Entry - beta, gamma form'!K22&gt;0,PI()*(((T22+$H$2)*(T22+$H$2))-(T22*T22)),"No Colony")</f>
        <v>No Colony</v>
      </c>
      <c r="Y22" s="106" t="str">
        <f>IF('Data Entry - beta, gamma form'!L22&gt;0,PI()*(((U22+$I$2)*(U22+$I$2))-(U22*U22)),"No Colony")</f>
        <v>No Colony</v>
      </c>
      <c r="Z22" s="32"/>
      <c r="AA22" s="75" t="str">
        <f>IF('Data Entry - beta, gamma form'!I22&gt;0,Equations!$F$30*V22,"No Colony")</f>
        <v>No Colony</v>
      </c>
      <c r="AB22" s="76" t="str">
        <f>IF('Data Entry - beta, gamma form'!J22&gt;0,Equations!$F$30*W22,"No Colony")</f>
        <v>No Colony</v>
      </c>
      <c r="AC22" s="76" t="str">
        <f>IF('Data Entry - beta, gamma form'!K22&gt;0,Equations!$F$30*X22,"No Colony")</f>
        <v>No Colony</v>
      </c>
      <c r="AD22" s="77" t="str">
        <f>IF('Data Entry - beta, gamma form'!L22&gt;0,Equations!$F$30*Y22,"No Colony")</f>
        <v>No Colony</v>
      </c>
      <c r="AG22" s="100">
        <v>19</v>
      </c>
      <c r="AH22" s="203" t="str">
        <f>IF('Site Description'!$D$43&gt;1,SQRT(('Data Entry - beta, gamma form'!P22)/PI()),"NO TRANSECT")</f>
        <v>NO TRANSECT</v>
      </c>
      <c r="AI22" s="201" t="str">
        <f>IF('Site Description'!$D$43&gt;1,SQRT(('Data Entry - beta, gamma form'!Q22)/PI()),"NO TRANSECT")</f>
        <v>NO TRANSECT</v>
      </c>
      <c r="AJ22" s="201" t="str">
        <f>IF('Site Description'!$D$43&gt;1,SQRT(('Data Entry - beta, gamma form'!R22)/PI()),"NO TRANSECT")</f>
        <v>NO TRANSECT</v>
      </c>
      <c r="AK22" s="317" t="str">
        <f>IF('Site Description'!$D$43&gt;1,SQRT(('Data Entry - beta, gamma form'!S22)/PI()),"NO TRANSECT")</f>
        <v>NO TRANSECT</v>
      </c>
      <c r="AL22" s="315" t="str">
        <f>IF('Data Entry - beta, gamma form'!P22&gt;0,PI()*(((AH22+$F$2)*(AH22+$F$2))-(AH22*AH22)),"No Colony")</f>
        <v>No Colony</v>
      </c>
      <c r="AM22" s="91" t="str">
        <f>IF('Data Entry - beta, gamma form'!Q22&gt;0,PI()*(((AI22+$G$2)*(AI22+$G$2))-(AI22*AI22)),"No Colony")</f>
        <v>No Colony</v>
      </c>
      <c r="AN22" s="91" t="str">
        <f>IF('Data Entry - beta, gamma form'!R22&gt;0,PI()*(((AJ22+$H$2)*(AJ22+$H$2))-(AJ22*AJ22)),"No Colony")</f>
        <v>No Colony</v>
      </c>
      <c r="AO22" s="106" t="str">
        <f>IF('Data Entry - beta, gamma form'!S22&gt;0,PI()*(((AK22+$I$2)*(AK22+$I$2))-(AK22*AK22)),"No Colony")</f>
        <v>No Colony</v>
      </c>
      <c r="AP22" s="32"/>
      <c r="AQ22" s="75" t="str">
        <f>IF('Data Entry - beta, gamma form'!P22&gt;0,Equations!$F$30*AL22,"No Colony")</f>
        <v>No Colony</v>
      </c>
      <c r="AR22" s="76" t="str">
        <f>IF('Data Entry - beta, gamma form'!Q22&gt;0,Equations!$F$30*AM22,"No Colony")</f>
        <v>No Colony</v>
      </c>
      <c r="AS22" s="76" t="str">
        <f>IF('Data Entry - beta, gamma form'!R22&gt;0,Equations!$F$30*AN22,"No Colony")</f>
        <v>No Colony</v>
      </c>
      <c r="AT22" s="77" t="str">
        <f>IF('Data Entry - beta, gamma form'!S22&gt;0,Equations!$F$30*AO22,"No Colony")</f>
        <v>No Colony</v>
      </c>
      <c r="AW22" s="100">
        <v>19</v>
      </c>
      <c r="AX22" s="203" t="str">
        <f>IF('Site Description'!$E$43&gt;1,SQRT(('Data Entry - beta, gamma form'!W22)/PI()),"NO TRANSECT")</f>
        <v>NO TRANSECT</v>
      </c>
      <c r="AY22" s="201" t="str">
        <f>IF('Site Description'!$E$43&gt;1,SQRT(('Data Entry - beta, gamma form'!X22)/PI()),"NO TRANSECT")</f>
        <v>NO TRANSECT</v>
      </c>
      <c r="AZ22" s="201" t="str">
        <f>IF('Site Description'!$E$43&gt;1,SQRT(('Data Entry - beta, gamma form'!Y22)/PI()),"NO TRANSECT")</f>
        <v>NO TRANSECT</v>
      </c>
      <c r="BA22" s="312" t="str">
        <f>IF('Site Description'!$E$43&gt;1,SQRT(('Data Entry - beta, gamma form'!Z22)/PI()),"NO TRANSECT")</f>
        <v>NO TRANSECT</v>
      </c>
      <c r="BB22" s="315" t="str">
        <f>IF('Data Entry - beta, gamma form'!W22&gt;0,PI()*(((AX22+$F$2)*(AX22+$F$2))-(AX22*AX22)),"No Colony")</f>
        <v>No Colony</v>
      </c>
      <c r="BC22" s="91" t="str">
        <f>IF('Data Entry - beta, gamma form'!X22&gt;0,PI()*(((AY22+$G$2)*(AY22+$G$2))-(AY22*AY22)),"No Colony")</f>
        <v>No Colony</v>
      </c>
      <c r="BD22" s="91" t="str">
        <f>IF('Data Entry - beta, gamma form'!Y22&gt;0,PI()*(((AZ22+$H$2)*(AZ22+$H$2))-(AZ22*AZ22)),"No Colony")</f>
        <v>No Colony</v>
      </c>
      <c r="BE22" s="106" t="str">
        <f>IF('Data Entry - beta, gamma form'!Z22&gt;0,PI()*(((BA22+$I$2)*(BA22+$I$2))-(BA22*BA22)),"No Colony")</f>
        <v>No Colony</v>
      </c>
      <c r="BF22" s="32"/>
      <c r="BG22" s="306" t="str">
        <f>IF('Data Entry - beta, gamma form'!W22&gt;0,Equations!$F$30*BB22,"No Colony")</f>
        <v>No Colony</v>
      </c>
      <c r="BH22" s="96" t="str">
        <f>IF('Data Entry - beta, gamma form'!X22&gt;0,Equations!$F$30*BC22,"No Colony")</f>
        <v>No Colony</v>
      </c>
      <c r="BI22" s="96" t="str">
        <f>IF('Data Entry - beta, gamma form'!Y22&gt;0,Equations!$F$30*BD22,"No Colony")</f>
        <v>No Colony</v>
      </c>
      <c r="BJ22" s="307" t="str">
        <f>IF('Data Entry - beta, gamma form'!Z22&gt;0,Equations!$F$30*BE22,"No Colony")</f>
        <v>No Colony</v>
      </c>
      <c r="BM22" s="100">
        <v>19</v>
      </c>
      <c r="BN22" s="203" t="str">
        <f>IF('Site Description'!$F$43&gt;1,SQRT(('Data Entry - beta, gamma form'!AD22)/PI()),"NO TRANSECT")</f>
        <v>NO TRANSECT</v>
      </c>
      <c r="BO22" s="201" t="str">
        <f>IF('Site Description'!$F$43&gt;1,SQRT(('Data Entry - beta, gamma form'!AE22)/PI()),"NO TRANSECT")</f>
        <v>NO TRANSECT</v>
      </c>
      <c r="BP22" s="201" t="str">
        <f>IF('Site Description'!$F$43&gt;1,SQRT(('Data Entry - beta, gamma form'!AF22)/PI()),"NO TRANSECT")</f>
        <v>NO TRANSECT</v>
      </c>
      <c r="BQ22" s="312" t="str">
        <f>IF('Site Description'!$F$43&gt;1,SQRT(('Data Entry - beta, gamma form'!AG22)/PI()),"NO TRANSECT")</f>
        <v>NO TRANSECT</v>
      </c>
      <c r="BR22" s="315" t="str">
        <f>IF('Data Entry - beta, gamma form'!AD22&gt;0,PI()*(((BN22+$F$2)*(BN22+$F$2))-(BN22*BN22)),"No Colony")</f>
        <v>No Colony</v>
      </c>
      <c r="BS22" s="91" t="str">
        <f>IF('Data Entry - beta, gamma form'!AE22&gt;0,PI()*(((BO22+$G$2)*(BO22+$G$2))-(BO22*BO22)),"No Colony")</f>
        <v>No Colony</v>
      </c>
      <c r="BT22" s="91" t="str">
        <f>IF('Data Entry - beta, gamma form'!AF22&gt;0,PI()*(((BP22+$H$2)*(BP22+$H$2))-(BP22*BP22)),"No Colony")</f>
        <v>No Colony</v>
      </c>
      <c r="BU22" s="106" t="str">
        <f>IF('Data Entry - beta, gamma form'!AG22&gt;0,PI()*(((BQ22+$I$2)*(BQ22+$I$2))-(BQ22*BQ22)),"No Colony")</f>
        <v>No Colony</v>
      </c>
      <c r="BV22" s="32"/>
      <c r="BW22" s="75" t="str">
        <f>IF('Data Entry - beta, gamma form'!AD22&gt;0,Equations!$F$30*BR22,"No Colony")</f>
        <v>No Colony</v>
      </c>
      <c r="BX22" s="76" t="str">
        <f>IF('Data Entry - beta, gamma form'!AE22&gt;0,Equations!$F$30*BS22,"No Colony")</f>
        <v>No Colony</v>
      </c>
      <c r="BY22" s="76" t="str">
        <f>IF('Data Entry - beta, gamma form'!AF22&gt;0,Equations!$F$30*BT22,"No Colony")</f>
        <v>No Colony</v>
      </c>
      <c r="BZ22" s="77" t="str">
        <f>IF('Data Entry - beta, gamma form'!AG22&gt;0,Equations!$F$30*BU22,"No Colony")</f>
        <v>No Colony</v>
      </c>
      <c r="CC22" s="100">
        <v>19</v>
      </c>
      <c r="CD22" s="203" t="str">
        <f>IF('Site Description'!$G$43&gt;1,SQRT(('Data Entry - beta, gamma form'!AK22)/PI()),"NO TRANSECT")</f>
        <v>NO TRANSECT</v>
      </c>
      <c r="CE22" s="201" t="str">
        <f>IF('Site Description'!$G$43&gt;1,SQRT(('Data Entry - beta, gamma form'!AL22)/PI()),"NO TRANSECT")</f>
        <v>NO TRANSECT</v>
      </c>
      <c r="CF22" s="201" t="str">
        <f>IF('Site Description'!$G$43&gt;1,SQRT(('Data Entry - beta, gamma form'!AM22)/PI()),"NO TRANSECT")</f>
        <v>NO TRANSECT</v>
      </c>
      <c r="CG22" s="312" t="str">
        <f>IF('Site Description'!$G$43&gt;1,SQRT(('Data Entry - beta, gamma form'!AN22)/PI()),"NO TRANSECT")</f>
        <v>NO TRANSECT</v>
      </c>
      <c r="CH22" s="315" t="str">
        <f>IF('Data Entry - beta, gamma form'!AK22&gt;0,PI()*(((CD22+$F$2)*(CD22+$F$2))-(CD22*CD22)),"No Colony")</f>
        <v>No Colony</v>
      </c>
      <c r="CI22" s="91" t="str">
        <f>IF('Data Entry - beta, gamma form'!AL22&gt;0,PI()*(((CE22+$G$2)*(CE22+$G$2))-(CE22*CE22)),"No Colony")</f>
        <v>No Colony</v>
      </c>
      <c r="CJ22" s="91" t="str">
        <f>IF('Data Entry - beta, gamma form'!AM22&gt;0,PI()*(((CF22+$H$2)*(CF22+$H$2))-(CF22*CF22)),"No Colony")</f>
        <v>No Colony</v>
      </c>
      <c r="CK22" s="106" t="str">
        <f>IF('Data Entry - beta, gamma form'!AN22&gt;0,PI()*(((CG22+$I$2)*(CG22+$I$2))-(CG22*CG22)),"No Colony")</f>
        <v>No Colony</v>
      </c>
      <c r="CL22" s="34"/>
      <c r="CM22" s="75" t="str">
        <f>IF('Data Entry - beta, gamma form'!AK22&gt;0,Equations!$F$30*CH22,"No Colony")</f>
        <v>No Colony</v>
      </c>
      <c r="CN22" s="76" t="str">
        <f>IF('Data Entry - beta, gamma form'!AL22&gt;0,Equations!$F$30*CI22,"No Colony")</f>
        <v>No Colony</v>
      </c>
      <c r="CO22" s="76" t="str">
        <f>IF('Data Entry - beta, gamma form'!AM22&gt;0,Equations!$F$30*CJ22,"No Colony")</f>
        <v>No Colony</v>
      </c>
      <c r="CP22" s="77" t="str">
        <f>IF('Data Entry - beta, gamma form'!AN22&gt;0,Equations!$F$30*CK22,"No Colony")</f>
        <v>No Colony</v>
      </c>
    </row>
    <row r="23" spans="1:94" ht="15.75" thickBot="1">
      <c r="A23" s="100">
        <v>20</v>
      </c>
      <c r="B23" s="203" t="str">
        <f>IF('Site Description'!$B$43&gt;1,SQRT(('Data Entry - beta, gamma form'!B23)/PI()),"NO TRANSECT")</f>
        <v>NO TRANSECT</v>
      </c>
      <c r="C23" s="201" t="str">
        <f>IF('Site Description'!$B$43&gt;1,SQRT(('Data Entry - beta, gamma form'!C23)/PI()),"NO TRANSECT")</f>
        <v>NO TRANSECT</v>
      </c>
      <c r="D23" s="201" t="str">
        <f>IF('Site Description'!$B$43&gt;1,SQRT(('Data Entry - beta, gamma form'!D23)/PI()),"NO TRANSECT")</f>
        <v>NO TRANSECT</v>
      </c>
      <c r="E23" s="201" t="str">
        <f>IF('Site Description'!$B$43&gt;1,SQRT(('Data Entry - beta, gamma form'!E23)/PI()),"NO TRANSECT")</f>
        <v>NO TRANSECT</v>
      </c>
      <c r="F23" s="91" t="str">
        <f>IF('Data Entry - beta, gamma form'!B23&gt;0,PI()*(((B23+$F$2)*(B23+$F$2))-(B23*B23)),"No Colony")</f>
        <v>No Colony</v>
      </c>
      <c r="G23" s="91" t="str">
        <f>IF('Data Entry - beta, gamma form'!C23&gt;0,PI()*(((C23+$G$2)*(C23+$G$2))-(C23*C23)),"No Colony")</f>
        <v>No Colony</v>
      </c>
      <c r="H23" s="91" t="str">
        <f>IF('Data Entry - beta, gamma form'!D23&gt;0,PI()*(((D23+$H$2)*(D23+$H$2))-(D23*D23)),"No Colony")</f>
        <v>No Colony</v>
      </c>
      <c r="I23" s="106" t="str">
        <f>IF('Data Entry - beta, gamma form'!E23&gt;0,PI()*(((E23+$I$2)*(E23+$I$2))-(E23*E23)),"No Colony")</f>
        <v>No Colony</v>
      </c>
      <c r="K23" s="306" t="str">
        <f>IF('Data Entry - beta, gamma form'!B23&gt;0,Equations!$F$30*F23,"No Colony")</f>
        <v>No Colony</v>
      </c>
      <c r="L23" s="96" t="str">
        <f>IF('Data Entry - beta, gamma form'!C23&gt;0,Equations!$F$30*G23,"No Colony")</f>
        <v>No Colony</v>
      </c>
      <c r="M23" s="96" t="str">
        <f>IF('Data Entry - beta, gamma form'!D23&gt;0,Equations!$F$30*H23,"No Colony")</f>
        <v>No Colony</v>
      </c>
      <c r="N23" s="307" t="str">
        <f>IF('Data Entry - beta, gamma form'!E23&gt;0,Equations!$F$30*I23,"No Colony")</f>
        <v>No Colony</v>
      </c>
      <c r="Q23" s="100">
        <v>20</v>
      </c>
      <c r="R23" s="203" t="str">
        <f>IF('Site Description'!$C$43&gt;1,SQRT(('Data Entry - beta, gamma form'!I23)/PI()),"NO TRANSECT")</f>
        <v>NO TRANSECT</v>
      </c>
      <c r="S23" s="201" t="str">
        <f>IF('Site Description'!$C$43&gt;1,SQRT(('Data Entry - beta, gamma form'!J23)/PI()),"NO TRANSECT")</f>
        <v>NO TRANSECT</v>
      </c>
      <c r="T23" s="201" t="str">
        <f>IF('Site Description'!$C$43&gt;1,SQRT(('Data Entry - beta, gamma form'!K23)/PI()),"NO TRANSECT")</f>
        <v>NO TRANSECT</v>
      </c>
      <c r="U23" s="312" t="str">
        <f>IF('Site Description'!$C$43&gt;1,SQRT(('Data Entry - beta, gamma form'!L23)/PI()),"NO TRANSECT")</f>
        <v>NO TRANSECT</v>
      </c>
      <c r="V23" s="315" t="str">
        <f>IF('Data Entry - beta, gamma form'!I23&gt;0,PI()*(((R23+$F$2)*(R23+$F$2))-(R23*R23)),"No Colony")</f>
        <v>No Colony</v>
      </c>
      <c r="W23" s="91" t="str">
        <f>IF('Data Entry - beta, gamma form'!J23&gt;0,PI()*(((S23+$G$2)*(S23+$G$2))-(S23*S23)),"No Colony")</f>
        <v>No Colony</v>
      </c>
      <c r="X23" s="91" t="str">
        <f>IF('Data Entry - beta, gamma form'!K23&gt;0,PI()*(((T23+$H$2)*(T23+$H$2))-(T23*T23)),"No Colony")</f>
        <v>No Colony</v>
      </c>
      <c r="Y23" s="106" t="str">
        <f>IF('Data Entry - beta, gamma form'!L23&gt;0,PI()*(((U23+$I$2)*(U23+$I$2))-(U23*U23)),"No Colony")</f>
        <v>No Colony</v>
      </c>
      <c r="Z23" s="32"/>
      <c r="AA23" s="75" t="str">
        <f>IF('Data Entry - beta, gamma form'!I23&gt;0,Equations!$F$30*V23,"No Colony")</f>
        <v>No Colony</v>
      </c>
      <c r="AB23" s="76" t="str">
        <f>IF('Data Entry - beta, gamma form'!J23&gt;0,Equations!$F$30*W23,"No Colony")</f>
        <v>No Colony</v>
      </c>
      <c r="AC23" s="76" t="str">
        <f>IF('Data Entry - beta, gamma form'!K23&gt;0,Equations!$F$30*X23,"No Colony")</f>
        <v>No Colony</v>
      </c>
      <c r="AD23" s="77" t="str">
        <f>IF('Data Entry - beta, gamma form'!L23&gt;0,Equations!$F$30*Y23,"No Colony")</f>
        <v>No Colony</v>
      </c>
      <c r="AG23" s="100">
        <v>20</v>
      </c>
      <c r="AH23" s="203" t="str">
        <f>IF('Site Description'!$D$43&gt;1,SQRT(('Data Entry - beta, gamma form'!P23)/PI()),"NO TRANSECT")</f>
        <v>NO TRANSECT</v>
      </c>
      <c r="AI23" s="201" t="str">
        <f>IF('Site Description'!$D$43&gt;1,SQRT(('Data Entry - beta, gamma form'!Q23)/PI()),"NO TRANSECT")</f>
        <v>NO TRANSECT</v>
      </c>
      <c r="AJ23" s="201" t="str">
        <f>IF('Site Description'!$D$43&gt;1,SQRT(('Data Entry - beta, gamma form'!R23)/PI()),"NO TRANSECT")</f>
        <v>NO TRANSECT</v>
      </c>
      <c r="AK23" s="317" t="str">
        <f>IF('Site Description'!$D$43&gt;1,SQRT(('Data Entry - beta, gamma form'!S23)/PI()),"NO TRANSECT")</f>
        <v>NO TRANSECT</v>
      </c>
      <c r="AL23" s="315" t="str">
        <f>IF('Data Entry - beta, gamma form'!P23&gt;0,PI()*(((AH23+$F$2)*(AH23+$F$2))-(AH23*AH23)),"No Colony")</f>
        <v>No Colony</v>
      </c>
      <c r="AM23" s="91" t="str">
        <f>IF('Data Entry - beta, gamma form'!Q23&gt;0,PI()*(((AI23+$G$2)*(AI23+$G$2))-(AI23*AI23)),"No Colony")</f>
        <v>No Colony</v>
      </c>
      <c r="AN23" s="91" t="str">
        <f>IF('Data Entry - beta, gamma form'!R23&gt;0,PI()*(((AJ23+$H$2)*(AJ23+$H$2))-(AJ23*AJ23)),"No Colony")</f>
        <v>No Colony</v>
      </c>
      <c r="AO23" s="106" t="str">
        <f>IF('Data Entry - beta, gamma form'!S23&gt;0,PI()*(((AK23+$I$2)*(AK23+$I$2))-(AK23*AK23)),"No Colony")</f>
        <v>No Colony</v>
      </c>
      <c r="AP23" s="32"/>
      <c r="AQ23" s="75" t="str">
        <f>IF('Data Entry - beta, gamma form'!P23&gt;0,Equations!$F$30*AL23,"No Colony")</f>
        <v>No Colony</v>
      </c>
      <c r="AR23" s="76" t="str">
        <f>IF('Data Entry - beta, gamma form'!Q23&gt;0,Equations!$F$30*AM23,"No Colony")</f>
        <v>No Colony</v>
      </c>
      <c r="AS23" s="76" t="str">
        <f>IF('Data Entry - beta, gamma form'!R23&gt;0,Equations!$F$30*AN23,"No Colony")</f>
        <v>No Colony</v>
      </c>
      <c r="AT23" s="77" t="str">
        <f>IF('Data Entry - beta, gamma form'!S23&gt;0,Equations!$F$30*AO23,"No Colony")</f>
        <v>No Colony</v>
      </c>
      <c r="AW23" s="100">
        <v>20</v>
      </c>
      <c r="AX23" s="203" t="str">
        <f>IF('Site Description'!$E$43&gt;1,SQRT(('Data Entry - beta, gamma form'!W23)/PI()),"NO TRANSECT")</f>
        <v>NO TRANSECT</v>
      </c>
      <c r="AY23" s="201" t="str">
        <f>IF('Site Description'!$E$43&gt;1,SQRT(('Data Entry - beta, gamma form'!X23)/PI()),"NO TRANSECT")</f>
        <v>NO TRANSECT</v>
      </c>
      <c r="AZ23" s="201" t="str">
        <f>IF('Site Description'!$E$43&gt;1,SQRT(('Data Entry - beta, gamma form'!Y23)/PI()),"NO TRANSECT")</f>
        <v>NO TRANSECT</v>
      </c>
      <c r="BA23" s="312" t="str">
        <f>IF('Site Description'!$E$43&gt;1,SQRT(('Data Entry - beta, gamma form'!Z23)/PI()),"NO TRANSECT")</f>
        <v>NO TRANSECT</v>
      </c>
      <c r="BB23" s="315" t="str">
        <f>IF('Data Entry - beta, gamma form'!W23&gt;0,PI()*(((AX23+$F$2)*(AX23+$F$2))-(AX23*AX23)),"No Colony")</f>
        <v>No Colony</v>
      </c>
      <c r="BC23" s="91" t="str">
        <f>IF('Data Entry - beta, gamma form'!X23&gt;0,PI()*(((AY23+$G$2)*(AY23+$G$2))-(AY23*AY23)),"No Colony")</f>
        <v>No Colony</v>
      </c>
      <c r="BD23" s="91" t="str">
        <f>IF('Data Entry - beta, gamma form'!Y23&gt;0,PI()*(((AZ23+$H$2)*(AZ23+$H$2))-(AZ23*AZ23)),"No Colony")</f>
        <v>No Colony</v>
      </c>
      <c r="BE23" s="106" t="str">
        <f>IF('Data Entry - beta, gamma form'!Z23&gt;0,PI()*(((BA23+$I$2)*(BA23+$I$2))-(BA23*BA23)),"No Colony")</f>
        <v>No Colony</v>
      </c>
      <c r="BF23" s="32"/>
      <c r="BG23" s="306" t="str">
        <f>IF('Data Entry - beta, gamma form'!W23&gt;0,Equations!$F$30*BB23,"No Colony")</f>
        <v>No Colony</v>
      </c>
      <c r="BH23" s="96" t="str">
        <f>IF('Data Entry - beta, gamma form'!X23&gt;0,Equations!$F$30*BC23,"No Colony")</f>
        <v>No Colony</v>
      </c>
      <c r="BI23" s="96" t="str">
        <f>IF('Data Entry - beta, gamma form'!Y23&gt;0,Equations!$F$30*BD23,"No Colony")</f>
        <v>No Colony</v>
      </c>
      <c r="BJ23" s="307" t="str">
        <f>IF('Data Entry - beta, gamma form'!Z23&gt;0,Equations!$F$30*BE23,"No Colony")</f>
        <v>No Colony</v>
      </c>
      <c r="BM23" s="100">
        <v>20</v>
      </c>
      <c r="BN23" s="203" t="str">
        <f>IF('Site Description'!$F$43&gt;1,SQRT(('Data Entry - beta, gamma form'!AD23)/PI()),"NO TRANSECT")</f>
        <v>NO TRANSECT</v>
      </c>
      <c r="BO23" s="201" t="str">
        <f>IF('Site Description'!$F$43&gt;1,SQRT(('Data Entry - beta, gamma form'!AE23)/PI()),"NO TRANSECT")</f>
        <v>NO TRANSECT</v>
      </c>
      <c r="BP23" s="201" t="str">
        <f>IF('Site Description'!$F$43&gt;1,SQRT(('Data Entry - beta, gamma form'!AF23)/PI()),"NO TRANSECT")</f>
        <v>NO TRANSECT</v>
      </c>
      <c r="BQ23" s="312" t="str">
        <f>IF('Site Description'!$F$43&gt;1,SQRT(('Data Entry - beta, gamma form'!AG23)/PI()),"NO TRANSECT")</f>
        <v>NO TRANSECT</v>
      </c>
      <c r="BR23" s="315" t="str">
        <f>IF('Data Entry - beta, gamma form'!AD23&gt;0,PI()*(((BN23+$F$2)*(BN23+$F$2))-(BN23*BN23)),"No Colony")</f>
        <v>No Colony</v>
      </c>
      <c r="BS23" s="91" t="str">
        <f>IF('Data Entry - beta, gamma form'!AE23&gt;0,PI()*(((BO23+$G$2)*(BO23+$G$2))-(BO23*BO23)),"No Colony")</f>
        <v>No Colony</v>
      </c>
      <c r="BT23" s="91" t="str">
        <f>IF('Data Entry - beta, gamma form'!AF23&gt;0,PI()*(((BP23+$H$2)*(BP23+$H$2))-(BP23*BP23)),"No Colony")</f>
        <v>No Colony</v>
      </c>
      <c r="BU23" s="106" t="str">
        <f>IF('Data Entry - beta, gamma form'!AG23&gt;0,PI()*(((BQ23+$I$2)*(BQ23+$I$2))-(BQ23*BQ23)),"No Colony")</f>
        <v>No Colony</v>
      </c>
      <c r="BV23" s="32"/>
      <c r="BW23" s="75" t="str">
        <f>IF('Data Entry - beta, gamma form'!AD23&gt;0,Equations!$F$30*BR23,"No Colony")</f>
        <v>No Colony</v>
      </c>
      <c r="BX23" s="76" t="str">
        <f>IF('Data Entry - beta, gamma form'!AE23&gt;0,Equations!$F$30*BS23,"No Colony")</f>
        <v>No Colony</v>
      </c>
      <c r="BY23" s="76" t="str">
        <f>IF('Data Entry - beta, gamma form'!AF23&gt;0,Equations!$F$30*BT23,"No Colony")</f>
        <v>No Colony</v>
      </c>
      <c r="BZ23" s="77" t="str">
        <f>IF('Data Entry - beta, gamma form'!AG23&gt;0,Equations!$F$30*BU23,"No Colony")</f>
        <v>No Colony</v>
      </c>
      <c r="CC23" s="100">
        <v>20</v>
      </c>
      <c r="CD23" s="203" t="str">
        <f>IF('Site Description'!$G$43&gt;1,SQRT(('Data Entry - beta, gamma form'!AK23)/PI()),"NO TRANSECT")</f>
        <v>NO TRANSECT</v>
      </c>
      <c r="CE23" s="201" t="str">
        <f>IF('Site Description'!$G$43&gt;1,SQRT(('Data Entry - beta, gamma form'!AL23)/PI()),"NO TRANSECT")</f>
        <v>NO TRANSECT</v>
      </c>
      <c r="CF23" s="201" t="str">
        <f>IF('Site Description'!$G$43&gt;1,SQRT(('Data Entry - beta, gamma form'!AM23)/PI()),"NO TRANSECT")</f>
        <v>NO TRANSECT</v>
      </c>
      <c r="CG23" s="312" t="str">
        <f>IF('Site Description'!$G$43&gt;1,SQRT(('Data Entry - beta, gamma form'!AN23)/PI()),"NO TRANSECT")</f>
        <v>NO TRANSECT</v>
      </c>
      <c r="CH23" s="315" t="str">
        <f>IF('Data Entry - beta, gamma form'!AK23&gt;0,PI()*(((CD23+$F$2)*(CD23+$F$2))-(CD23*CD23)),"No Colony")</f>
        <v>No Colony</v>
      </c>
      <c r="CI23" s="91" t="str">
        <f>IF('Data Entry - beta, gamma form'!AL23&gt;0,PI()*(((CE23+$G$2)*(CE23+$G$2))-(CE23*CE23)),"No Colony")</f>
        <v>No Colony</v>
      </c>
      <c r="CJ23" s="91" t="str">
        <f>IF('Data Entry - beta, gamma form'!AM23&gt;0,PI()*(((CF23+$H$2)*(CF23+$H$2))-(CF23*CF23)),"No Colony")</f>
        <v>No Colony</v>
      </c>
      <c r="CK23" s="106" t="str">
        <f>IF('Data Entry - beta, gamma form'!AN23&gt;0,PI()*(((CG23+$I$2)*(CG23+$I$2))-(CG23*CG23)),"No Colony")</f>
        <v>No Colony</v>
      </c>
      <c r="CL23" s="34"/>
      <c r="CM23" s="75" t="str">
        <f>IF('Data Entry - beta, gamma form'!AK23&gt;0,Equations!$F$30*CH23,"No Colony")</f>
        <v>No Colony</v>
      </c>
      <c r="CN23" s="76" t="str">
        <f>IF('Data Entry - beta, gamma form'!AL23&gt;0,Equations!$F$30*CI23,"No Colony")</f>
        <v>No Colony</v>
      </c>
      <c r="CO23" s="76" t="str">
        <f>IF('Data Entry - beta, gamma form'!AM23&gt;0,Equations!$F$30*CJ23,"No Colony")</f>
        <v>No Colony</v>
      </c>
      <c r="CP23" s="77" t="str">
        <f>IF('Data Entry - beta, gamma form'!AN23&gt;0,Equations!$F$30*CK23,"No Colony")</f>
        <v>No Colony</v>
      </c>
    </row>
    <row r="24" spans="1:94" ht="15.75" thickBot="1">
      <c r="A24" s="100">
        <v>21</v>
      </c>
      <c r="B24" s="203" t="str">
        <f>IF('Site Description'!$B$43&gt;1,SQRT(('Data Entry - beta, gamma form'!B24)/PI()),"NO TRANSECT")</f>
        <v>NO TRANSECT</v>
      </c>
      <c r="C24" s="201" t="str">
        <f>IF('Site Description'!$B$43&gt;1,SQRT(('Data Entry - beta, gamma form'!C24)/PI()),"NO TRANSECT")</f>
        <v>NO TRANSECT</v>
      </c>
      <c r="D24" s="201" t="str">
        <f>IF('Site Description'!$B$43&gt;1,SQRT(('Data Entry - beta, gamma form'!D24)/PI()),"NO TRANSECT")</f>
        <v>NO TRANSECT</v>
      </c>
      <c r="E24" s="201" t="str">
        <f>IF('Site Description'!$B$43&gt;1,SQRT(('Data Entry - beta, gamma form'!E24)/PI()),"NO TRANSECT")</f>
        <v>NO TRANSECT</v>
      </c>
      <c r="F24" s="91" t="str">
        <f>IF('Data Entry - beta, gamma form'!B24&gt;0,PI()*(((B24+$F$2)*(B24+$F$2))-(B24*B24)),"No Colony")</f>
        <v>No Colony</v>
      </c>
      <c r="G24" s="91" t="str">
        <f>IF('Data Entry - beta, gamma form'!C24&gt;0,PI()*(((C24+$G$2)*(C24+$G$2))-(C24*C24)),"No Colony")</f>
        <v>No Colony</v>
      </c>
      <c r="H24" s="91" t="str">
        <f>IF('Data Entry - beta, gamma form'!D24&gt;0,PI()*(((D24+$H$2)*(D24+$H$2))-(D24*D24)),"No Colony")</f>
        <v>No Colony</v>
      </c>
      <c r="I24" s="106" t="str">
        <f>IF('Data Entry - beta, gamma form'!E24&gt;0,PI()*(((E24+$I$2)*(E24+$I$2))-(E24*E24)),"No Colony")</f>
        <v>No Colony</v>
      </c>
      <c r="K24" s="306" t="str">
        <f>IF('Data Entry - beta, gamma form'!B24&gt;0,Equations!$F$30*F24,"No Colony")</f>
        <v>No Colony</v>
      </c>
      <c r="L24" s="96" t="str">
        <f>IF('Data Entry - beta, gamma form'!C24&gt;0,Equations!$F$30*G24,"No Colony")</f>
        <v>No Colony</v>
      </c>
      <c r="M24" s="96" t="str">
        <f>IF('Data Entry - beta, gamma form'!D24&gt;0,Equations!$F$30*H24,"No Colony")</f>
        <v>No Colony</v>
      </c>
      <c r="N24" s="307" t="str">
        <f>IF('Data Entry - beta, gamma form'!E24&gt;0,Equations!$F$30*I24,"No Colony")</f>
        <v>No Colony</v>
      </c>
      <c r="Q24" s="100">
        <v>21</v>
      </c>
      <c r="R24" s="203" t="str">
        <f>IF('Site Description'!$C$43&gt;1,SQRT(('Data Entry - beta, gamma form'!I24)/PI()),"NO TRANSECT")</f>
        <v>NO TRANSECT</v>
      </c>
      <c r="S24" s="201" t="str">
        <f>IF('Site Description'!$C$43&gt;1,SQRT(('Data Entry - beta, gamma form'!J24)/PI()),"NO TRANSECT")</f>
        <v>NO TRANSECT</v>
      </c>
      <c r="T24" s="201" t="str">
        <f>IF('Site Description'!$C$43&gt;1,SQRT(('Data Entry - beta, gamma form'!K24)/PI()),"NO TRANSECT")</f>
        <v>NO TRANSECT</v>
      </c>
      <c r="U24" s="312" t="str">
        <f>IF('Site Description'!$C$43&gt;1,SQRT(('Data Entry - beta, gamma form'!L24)/PI()),"NO TRANSECT")</f>
        <v>NO TRANSECT</v>
      </c>
      <c r="V24" s="315" t="str">
        <f>IF('Data Entry - beta, gamma form'!I24&gt;0,PI()*(((R24+$F$2)*(R24+$F$2))-(R24*R24)),"No Colony")</f>
        <v>No Colony</v>
      </c>
      <c r="W24" s="91" t="str">
        <f>IF('Data Entry - beta, gamma form'!J24&gt;0,PI()*(((S24+$G$2)*(S24+$G$2))-(S24*S24)),"No Colony")</f>
        <v>No Colony</v>
      </c>
      <c r="X24" s="91" t="str">
        <f>IF('Data Entry - beta, gamma form'!K24&gt;0,PI()*(((T24+$H$2)*(T24+$H$2))-(T24*T24)),"No Colony")</f>
        <v>No Colony</v>
      </c>
      <c r="Y24" s="106" t="str">
        <f>IF('Data Entry - beta, gamma form'!L24&gt;0,PI()*(((U24+$I$2)*(U24+$I$2))-(U24*U24)),"No Colony")</f>
        <v>No Colony</v>
      </c>
      <c r="Z24" s="32"/>
      <c r="AA24" s="75" t="str">
        <f>IF('Data Entry - beta, gamma form'!I24&gt;0,Equations!$F$30*V24,"No Colony")</f>
        <v>No Colony</v>
      </c>
      <c r="AB24" s="76" t="str">
        <f>IF('Data Entry - beta, gamma form'!J24&gt;0,Equations!$F$30*W24,"No Colony")</f>
        <v>No Colony</v>
      </c>
      <c r="AC24" s="76" t="str">
        <f>IF('Data Entry - beta, gamma form'!K24&gt;0,Equations!$F$30*X24,"No Colony")</f>
        <v>No Colony</v>
      </c>
      <c r="AD24" s="77" t="str">
        <f>IF('Data Entry - beta, gamma form'!L24&gt;0,Equations!$F$30*Y24,"No Colony")</f>
        <v>No Colony</v>
      </c>
      <c r="AG24" s="100">
        <v>21</v>
      </c>
      <c r="AH24" s="203" t="str">
        <f>IF('Site Description'!$D$43&gt;1,SQRT(('Data Entry - beta, gamma form'!P24)/PI()),"NO TRANSECT")</f>
        <v>NO TRANSECT</v>
      </c>
      <c r="AI24" s="201" t="str">
        <f>IF('Site Description'!$D$43&gt;1,SQRT(('Data Entry - beta, gamma form'!Q24)/PI()),"NO TRANSECT")</f>
        <v>NO TRANSECT</v>
      </c>
      <c r="AJ24" s="201" t="str">
        <f>IF('Site Description'!$D$43&gt;1,SQRT(('Data Entry - beta, gamma form'!R24)/PI()),"NO TRANSECT")</f>
        <v>NO TRANSECT</v>
      </c>
      <c r="AK24" s="317" t="str">
        <f>IF('Site Description'!$D$43&gt;1,SQRT(('Data Entry - beta, gamma form'!S24)/PI()),"NO TRANSECT")</f>
        <v>NO TRANSECT</v>
      </c>
      <c r="AL24" s="315" t="str">
        <f>IF('Data Entry - beta, gamma form'!P24&gt;0,PI()*(((AH24+$F$2)*(AH24+$F$2))-(AH24*AH24)),"No Colony")</f>
        <v>No Colony</v>
      </c>
      <c r="AM24" s="91" t="str">
        <f>IF('Data Entry - beta, gamma form'!Q24&gt;0,PI()*(((AI24+$G$2)*(AI24+$G$2))-(AI24*AI24)),"No Colony")</f>
        <v>No Colony</v>
      </c>
      <c r="AN24" s="91" t="str">
        <f>IF('Data Entry - beta, gamma form'!R24&gt;0,PI()*(((AJ24+$H$2)*(AJ24+$H$2))-(AJ24*AJ24)),"No Colony")</f>
        <v>No Colony</v>
      </c>
      <c r="AO24" s="106" t="str">
        <f>IF('Data Entry - beta, gamma form'!S24&gt;0,PI()*(((AK24+$I$2)*(AK24+$I$2))-(AK24*AK24)),"No Colony")</f>
        <v>No Colony</v>
      </c>
      <c r="AP24" s="32"/>
      <c r="AQ24" s="75" t="str">
        <f>IF('Data Entry - beta, gamma form'!P24&gt;0,Equations!$F$30*AL24,"No Colony")</f>
        <v>No Colony</v>
      </c>
      <c r="AR24" s="76" t="str">
        <f>IF('Data Entry - beta, gamma form'!Q24&gt;0,Equations!$F$30*AM24,"No Colony")</f>
        <v>No Colony</v>
      </c>
      <c r="AS24" s="76" t="str">
        <f>IF('Data Entry - beta, gamma form'!R24&gt;0,Equations!$F$30*AN24,"No Colony")</f>
        <v>No Colony</v>
      </c>
      <c r="AT24" s="77" t="str">
        <f>IF('Data Entry - beta, gamma form'!S24&gt;0,Equations!$F$30*AO24,"No Colony")</f>
        <v>No Colony</v>
      </c>
      <c r="AW24" s="100">
        <v>21</v>
      </c>
      <c r="AX24" s="203" t="str">
        <f>IF('Site Description'!$E$43&gt;1,SQRT(('Data Entry - beta, gamma form'!W24)/PI()),"NO TRANSECT")</f>
        <v>NO TRANSECT</v>
      </c>
      <c r="AY24" s="201" t="str">
        <f>IF('Site Description'!$E$43&gt;1,SQRT(('Data Entry - beta, gamma form'!X24)/PI()),"NO TRANSECT")</f>
        <v>NO TRANSECT</v>
      </c>
      <c r="AZ24" s="201" t="str">
        <f>IF('Site Description'!$E$43&gt;1,SQRT(('Data Entry - beta, gamma form'!Y24)/PI()),"NO TRANSECT")</f>
        <v>NO TRANSECT</v>
      </c>
      <c r="BA24" s="312" t="str">
        <f>IF('Site Description'!$E$43&gt;1,SQRT(('Data Entry - beta, gamma form'!Z24)/PI()),"NO TRANSECT")</f>
        <v>NO TRANSECT</v>
      </c>
      <c r="BB24" s="315" t="str">
        <f>IF('Data Entry - beta, gamma form'!W24&gt;0,PI()*(((AX24+$F$2)*(AX24+$F$2))-(AX24*AX24)),"No Colony")</f>
        <v>No Colony</v>
      </c>
      <c r="BC24" s="91" t="str">
        <f>IF('Data Entry - beta, gamma form'!X24&gt;0,PI()*(((AY24+$G$2)*(AY24+$G$2))-(AY24*AY24)),"No Colony")</f>
        <v>No Colony</v>
      </c>
      <c r="BD24" s="91" t="str">
        <f>IF('Data Entry - beta, gamma form'!Y24&gt;0,PI()*(((AZ24+$H$2)*(AZ24+$H$2))-(AZ24*AZ24)),"No Colony")</f>
        <v>No Colony</v>
      </c>
      <c r="BE24" s="106" t="str">
        <f>IF('Data Entry - beta, gamma form'!Z24&gt;0,PI()*(((BA24+$I$2)*(BA24+$I$2))-(BA24*BA24)),"No Colony")</f>
        <v>No Colony</v>
      </c>
      <c r="BF24" s="32"/>
      <c r="BG24" s="306" t="str">
        <f>IF('Data Entry - beta, gamma form'!W24&gt;0,Equations!$F$30*BB24,"No Colony")</f>
        <v>No Colony</v>
      </c>
      <c r="BH24" s="96" t="str">
        <f>IF('Data Entry - beta, gamma form'!X24&gt;0,Equations!$F$30*BC24,"No Colony")</f>
        <v>No Colony</v>
      </c>
      <c r="BI24" s="96" t="str">
        <f>IF('Data Entry - beta, gamma form'!Y24&gt;0,Equations!$F$30*BD24,"No Colony")</f>
        <v>No Colony</v>
      </c>
      <c r="BJ24" s="307" t="str">
        <f>IF('Data Entry - beta, gamma form'!Z24&gt;0,Equations!$F$30*BE24,"No Colony")</f>
        <v>No Colony</v>
      </c>
      <c r="BM24" s="100">
        <v>21</v>
      </c>
      <c r="BN24" s="203" t="str">
        <f>IF('Site Description'!$F$43&gt;1,SQRT(('Data Entry - beta, gamma form'!AD24)/PI()),"NO TRANSECT")</f>
        <v>NO TRANSECT</v>
      </c>
      <c r="BO24" s="201" t="str">
        <f>IF('Site Description'!$F$43&gt;1,SQRT(('Data Entry - beta, gamma form'!AE24)/PI()),"NO TRANSECT")</f>
        <v>NO TRANSECT</v>
      </c>
      <c r="BP24" s="201" t="str">
        <f>IF('Site Description'!$F$43&gt;1,SQRT(('Data Entry - beta, gamma form'!AF24)/PI()),"NO TRANSECT")</f>
        <v>NO TRANSECT</v>
      </c>
      <c r="BQ24" s="312" t="str">
        <f>IF('Site Description'!$F$43&gt;1,SQRT(('Data Entry - beta, gamma form'!AG24)/PI()),"NO TRANSECT")</f>
        <v>NO TRANSECT</v>
      </c>
      <c r="BR24" s="315" t="str">
        <f>IF('Data Entry - beta, gamma form'!AD24&gt;0,PI()*(((BN24+$F$2)*(BN24+$F$2))-(BN24*BN24)),"No Colony")</f>
        <v>No Colony</v>
      </c>
      <c r="BS24" s="91" t="str">
        <f>IF('Data Entry - beta, gamma form'!AE24&gt;0,PI()*(((BO24+$G$2)*(BO24+$G$2))-(BO24*BO24)),"No Colony")</f>
        <v>No Colony</v>
      </c>
      <c r="BT24" s="91" t="str">
        <f>IF('Data Entry - beta, gamma form'!AF24&gt;0,PI()*(((BP24+$H$2)*(BP24+$H$2))-(BP24*BP24)),"No Colony")</f>
        <v>No Colony</v>
      </c>
      <c r="BU24" s="106" t="str">
        <f>IF('Data Entry - beta, gamma form'!AG24&gt;0,PI()*(((BQ24+$I$2)*(BQ24+$I$2))-(BQ24*BQ24)),"No Colony")</f>
        <v>No Colony</v>
      </c>
      <c r="BV24" s="32"/>
      <c r="BW24" s="75" t="str">
        <f>IF('Data Entry - beta, gamma form'!AD24&gt;0,Equations!$F$30*BR24,"No Colony")</f>
        <v>No Colony</v>
      </c>
      <c r="BX24" s="76" t="str">
        <f>IF('Data Entry - beta, gamma form'!AE24&gt;0,Equations!$F$30*BS24,"No Colony")</f>
        <v>No Colony</v>
      </c>
      <c r="BY24" s="76" t="str">
        <f>IF('Data Entry - beta, gamma form'!AF24&gt;0,Equations!$F$30*BT24,"No Colony")</f>
        <v>No Colony</v>
      </c>
      <c r="BZ24" s="77" t="str">
        <f>IF('Data Entry - beta, gamma form'!AG24&gt;0,Equations!$F$30*BU24,"No Colony")</f>
        <v>No Colony</v>
      </c>
      <c r="CC24" s="100">
        <v>21</v>
      </c>
      <c r="CD24" s="203" t="str">
        <f>IF('Site Description'!$G$43&gt;1,SQRT(('Data Entry - beta, gamma form'!AK24)/PI()),"NO TRANSECT")</f>
        <v>NO TRANSECT</v>
      </c>
      <c r="CE24" s="201" t="str">
        <f>IF('Site Description'!$G$43&gt;1,SQRT(('Data Entry - beta, gamma form'!AL24)/PI()),"NO TRANSECT")</f>
        <v>NO TRANSECT</v>
      </c>
      <c r="CF24" s="201" t="str">
        <f>IF('Site Description'!$G$43&gt;1,SQRT(('Data Entry - beta, gamma form'!AM24)/PI()),"NO TRANSECT")</f>
        <v>NO TRANSECT</v>
      </c>
      <c r="CG24" s="312" t="str">
        <f>IF('Site Description'!$G$43&gt;1,SQRT(('Data Entry - beta, gamma form'!AN24)/PI()),"NO TRANSECT")</f>
        <v>NO TRANSECT</v>
      </c>
      <c r="CH24" s="315" t="str">
        <f>IF('Data Entry - beta, gamma form'!AK24&gt;0,PI()*(((CD24+$F$2)*(CD24+$F$2))-(CD24*CD24)),"No Colony")</f>
        <v>No Colony</v>
      </c>
      <c r="CI24" s="91" t="str">
        <f>IF('Data Entry - beta, gamma form'!AL24&gt;0,PI()*(((CE24+$G$2)*(CE24+$G$2))-(CE24*CE24)),"No Colony")</f>
        <v>No Colony</v>
      </c>
      <c r="CJ24" s="91" t="str">
        <f>IF('Data Entry - beta, gamma form'!AM24&gt;0,PI()*(((CF24+$H$2)*(CF24+$H$2))-(CF24*CF24)),"No Colony")</f>
        <v>No Colony</v>
      </c>
      <c r="CK24" s="106" t="str">
        <f>IF('Data Entry - beta, gamma form'!AN24&gt;0,PI()*(((CG24+$I$2)*(CG24+$I$2))-(CG24*CG24)),"No Colony")</f>
        <v>No Colony</v>
      </c>
      <c r="CL24" s="34"/>
      <c r="CM24" s="75" t="str">
        <f>IF('Data Entry - beta, gamma form'!AK24&gt;0,Equations!$F$30*CH24,"No Colony")</f>
        <v>No Colony</v>
      </c>
      <c r="CN24" s="76" t="str">
        <f>IF('Data Entry - beta, gamma form'!AL24&gt;0,Equations!$F$30*CI24,"No Colony")</f>
        <v>No Colony</v>
      </c>
      <c r="CO24" s="76" t="str">
        <f>IF('Data Entry - beta, gamma form'!AM24&gt;0,Equations!$F$30*CJ24,"No Colony")</f>
        <v>No Colony</v>
      </c>
      <c r="CP24" s="77" t="str">
        <f>IF('Data Entry - beta, gamma form'!AN24&gt;0,Equations!$F$30*CK24,"No Colony")</f>
        <v>No Colony</v>
      </c>
    </row>
    <row r="25" spans="1:94" ht="15.75" thickBot="1">
      <c r="A25" s="100">
        <v>22</v>
      </c>
      <c r="B25" s="203" t="str">
        <f>IF('Site Description'!$B$43&gt;1,SQRT(('Data Entry - beta, gamma form'!B25)/PI()),"NO TRANSECT")</f>
        <v>NO TRANSECT</v>
      </c>
      <c r="C25" s="201" t="str">
        <f>IF('Site Description'!$B$43&gt;1,SQRT(('Data Entry - beta, gamma form'!C25)/PI()),"NO TRANSECT")</f>
        <v>NO TRANSECT</v>
      </c>
      <c r="D25" s="201" t="str">
        <f>IF('Site Description'!$B$43&gt;1,SQRT(('Data Entry - beta, gamma form'!D25)/PI()),"NO TRANSECT")</f>
        <v>NO TRANSECT</v>
      </c>
      <c r="E25" s="201" t="str">
        <f>IF('Site Description'!$B$43&gt;1,SQRT(('Data Entry - beta, gamma form'!E25)/PI()),"NO TRANSECT")</f>
        <v>NO TRANSECT</v>
      </c>
      <c r="F25" s="91" t="str">
        <f>IF('Data Entry - beta, gamma form'!B25&gt;0,PI()*(((B25+$F$2)*(B25+$F$2))-(B25*B25)),"No Colony")</f>
        <v>No Colony</v>
      </c>
      <c r="G25" s="91" t="str">
        <f>IF('Data Entry - beta, gamma form'!C25&gt;0,PI()*(((C25+$G$2)*(C25+$G$2))-(C25*C25)),"No Colony")</f>
        <v>No Colony</v>
      </c>
      <c r="H25" s="91" t="str">
        <f>IF('Data Entry - beta, gamma form'!D25&gt;0,PI()*(((D25+$H$2)*(D25+$H$2))-(D25*D25)),"No Colony")</f>
        <v>No Colony</v>
      </c>
      <c r="I25" s="106" t="str">
        <f>IF('Data Entry - beta, gamma form'!E25&gt;0,PI()*(((E25+$I$2)*(E25+$I$2))-(E25*E25)),"No Colony")</f>
        <v>No Colony</v>
      </c>
      <c r="K25" s="306" t="str">
        <f>IF('Data Entry - beta, gamma form'!B25&gt;0,Equations!$F$30*F25,"No Colony")</f>
        <v>No Colony</v>
      </c>
      <c r="L25" s="96" t="str">
        <f>IF('Data Entry - beta, gamma form'!C25&gt;0,Equations!$F$30*G25,"No Colony")</f>
        <v>No Colony</v>
      </c>
      <c r="M25" s="96" t="str">
        <f>IF('Data Entry - beta, gamma form'!D25&gt;0,Equations!$F$30*H25,"No Colony")</f>
        <v>No Colony</v>
      </c>
      <c r="N25" s="307" t="str">
        <f>IF('Data Entry - beta, gamma form'!E25&gt;0,Equations!$F$30*I25,"No Colony")</f>
        <v>No Colony</v>
      </c>
      <c r="Q25" s="100">
        <v>22</v>
      </c>
      <c r="R25" s="203" t="str">
        <f>IF('Site Description'!$C$43&gt;1,SQRT(('Data Entry - beta, gamma form'!I25)/PI()),"NO TRANSECT")</f>
        <v>NO TRANSECT</v>
      </c>
      <c r="S25" s="201" t="str">
        <f>IF('Site Description'!$C$43&gt;1,SQRT(('Data Entry - beta, gamma form'!J25)/PI()),"NO TRANSECT")</f>
        <v>NO TRANSECT</v>
      </c>
      <c r="T25" s="201" t="str">
        <f>IF('Site Description'!$C$43&gt;1,SQRT(('Data Entry - beta, gamma form'!K25)/PI()),"NO TRANSECT")</f>
        <v>NO TRANSECT</v>
      </c>
      <c r="U25" s="312" t="str">
        <f>IF('Site Description'!$C$43&gt;1,SQRT(('Data Entry - beta, gamma form'!L25)/PI()),"NO TRANSECT")</f>
        <v>NO TRANSECT</v>
      </c>
      <c r="V25" s="315" t="str">
        <f>IF('Data Entry - beta, gamma form'!I25&gt;0,PI()*(((R25+$F$2)*(R25+$F$2))-(R25*R25)),"No Colony")</f>
        <v>No Colony</v>
      </c>
      <c r="W25" s="91" t="str">
        <f>IF('Data Entry - beta, gamma form'!J25&gt;0,PI()*(((S25+$G$2)*(S25+$G$2))-(S25*S25)),"No Colony")</f>
        <v>No Colony</v>
      </c>
      <c r="X25" s="91" t="str">
        <f>IF('Data Entry - beta, gamma form'!K25&gt;0,PI()*(((T25+$H$2)*(T25+$H$2))-(T25*T25)),"No Colony")</f>
        <v>No Colony</v>
      </c>
      <c r="Y25" s="106" t="str">
        <f>IF('Data Entry - beta, gamma form'!L25&gt;0,PI()*(((U25+$I$2)*(U25+$I$2))-(U25*U25)),"No Colony")</f>
        <v>No Colony</v>
      </c>
      <c r="Z25" s="32"/>
      <c r="AA25" s="75" t="str">
        <f>IF('Data Entry - beta, gamma form'!I25&gt;0,Equations!$F$30*V25,"No Colony")</f>
        <v>No Colony</v>
      </c>
      <c r="AB25" s="76" t="str">
        <f>IF('Data Entry - beta, gamma form'!J25&gt;0,Equations!$F$30*W25,"No Colony")</f>
        <v>No Colony</v>
      </c>
      <c r="AC25" s="76" t="str">
        <f>IF('Data Entry - beta, gamma form'!K25&gt;0,Equations!$F$30*X25,"No Colony")</f>
        <v>No Colony</v>
      </c>
      <c r="AD25" s="77" t="str">
        <f>IF('Data Entry - beta, gamma form'!L25&gt;0,Equations!$F$30*Y25,"No Colony")</f>
        <v>No Colony</v>
      </c>
      <c r="AG25" s="100">
        <v>22</v>
      </c>
      <c r="AH25" s="203" t="str">
        <f>IF('Site Description'!$D$43&gt;1,SQRT(('Data Entry - beta, gamma form'!P25)/PI()),"NO TRANSECT")</f>
        <v>NO TRANSECT</v>
      </c>
      <c r="AI25" s="201" t="str">
        <f>IF('Site Description'!$D$43&gt;1,SQRT(('Data Entry - beta, gamma form'!Q25)/PI()),"NO TRANSECT")</f>
        <v>NO TRANSECT</v>
      </c>
      <c r="AJ25" s="201" t="str">
        <f>IF('Site Description'!$D$43&gt;1,SQRT(('Data Entry - beta, gamma form'!R25)/PI()),"NO TRANSECT")</f>
        <v>NO TRANSECT</v>
      </c>
      <c r="AK25" s="317" t="str">
        <f>IF('Site Description'!$D$43&gt;1,SQRT(('Data Entry - beta, gamma form'!S25)/PI()),"NO TRANSECT")</f>
        <v>NO TRANSECT</v>
      </c>
      <c r="AL25" s="315" t="str">
        <f>IF('Data Entry - beta, gamma form'!P25&gt;0,PI()*(((AH25+$F$2)*(AH25+$F$2))-(AH25*AH25)),"No Colony")</f>
        <v>No Colony</v>
      </c>
      <c r="AM25" s="91" t="str">
        <f>IF('Data Entry - beta, gamma form'!Q25&gt;0,PI()*(((AI25+$G$2)*(AI25+$G$2))-(AI25*AI25)),"No Colony")</f>
        <v>No Colony</v>
      </c>
      <c r="AN25" s="91" t="str">
        <f>IF('Data Entry - beta, gamma form'!R25&gt;0,PI()*(((AJ25+$H$2)*(AJ25+$H$2))-(AJ25*AJ25)),"No Colony")</f>
        <v>No Colony</v>
      </c>
      <c r="AO25" s="106" t="str">
        <f>IF('Data Entry - beta, gamma form'!S25&gt;0,PI()*(((AK25+$I$2)*(AK25+$I$2))-(AK25*AK25)),"No Colony")</f>
        <v>No Colony</v>
      </c>
      <c r="AP25" s="32"/>
      <c r="AQ25" s="75" t="str">
        <f>IF('Data Entry - beta, gamma form'!P25&gt;0,Equations!$F$30*AL25,"No Colony")</f>
        <v>No Colony</v>
      </c>
      <c r="AR25" s="76" t="str">
        <f>IF('Data Entry - beta, gamma form'!Q25&gt;0,Equations!$F$30*AM25,"No Colony")</f>
        <v>No Colony</v>
      </c>
      <c r="AS25" s="76" t="str">
        <f>IF('Data Entry - beta, gamma form'!R25&gt;0,Equations!$F$30*AN25,"No Colony")</f>
        <v>No Colony</v>
      </c>
      <c r="AT25" s="77" t="str">
        <f>IF('Data Entry - beta, gamma form'!S25&gt;0,Equations!$F$30*AO25,"No Colony")</f>
        <v>No Colony</v>
      </c>
      <c r="AW25" s="100">
        <v>22</v>
      </c>
      <c r="AX25" s="203" t="str">
        <f>IF('Site Description'!$E$43&gt;1,SQRT(('Data Entry - beta, gamma form'!W25)/PI()),"NO TRANSECT")</f>
        <v>NO TRANSECT</v>
      </c>
      <c r="AY25" s="201" t="str">
        <f>IF('Site Description'!$E$43&gt;1,SQRT(('Data Entry - beta, gamma form'!X25)/PI()),"NO TRANSECT")</f>
        <v>NO TRANSECT</v>
      </c>
      <c r="AZ25" s="201" t="str">
        <f>IF('Site Description'!$E$43&gt;1,SQRT(('Data Entry - beta, gamma form'!Y25)/PI()),"NO TRANSECT")</f>
        <v>NO TRANSECT</v>
      </c>
      <c r="BA25" s="312" t="str">
        <f>IF('Site Description'!$E$43&gt;1,SQRT(('Data Entry - beta, gamma form'!Z25)/PI()),"NO TRANSECT")</f>
        <v>NO TRANSECT</v>
      </c>
      <c r="BB25" s="315" t="str">
        <f>IF('Data Entry - beta, gamma form'!W25&gt;0,PI()*(((AX25+$F$2)*(AX25+$F$2))-(AX25*AX25)),"No Colony")</f>
        <v>No Colony</v>
      </c>
      <c r="BC25" s="91" t="str">
        <f>IF('Data Entry - beta, gamma form'!X25&gt;0,PI()*(((AY25+$G$2)*(AY25+$G$2))-(AY25*AY25)),"No Colony")</f>
        <v>No Colony</v>
      </c>
      <c r="BD25" s="91" t="str">
        <f>IF('Data Entry - beta, gamma form'!Y25&gt;0,PI()*(((AZ25+$H$2)*(AZ25+$H$2))-(AZ25*AZ25)),"No Colony")</f>
        <v>No Colony</v>
      </c>
      <c r="BE25" s="106" t="str">
        <f>IF('Data Entry - beta, gamma form'!Z25&gt;0,PI()*(((BA25+$I$2)*(BA25+$I$2))-(BA25*BA25)),"No Colony")</f>
        <v>No Colony</v>
      </c>
      <c r="BF25" s="32"/>
      <c r="BG25" s="306" t="str">
        <f>IF('Data Entry - beta, gamma form'!W25&gt;0,Equations!$F$30*BB25,"No Colony")</f>
        <v>No Colony</v>
      </c>
      <c r="BH25" s="96" t="str">
        <f>IF('Data Entry - beta, gamma form'!X25&gt;0,Equations!$F$30*BC25,"No Colony")</f>
        <v>No Colony</v>
      </c>
      <c r="BI25" s="96" t="str">
        <f>IF('Data Entry - beta, gamma form'!Y25&gt;0,Equations!$F$30*BD25,"No Colony")</f>
        <v>No Colony</v>
      </c>
      <c r="BJ25" s="307" t="str">
        <f>IF('Data Entry - beta, gamma form'!Z25&gt;0,Equations!$F$30*BE25,"No Colony")</f>
        <v>No Colony</v>
      </c>
      <c r="BM25" s="100">
        <v>22</v>
      </c>
      <c r="BN25" s="203" t="str">
        <f>IF('Site Description'!$F$43&gt;1,SQRT(('Data Entry - beta, gamma form'!AD25)/PI()),"NO TRANSECT")</f>
        <v>NO TRANSECT</v>
      </c>
      <c r="BO25" s="201" t="str">
        <f>IF('Site Description'!$F$43&gt;1,SQRT(('Data Entry - beta, gamma form'!AE25)/PI()),"NO TRANSECT")</f>
        <v>NO TRANSECT</v>
      </c>
      <c r="BP25" s="201" t="str">
        <f>IF('Site Description'!$F$43&gt;1,SQRT(('Data Entry - beta, gamma form'!AF25)/PI()),"NO TRANSECT")</f>
        <v>NO TRANSECT</v>
      </c>
      <c r="BQ25" s="312" t="str">
        <f>IF('Site Description'!$F$43&gt;1,SQRT(('Data Entry - beta, gamma form'!AG25)/PI()),"NO TRANSECT")</f>
        <v>NO TRANSECT</v>
      </c>
      <c r="BR25" s="315" t="str">
        <f>IF('Data Entry - beta, gamma form'!AD25&gt;0,PI()*(((BN25+$F$2)*(BN25+$F$2))-(BN25*BN25)),"No Colony")</f>
        <v>No Colony</v>
      </c>
      <c r="BS25" s="91" t="str">
        <f>IF('Data Entry - beta, gamma form'!AE25&gt;0,PI()*(((BO25+$G$2)*(BO25+$G$2))-(BO25*BO25)),"No Colony")</f>
        <v>No Colony</v>
      </c>
      <c r="BT25" s="91" t="str">
        <f>IF('Data Entry - beta, gamma form'!AF25&gt;0,PI()*(((BP25+$H$2)*(BP25+$H$2))-(BP25*BP25)),"No Colony")</f>
        <v>No Colony</v>
      </c>
      <c r="BU25" s="106" t="str">
        <f>IF('Data Entry - beta, gamma form'!AG25&gt;0,PI()*(((BQ25+$I$2)*(BQ25+$I$2))-(BQ25*BQ25)),"No Colony")</f>
        <v>No Colony</v>
      </c>
      <c r="BV25" s="32"/>
      <c r="BW25" s="75" t="str">
        <f>IF('Data Entry - beta, gamma form'!AD25&gt;0,Equations!$F$30*BR25,"No Colony")</f>
        <v>No Colony</v>
      </c>
      <c r="BX25" s="76" t="str">
        <f>IF('Data Entry - beta, gamma form'!AE25&gt;0,Equations!$F$30*BS25,"No Colony")</f>
        <v>No Colony</v>
      </c>
      <c r="BY25" s="76" t="str">
        <f>IF('Data Entry - beta, gamma form'!AF25&gt;0,Equations!$F$30*BT25,"No Colony")</f>
        <v>No Colony</v>
      </c>
      <c r="BZ25" s="77" t="str">
        <f>IF('Data Entry - beta, gamma form'!AG25&gt;0,Equations!$F$30*BU25,"No Colony")</f>
        <v>No Colony</v>
      </c>
      <c r="CC25" s="100">
        <v>22</v>
      </c>
      <c r="CD25" s="203" t="str">
        <f>IF('Site Description'!$G$43&gt;1,SQRT(('Data Entry - beta, gamma form'!AK25)/PI()),"NO TRANSECT")</f>
        <v>NO TRANSECT</v>
      </c>
      <c r="CE25" s="201" t="str">
        <f>IF('Site Description'!$G$43&gt;1,SQRT(('Data Entry - beta, gamma form'!AL25)/PI()),"NO TRANSECT")</f>
        <v>NO TRANSECT</v>
      </c>
      <c r="CF25" s="201" t="str">
        <f>IF('Site Description'!$G$43&gt;1,SQRT(('Data Entry - beta, gamma form'!AM25)/PI()),"NO TRANSECT")</f>
        <v>NO TRANSECT</v>
      </c>
      <c r="CG25" s="312" t="str">
        <f>IF('Site Description'!$G$43&gt;1,SQRT(('Data Entry - beta, gamma form'!AN25)/PI()),"NO TRANSECT")</f>
        <v>NO TRANSECT</v>
      </c>
      <c r="CH25" s="315" t="str">
        <f>IF('Data Entry - beta, gamma form'!AK25&gt;0,PI()*(((CD25+$F$2)*(CD25+$F$2))-(CD25*CD25)),"No Colony")</f>
        <v>No Colony</v>
      </c>
      <c r="CI25" s="91" t="str">
        <f>IF('Data Entry - beta, gamma form'!AL25&gt;0,PI()*(((CE25+$G$2)*(CE25+$G$2))-(CE25*CE25)),"No Colony")</f>
        <v>No Colony</v>
      </c>
      <c r="CJ25" s="91" t="str">
        <f>IF('Data Entry - beta, gamma form'!AM25&gt;0,PI()*(((CF25+$H$2)*(CF25+$H$2))-(CF25*CF25)),"No Colony")</f>
        <v>No Colony</v>
      </c>
      <c r="CK25" s="106" t="str">
        <f>IF('Data Entry - beta, gamma form'!AN25&gt;0,PI()*(((CG25+$I$2)*(CG25+$I$2))-(CG25*CG25)),"No Colony")</f>
        <v>No Colony</v>
      </c>
      <c r="CL25" s="34"/>
      <c r="CM25" s="75" t="str">
        <f>IF('Data Entry - beta, gamma form'!AK25&gt;0,Equations!$F$30*CH25,"No Colony")</f>
        <v>No Colony</v>
      </c>
      <c r="CN25" s="76" t="str">
        <f>IF('Data Entry - beta, gamma form'!AL25&gt;0,Equations!$F$30*CI25,"No Colony")</f>
        <v>No Colony</v>
      </c>
      <c r="CO25" s="76" t="str">
        <f>IF('Data Entry - beta, gamma form'!AM25&gt;0,Equations!$F$30*CJ25,"No Colony")</f>
        <v>No Colony</v>
      </c>
      <c r="CP25" s="77" t="str">
        <f>IF('Data Entry - beta, gamma form'!AN25&gt;0,Equations!$F$30*CK25,"No Colony")</f>
        <v>No Colony</v>
      </c>
    </row>
    <row r="26" spans="1:94" ht="15.75" thickBot="1">
      <c r="A26" s="100">
        <v>23</v>
      </c>
      <c r="B26" s="203" t="str">
        <f>IF('Site Description'!$B$43&gt;1,SQRT(('Data Entry - beta, gamma form'!B26)/PI()),"NO TRANSECT")</f>
        <v>NO TRANSECT</v>
      </c>
      <c r="C26" s="201" t="str">
        <f>IF('Site Description'!$B$43&gt;1,SQRT(('Data Entry - beta, gamma form'!C26)/PI()),"NO TRANSECT")</f>
        <v>NO TRANSECT</v>
      </c>
      <c r="D26" s="201" t="str">
        <f>IF('Site Description'!$B$43&gt;1,SQRT(('Data Entry - beta, gamma form'!D26)/PI()),"NO TRANSECT")</f>
        <v>NO TRANSECT</v>
      </c>
      <c r="E26" s="201" t="str">
        <f>IF('Site Description'!$B$43&gt;1,SQRT(('Data Entry - beta, gamma form'!E26)/PI()),"NO TRANSECT")</f>
        <v>NO TRANSECT</v>
      </c>
      <c r="F26" s="91" t="str">
        <f>IF('Data Entry - beta, gamma form'!B26&gt;0,PI()*(((B26+$F$2)*(B26+$F$2))-(B26*B26)),"No Colony")</f>
        <v>No Colony</v>
      </c>
      <c r="G26" s="91" t="str">
        <f>IF('Data Entry - beta, gamma form'!C26&gt;0,PI()*(((C26+$G$2)*(C26+$G$2))-(C26*C26)),"No Colony")</f>
        <v>No Colony</v>
      </c>
      <c r="H26" s="91" t="str">
        <f>IF('Data Entry - beta, gamma form'!D26&gt;0,PI()*(((D26+$H$2)*(D26+$H$2))-(D26*D26)),"No Colony")</f>
        <v>No Colony</v>
      </c>
      <c r="I26" s="106" t="str">
        <f>IF('Data Entry - beta, gamma form'!E26&gt;0,PI()*(((E26+$I$2)*(E26+$I$2))-(E26*E26)),"No Colony")</f>
        <v>No Colony</v>
      </c>
      <c r="K26" s="306" t="str">
        <f>IF('Data Entry - beta, gamma form'!B26&gt;0,Equations!$F$30*F26,"No Colony")</f>
        <v>No Colony</v>
      </c>
      <c r="L26" s="96" t="str">
        <f>IF('Data Entry - beta, gamma form'!C26&gt;0,Equations!$F$30*G26,"No Colony")</f>
        <v>No Colony</v>
      </c>
      <c r="M26" s="96" t="str">
        <f>IF('Data Entry - beta, gamma form'!D26&gt;0,Equations!$F$30*H26,"No Colony")</f>
        <v>No Colony</v>
      </c>
      <c r="N26" s="307" t="str">
        <f>IF('Data Entry - beta, gamma form'!E26&gt;0,Equations!$F$30*I26,"No Colony")</f>
        <v>No Colony</v>
      </c>
      <c r="Q26" s="100">
        <v>23</v>
      </c>
      <c r="R26" s="203" t="str">
        <f>IF('Site Description'!$C$43&gt;1,SQRT(('Data Entry - beta, gamma form'!I26)/PI()),"NO TRANSECT")</f>
        <v>NO TRANSECT</v>
      </c>
      <c r="S26" s="201" t="str">
        <f>IF('Site Description'!$C$43&gt;1,SQRT(('Data Entry - beta, gamma form'!J26)/PI()),"NO TRANSECT")</f>
        <v>NO TRANSECT</v>
      </c>
      <c r="T26" s="201" t="str">
        <f>IF('Site Description'!$C$43&gt;1,SQRT(('Data Entry - beta, gamma form'!K26)/PI()),"NO TRANSECT")</f>
        <v>NO TRANSECT</v>
      </c>
      <c r="U26" s="312" t="str">
        <f>IF('Site Description'!$C$43&gt;1,SQRT(('Data Entry - beta, gamma form'!L26)/PI()),"NO TRANSECT")</f>
        <v>NO TRANSECT</v>
      </c>
      <c r="V26" s="315" t="str">
        <f>IF('Data Entry - beta, gamma form'!I26&gt;0,PI()*(((R26+$F$2)*(R26+$F$2))-(R26*R26)),"No Colony")</f>
        <v>No Colony</v>
      </c>
      <c r="W26" s="91" t="str">
        <f>IF('Data Entry - beta, gamma form'!J26&gt;0,PI()*(((S26+$G$2)*(S26+$G$2))-(S26*S26)),"No Colony")</f>
        <v>No Colony</v>
      </c>
      <c r="X26" s="91" t="str">
        <f>IF('Data Entry - beta, gamma form'!K26&gt;0,PI()*(((T26+$H$2)*(T26+$H$2))-(T26*T26)),"No Colony")</f>
        <v>No Colony</v>
      </c>
      <c r="Y26" s="106" t="str">
        <f>IF('Data Entry - beta, gamma form'!L26&gt;0,PI()*(((U26+$I$2)*(U26+$I$2))-(U26*U26)),"No Colony")</f>
        <v>No Colony</v>
      </c>
      <c r="Z26" s="32"/>
      <c r="AA26" s="75" t="str">
        <f>IF('Data Entry - beta, gamma form'!I26&gt;0,Equations!$F$30*V26,"No Colony")</f>
        <v>No Colony</v>
      </c>
      <c r="AB26" s="76" t="str">
        <f>IF('Data Entry - beta, gamma form'!J26&gt;0,Equations!$F$30*W26,"No Colony")</f>
        <v>No Colony</v>
      </c>
      <c r="AC26" s="76" t="str">
        <f>IF('Data Entry - beta, gamma form'!K26&gt;0,Equations!$F$30*X26,"No Colony")</f>
        <v>No Colony</v>
      </c>
      <c r="AD26" s="77" t="str">
        <f>IF('Data Entry - beta, gamma form'!L26&gt;0,Equations!$F$30*Y26,"No Colony")</f>
        <v>No Colony</v>
      </c>
      <c r="AG26" s="100">
        <v>23</v>
      </c>
      <c r="AH26" s="203" t="str">
        <f>IF('Site Description'!$D$43&gt;1,SQRT(('Data Entry - beta, gamma form'!P26)/PI()),"NO TRANSECT")</f>
        <v>NO TRANSECT</v>
      </c>
      <c r="AI26" s="201" t="str">
        <f>IF('Site Description'!$D$43&gt;1,SQRT(('Data Entry - beta, gamma form'!Q26)/PI()),"NO TRANSECT")</f>
        <v>NO TRANSECT</v>
      </c>
      <c r="AJ26" s="201" t="str">
        <f>IF('Site Description'!$D$43&gt;1,SQRT(('Data Entry - beta, gamma form'!R26)/PI()),"NO TRANSECT")</f>
        <v>NO TRANSECT</v>
      </c>
      <c r="AK26" s="317" t="str">
        <f>IF('Site Description'!$D$43&gt;1,SQRT(('Data Entry - beta, gamma form'!S26)/PI()),"NO TRANSECT")</f>
        <v>NO TRANSECT</v>
      </c>
      <c r="AL26" s="315" t="str">
        <f>IF('Data Entry - beta, gamma form'!P26&gt;0,PI()*(((AH26+$F$2)*(AH26+$F$2))-(AH26*AH26)),"No Colony")</f>
        <v>No Colony</v>
      </c>
      <c r="AM26" s="91" t="str">
        <f>IF('Data Entry - beta, gamma form'!Q26&gt;0,PI()*(((AI26+$G$2)*(AI26+$G$2))-(AI26*AI26)),"No Colony")</f>
        <v>No Colony</v>
      </c>
      <c r="AN26" s="91" t="str">
        <f>IF('Data Entry - beta, gamma form'!R26&gt;0,PI()*(((AJ26+$H$2)*(AJ26+$H$2))-(AJ26*AJ26)),"No Colony")</f>
        <v>No Colony</v>
      </c>
      <c r="AO26" s="106" t="str">
        <f>IF('Data Entry - beta, gamma form'!S26&gt;0,PI()*(((AK26+$I$2)*(AK26+$I$2))-(AK26*AK26)),"No Colony")</f>
        <v>No Colony</v>
      </c>
      <c r="AP26" s="32"/>
      <c r="AQ26" s="75" t="str">
        <f>IF('Data Entry - beta, gamma form'!P26&gt;0,Equations!$F$30*AL26,"No Colony")</f>
        <v>No Colony</v>
      </c>
      <c r="AR26" s="76" t="str">
        <f>IF('Data Entry - beta, gamma form'!Q26&gt;0,Equations!$F$30*AM26,"No Colony")</f>
        <v>No Colony</v>
      </c>
      <c r="AS26" s="76" t="str">
        <f>IF('Data Entry - beta, gamma form'!R26&gt;0,Equations!$F$30*AN26,"No Colony")</f>
        <v>No Colony</v>
      </c>
      <c r="AT26" s="77" t="str">
        <f>IF('Data Entry - beta, gamma form'!S26&gt;0,Equations!$F$30*AO26,"No Colony")</f>
        <v>No Colony</v>
      </c>
      <c r="AW26" s="100">
        <v>23</v>
      </c>
      <c r="AX26" s="203" t="str">
        <f>IF('Site Description'!$E$43&gt;1,SQRT(('Data Entry - beta, gamma form'!W26)/PI()),"NO TRANSECT")</f>
        <v>NO TRANSECT</v>
      </c>
      <c r="AY26" s="201" t="str">
        <f>IF('Site Description'!$E$43&gt;1,SQRT(('Data Entry - beta, gamma form'!X26)/PI()),"NO TRANSECT")</f>
        <v>NO TRANSECT</v>
      </c>
      <c r="AZ26" s="201" t="str">
        <f>IF('Site Description'!$E$43&gt;1,SQRT(('Data Entry - beta, gamma form'!Y26)/PI()),"NO TRANSECT")</f>
        <v>NO TRANSECT</v>
      </c>
      <c r="BA26" s="312" t="str">
        <f>IF('Site Description'!$E$43&gt;1,SQRT(('Data Entry - beta, gamma form'!Z26)/PI()),"NO TRANSECT")</f>
        <v>NO TRANSECT</v>
      </c>
      <c r="BB26" s="315" t="str">
        <f>IF('Data Entry - beta, gamma form'!W26&gt;0,PI()*(((AX26+$F$2)*(AX26+$F$2))-(AX26*AX26)),"No Colony")</f>
        <v>No Colony</v>
      </c>
      <c r="BC26" s="91" t="str">
        <f>IF('Data Entry - beta, gamma form'!X26&gt;0,PI()*(((AY26+$G$2)*(AY26+$G$2))-(AY26*AY26)),"No Colony")</f>
        <v>No Colony</v>
      </c>
      <c r="BD26" s="91" t="str">
        <f>IF('Data Entry - beta, gamma form'!Y26&gt;0,PI()*(((AZ26+$H$2)*(AZ26+$H$2))-(AZ26*AZ26)),"No Colony")</f>
        <v>No Colony</v>
      </c>
      <c r="BE26" s="106" t="str">
        <f>IF('Data Entry - beta, gamma form'!Z26&gt;0,PI()*(((BA26+$I$2)*(BA26+$I$2))-(BA26*BA26)),"No Colony")</f>
        <v>No Colony</v>
      </c>
      <c r="BF26" s="32"/>
      <c r="BG26" s="306" t="str">
        <f>IF('Data Entry - beta, gamma form'!W26&gt;0,Equations!$F$30*BB26,"No Colony")</f>
        <v>No Colony</v>
      </c>
      <c r="BH26" s="96" t="str">
        <f>IF('Data Entry - beta, gamma form'!X26&gt;0,Equations!$F$30*BC26,"No Colony")</f>
        <v>No Colony</v>
      </c>
      <c r="BI26" s="96" t="str">
        <f>IF('Data Entry - beta, gamma form'!Y26&gt;0,Equations!$F$30*BD26,"No Colony")</f>
        <v>No Colony</v>
      </c>
      <c r="BJ26" s="307" t="str">
        <f>IF('Data Entry - beta, gamma form'!Z26&gt;0,Equations!$F$30*BE26,"No Colony")</f>
        <v>No Colony</v>
      </c>
      <c r="BM26" s="100">
        <v>23</v>
      </c>
      <c r="BN26" s="203" t="str">
        <f>IF('Site Description'!$F$43&gt;1,SQRT(('Data Entry - beta, gamma form'!AD26)/PI()),"NO TRANSECT")</f>
        <v>NO TRANSECT</v>
      </c>
      <c r="BO26" s="201" t="str">
        <f>IF('Site Description'!$F$43&gt;1,SQRT(('Data Entry - beta, gamma form'!AE26)/PI()),"NO TRANSECT")</f>
        <v>NO TRANSECT</v>
      </c>
      <c r="BP26" s="201" t="str">
        <f>IF('Site Description'!$F$43&gt;1,SQRT(('Data Entry - beta, gamma form'!AF26)/PI()),"NO TRANSECT")</f>
        <v>NO TRANSECT</v>
      </c>
      <c r="BQ26" s="312" t="str">
        <f>IF('Site Description'!$F$43&gt;1,SQRT(('Data Entry - beta, gamma form'!AG26)/PI()),"NO TRANSECT")</f>
        <v>NO TRANSECT</v>
      </c>
      <c r="BR26" s="315" t="str">
        <f>IF('Data Entry - beta, gamma form'!AD26&gt;0,PI()*(((BN26+$F$2)*(BN26+$F$2))-(BN26*BN26)),"No Colony")</f>
        <v>No Colony</v>
      </c>
      <c r="BS26" s="91" t="str">
        <f>IF('Data Entry - beta, gamma form'!AE26&gt;0,PI()*(((BO26+$G$2)*(BO26+$G$2))-(BO26*BO26)),"No Colony")</f>
        <v>No Colony</v>
      </c>
      <c r="BT26" s="91" t="str">
        <f>IF('Data Entry - beta, gamma form'!AF26&gt;0,PI()*(((BP26+$H$2)*(BP26+$H$2))-(BP26*BP26)),"No Colony")</f>
        <v>No Colony</v>
      </c>
      <c r="BU26" s="106" t="str">
        <f>IF('Data Entry - beta, gamma form'!AG26&gt;0,PI()*(((BQ26+$I$2)*(BQ26+$I$2))-(BQ26*BQ26)),"No Colony")</f>
        <v>No Colony</v>
      </c>
      <c r="BV26" s="32"/>
      <c r="BW26" s="75" t="str">
        <f>IF('Data Entry - beta, gamma form'!AD26&gt;0,Equations!$F$30*BR26,"No Colony")</f>
        <v>No Colony</v>
      </c>
      <c r="BX26" s="76" t="str">
        <f>IF('Data Entry - beta, gamma form'!AE26&gt;0,Equations!$F$30*BS26,"No Colony")</f>
        <v>No Colony</v>
      </c>
      <c r="BY26" s="76" t="str">
        <f>IF('Data Entry - beta, gamma form'!AF26&gt;0,Equations!$F$30*BT26,"No Colony")</f>
        <v>No Colony</v>
      </c>
      <c r="BZ26" s="77" t="str">
        <f>IF('Data Entry - beta, gamma form'!AG26&gt;0,Equations!$F$30*BU26,"No Colony")</f>
        <v>No Colony</v>
      </c>
      <c r="CC26" s="100">
        <v>23</v>
      </c>
      <c r="CD26" s="203" t="str">
        <f>IF('Site Description'!$G$43&gt;1,SQRT(('Data Entry - beta, gamma form'!AK26)/PI()),"NO TRANSECT")</f>
        <v>NO TRANSECT</v>
      </c>
      <c r="CE26" s="201" t="str">
        <f>IF('Site Description'!$G$43&gt;1,SQRT(('Data Entry - beta, gamma form'!AL26)/PI()),"NO TRANSECT")</f>
        <v>NO TRANSECT</v>
      </c>
      <c r="CF26" s="201" t="str">
        <f>IF('Site Description'!$G$43&gt;1,SQRT(('Data Entry - beta, gamma form'!AM26)/PI()),"NO TRANSECT")</f>
        <v>NO TRANSECT</v>
      </c>
      <c r="CG26" s="312" t="str">
        <f>IF('Site Description'!$G$43&gt;1,SQRT(('Data Entry - beta, gamma form'!AN26)/PI()),"NO TRANSECT")</f>
        <v>NO TRANSECT</v>
      </c>
      <c r="CH26" s="315" t="str">
        <f>IF('Data Entry - beta, gamma form'!AK26&gt;0,PI()*(((CD26+$F$2)*(CD26+$F$2))-(CD26*CD26)),"No Colony")</f>
        <v>No Colony</v>
      </c>
      <c r="CI26" s="91" t="str">
        <f>IF('Data Entry - beta, gamma form'!AL26&gt;0,PI()*(((CE26+$G$2)*(CE26+$G$2))-(CE26*CE26)),"No Colony")</f>
        <v>No Colony</v>
      </c>
      <c r="CJ26" s="91" t="str">
        <f>IF('Data Entry - beta, gamma form'!AM26&gt;0,PI()*(((CF26+$H$2)*(CF26+$H$2))-(CF26*CF26)),"No Colony")</f>
        <v>No Colony</v>
      </c>
      <c r="CK26" s="106" t="str">
        <f>IF('Data Entry - beta, gamma form'!AN26&gt;0,PI()*(((CG26+$I$2)*(CG26+$I$2))-(CG26*CG26)),"No Colony")</f>
        <v>No Colony</v>
      </c>
      <c r="CL26" s="34"/>
      <c r="CM26" s="75" t="str">
        <f>IF('Data Entry - beta, gamma form'!AK26&gt;0,Equations!$F$30*CH26,"No Colony")</f>
        <v>No Colony</v>
      </c>
      <c r="CN26" s="76" t="str">
        <f>IF('Data Entry - beta, gamma form'!AL26&gt;0,Equations!$F$30*CI26,"No Colony")</f>
        <v>No Colony</v>
      </c>
      <c r="CO26" s="76" t="str">
        <f>IF('Data Entry - beta, gamma form'!AM26&gt;0,Equations!$F$30*CJ26,"No Colony")</f>
        <v>No Colony</v>
      </c>
      <c r="CP26" s="77" t="str">
        <f>IF('Data Entry - beta, gamma form'!AN26&gt;0,Equations!$F$30*CK26,"No Colony")</f>
        <v>No Colony</v>
      </c>
    </row>
    <row r="27" spans="1:94" ht="15.75" thickBot="1">
      <c r="A27" s="100">
        <v>24</v>
      </c>
      <c r="B27" s="203" t="str">
        <f>IF('Site Description'!$B$43&gt;1,SQRT(('Data Entry - beta, gamma form'!B27)/PI()),"NO TRANSECT")</f>
        <v>NO TRANSECT</v>
      </c>
      <c r="C27" s="201" t="str">
        <f>IF('Site Description'!$B$43&gt;1,SQRT(('Data Entry - beta, gamma form'!C27)/PI()),"NO TRANSECT")</f>
        <v>NO TRANSECT</v>
      </c>
      <c r="D27" s="201" t="str">
        <f>IF('Site Description'!$B$43&gt;1,SQRT(('Data Entry - beta, gamma form'!D27)/PI()),"NO TRANSECT")</f>
        <v>NO TRANSECT</v>
      </c>
      <c r="E27" s="201" t="str">
        <f>IF('Site Description'!$B$43&gt;1,SQRT(('Data Entry - beta, gamma form'!E27)/PI()),"NO TRANSECT")</f>
        <v>NO TRANSECT</v>
      </c>
      <c r="F27" s="91" t="str">
        <f>IF('Data Entry - beta, gamma form'!B27&gt;0,PI()*(((B27+$F$2)*(B27+$F$2))-(B27*B27)),"No Colony")</f>
        <v>No Colony</v>
      </c>
      <c r="G27" s="91" t="str">
        <f>IF('Data Entry - beta, gamma form'!C27&gt;0,PI()*(((C27+$G$2)*(C27+$G$2))-(C27*C27)),"No Colony")</f>
        <v>No Colony</v>
      </c>
      <c r="H27" s="91" t="str">
        <f>IF('Data Entry - beta, gamma form'!D27&gt;0,PI()*(((D27+$H$2)*(D27+$H$2))-(D27*D27)),"No Colony")</f>
        <v>No Colony</v>
      </c>
      <c r="I27" s="106" t="str">
        <f>IF('Data Entry - beta, gamma form'!E27&gt;0,PI()*(((E27+$I$2)*(E27+$I$2))-(E27*E27)),"No Colony")</f>
        <v>No Colony</v>
      </c>
      <c r="K27" s="306" t="str">
        <f>IF('Data Entry - beta, gamma form'!B27&gt;0,Equations!$F$30*F27,"No Colony")</f>
        <v>No Colony</v>
      </c>
      <c r="L27" s="96" t="str">
        <f>IF('Data Entry - beta, gamma form'!C27&gt;0,Equations!$F$30*G27,"No Colony")</f>
        <v>No Colony</v>
      </c>
      <c r="M27" s="96" t="str">
        <f>IF('Data Entry - beta, gamma form'!D27&gt;0,Equations!$F$30*H27,"No Colony")</f>
        <v>No Colony</v>
      </c>
      <c r="N27" s="307" t="str">
        <f>IF('Data Entry - beta, gamma form'!E27&gt;0,Equations!$F$30*I27,"No Colony")</f>
        <v>No Colony</v>
      </c>
      <c r="Q27" s="100">
        <v>24</v>
      </c>
      <c r="R27" s="203" t="str">
        <f>IF('Site Description'!$C$43&gt;1,SQRT(('Data Entry - beta, gamma form'!I27)/PI()),"NO TRANSECT")</f>
        <v>NO TRANSECT</v>
      </c>
      <c r="S27" s="201" t="str">
        <f>IF('Site Description'!$C$43&gt;1,SQRT(('Data Entry - beta, gamma form'!J27)/PI()),"NO TRANSECT")</f>
        <v>NO TRANSECT</v>
      </c>
      <c r="T27" s="201" t="str">
        <f>IF('Site Description'!$C$43&gt;1,SQRT(('Data Entry - beta, gamma form'!K27)/PI()),"NO TRANSECT")</f>
        <v>NO TRANSECT</v>
      </c>
      <c r="U27" s="312" t="str">
        <f>IF('Site Description'!$C$43&gt;1,SQRT(('Data Entry - beta, gamma form'!L27)/PI()),"NO TRANSECT")</f>
        <v>NO TRANSECT</v>
      </c>
      <c r="V27" s="315" t="str">
        <f>IF('Data Entry - beta, gamma form'!I27&gt;0,PI()*(((R27+$F$2)*(R27+$F$2))-(R27*R27)),"No Colony")</f>
        <v>No Colony</v>
      </c>
      <c r="W27" s="91" t="str">
        <f>IF('Data Entry - beta, gamma form'!J27&gt;0,PI()*(((S27+$G$2)*(S27+$G$2))-(S27*S27)),"No Colony")</f>
        <v>No Colony</v>
      </c>
      <c r="X27" s="91" t="str">
        <f>IF('Data Entry - beta, gamma form'!K27&gt;0,PI()*(((T27+$H$2)*(T27+$H$2))-(T27*T27)),"No Colony")</f>
        <v>No Colony</v>
      </c>
      <c r="Y27" s="106" t="str">
        <f>IF('Data Entry - beta, gamma form'!L27&gt;0,PI()*(((U27+$I$2)*(U27+$I$2))-(U27*U27)),"No Colony")</f>
        <v>No Colony</v>
      </c>
      <c r="Z27" s="32"/>
      <c r="AA27" s="75" t="str">
        <f>IF('Data Entry - beta, gamma form'!I27&gt;0,Equations!$F$30*V27,"No Colony")</f>
        <v>No Colony</v>
      </c>
      <c r="AB27" s="76" t="str">
        <f>IF('Data Entry - beta, gamma form'!J27&gt;0,Equations!$F$30*W27,"No Colony")</f>
        <v>No Colony</v>
      </c>
      <c r="AC27" s="76" t="str">
        <f>IF('Data Entry - beta, gamma form'!K27&gt;0,Equations!$F$30*X27,"No Colony")</f>
        <v>No Colony</v>
      </c>
      <c r="AD27" s="77" t="str">
        <f>IF('Data Entry - beta, gamma form'!L27&gt;0,Equations!$F$30*Y27,"No Colony")</f>
        <v>No Colony</v>
      </c>
      <c r="AG27" s="100">
        <v>24</v>
      </c>
      <c r="AH27" s="203" t="str">
        <f>IF('Site Description'!$D$43&gt;1,SQRT(('Data Entry - beta, gamma form'!P27)/PI()),"NO TRANSECT")</f>
        <v>NO TRANSECT</v>
      </c>
      <c r="AI27" s="201" t="str">
        <f>IF('Site Description'!$D$43&gt;1,SQRT(('Data Entry - beta, gamma form'!Q27)/PI()),"NO TRANSECT")</f>
        <v>NO TRANSECT</v>
      </c>
      <c r="AJ27" s="201" t="str">
        <f>IF('Site Description'!$D$43&gt;1,SQRT(('Data Entry - beta, gamma form'!R27)/PI()),"NO TRANSECT")</f>
        <v>NO TRANSECT</v>
      </c>
      <c r="AK27" s="317" t="str">
        <f>IF('Site Description'!$D$43&gt;1,SQRT(('Data Entry - beta, gamma form'!S27)/PI()),"NO TRANSECT")</f>
        <v>NO TRANSECT</v>
      </c>
      <c r="AL27" s="315" t="str">
        <f>IF('Data Entry - beta, gamma form'!P27&gt;0,PI()*(((AH27+$F$2)*(AH27+$F$2))-(AH27*AH27)),"No Colony")</f>
        <v>No Colony</v>
      </c>
      <c r="AM27" s="91" t="str">
        <f>IF('Data Entry - beta, gamma form'!Q27&gt;0,PI()*(((AI27+$G$2)*(AI27+$G$2))-(AI27*AI27)),"No Colony")</f>
        <v>No Colony</v>
      </c>
      <c r="AN27" s="91" t="str">
        <f>IF('Data Entry - beta, gamma form'!R27&gt;0,PI()*(((AJ27+$H$2)*(AJ27+$H$2))-(AJ27*AJ27)),"No Colony")</f>
        <v>No Colony</v>
      </c>
      <c r="AO27" s="106" t="str">
        <f>IF('Data Entry - beta, gamma form'!S27&gt;0,PI()*(((AK27+$I$2)*(AK27+$I$2))-(AK27*AK27)),"No Colony")</f>
        <v>No Colony</v>
      </c>
      <c r="AP27" s="32"/>
      <c r="AQ27" s="75" t="str">
        <f>IF('Data Entry - beta, gamma form'!P27&gt;0,Equations!$F$30*AL27,"No Colony")</f>
        <v>No Colony</v>
      </c>
      <c r="AR27" s="76" t="str">
        <f>IF('Data Entry - beta, gamma form'!Q27&gt;0,Equations!$F$30*AM27,"No Colony")</f>
        <v>No Colony</v>
      </c>
      <c r="AS27" s="76" t="str">
        <f>IF('Data Entry - beta, gamma form'!R27&gt;0,Equations!$F$30*AN27,"No Colony")</f>
        <v>No Colony</v>
      </c>
      <c r="AT27" s="77" t="str">
        <f>IF('Data Entry - beta, gamma form'!S27&gt;0,Equations!$F$30*AO27,"No Colony")</f>
        <v>No Colony</v>
      </c>
      <c r="AW27" s="100">
        <v>24</v>
      </c>
      <c r="AX27" s="203" t="str">
        <f>IF('Site Description'!$E$43&gt;1,SQRT(('Data Entry - beta, gamma form'!W27)/PI()),"NO TRANSECT")</f>
        <v>NO TRANSECT</v>
      </c>
      <c r="AY27" s="201" t="str">
        <f>IF('Site Description'!$E$43&gt;1,SQRT(('Data Entry - beta, gamma form'!X27)/PI()),"NO TRANSECT")</f>
        <v>NO TRANSECT</v>
      </c>
      <c r="AZ27" s="201" t="str">
        <f>IF('Site Description'!$E$43&gt;1,SQRT(('Data Entry - beta, gamma form'!Y27)/PI()),"NO TRANSECT")</f>
        <v>NO TRANSECT</v>
      </c>
      <c r="BA27" s="312" t="str">
        <f>IF('Site Description'!$E$43&gt;1,SQRT(('Data Entry - beta, gamma form'!Z27)/PI()),"NO TRANSECT")</f>
        <v>NO TRANSECT</v>
      </c>
      <c r="BB27" s="315" t="str">
        <f>IF('Data Entry - beta, gamma form'!W27&gt;0,PI()*(((AX27+$F$2)*(AX27+$F$2))-(AX27*AX27)),"No Colony")</f>
        <v>No Colony</v>
      </c>
      <c r="BC27" s="91" t="str">
        <f>IF('Data Entry - beta, gamma form'!X27&gt;0,PI()*(((AY27+$G$2)*(AY27+$G$2))-(AY27*AY27)),"No Colony")</f>
        <v>No Colony</v>
      </c>
      <c r="BD27" s="91" t="str">
        <f>IF('Data Entry - beta, gamma form'!Y27&gt;0,PI()*(((AZ27+$H$2)*(AZ27+$H$2))-(AZ27*AZ27)),"No Colony")</f>
        <v>No Colony</v>
      </c>
      <c r="BE27" s="106" t="str">
        <f>IF('Data Entry - beta, gamma form'!Z27&gt;0,PI()*(((BA27+$I$2)*(BA27+$I$2))-(BA27*BA27)),"No Colony")</f>
        <v>No Colony</v>
      </c>
      <c r="BF27" s="32"/>
      <c r="BG27" s="306" t="str">
        <f>IF('Data Entry - beta, gamma form'!W27&gt;0,Equations!$F$30*BB27,"No Colony")</f>
        <v>No Colony</v>
      </c>
      <c r="BH27" s="96" t="str">
        <f>IF('Data Entry - beta, gamma form'!X27&gt;0,Equations!$F$30*BC27,"No Colony")</f>
        <v>No Colony</v>
      </c>
      <c r="BI27" s="96" t="str">
        <f>IF('Data Entry - beta, gamma form'!Y27&gt;0,Equations!$F$30*BD27,"No Colony")</f>
        <v>No Colony</v>
      </c>
      <c r="BJ27" s="307" t="str">
        <f>IF('Data Entry - beta, gamma form'!Z27&gt;0,Equations!$F$30*BE27,"No Colony")</f>
        <v>No Colony</v>
      </c>
      <c r="BM27" s="100">
        <v>24</v>
      </c>
      <c r="BN27" s="203" t="str">
        <f>IF('Site Description'!$F$43&gt;1,SQRT(('Data Entry - beta, gamma form'!AD27)/PI()),"NO TRANSECT")</f>
        <v>NO TRANSECT</v>
      </c>
      <c r="BO27" s="201" t="str">
        <f>IF('Site Description'!$F$43&gt;1,SQRT(('Data Entry - beta, gamma form'!AE27)/PI()),"NO TRANSECT")</f>
        <v>NO TRANSECT</v>
      </c>
      <c r="BP27" s="201" t="str">
        <f>IF('Site Description'!$F$43&gt;1,SQRT(('Data Entry - beta, gamma form'!AF27)/PI()),"NO TRANSECT")</f>
        <v>NO TRANSECT</v>
      </c>
      <c r="BQ27" s="312" t="str">
        <f>IF('Site Description'!$F$43&gt;1,SQRT(('Data Entry - beta, gamma form'!AG27)/PI()),"NO TRANSECT")</f>
        <v>NO TRANSECT</v>
      </c>
      <c r="BR27" s="315" t="str">
        <f>IF('Data Entry - beta, gamma form'!AD27&gt;0,PI()*(((BN27+$F$2)*(BN27+$F$2))-(BN27*BN27)),"No Colony")</f>
        <v>No Colony</v>
      </c>
      <c r="BS27" s="91" t="str">
        <f>IF('Data Entry - beta, gamma form'!AE27&gt;0,PI()*(((BO27+$G$2)*(BO27+$G$2))-(BO27*BO27)),"No Colony")</f>
        <v>No Colony</v>
      </c>
      <c r="BT27" s="91" t="str">
        <f>IF('Data Entry - beta, gamma form'!AF27&gt;0,PI()*(((BP27+$H$2)*(BP27+$H$2))-(BP27*BP27)),"No Colony")</f>
        <v>No Colony</v>
      </c>
      <c r="BU27" s="106" t="str">
        <f>IF('Data Entry - beta, gamma form'!AG27&gt;0,PI()*(((BQ27+$I$2)*(BQ27+$I$2))-(BQ27*BQ27)),"No Colony")</f>
        <v>No Colony</v>
      </c>
      <c r="BV27" s="32"/>
      <c r="BW27" s="75" t="str">
        <f>IF('Data Entry - beta, gamma form'!AD27&gt;0,Equations!$F$30*BR27,"No Colony")</f>
        <v>No Colony</v>
      </c>
      <c r="BX27" s="76" t="str">
        <f>IF('Data Entry - beta, gamma form'!AE27&gt;0,Equations!$F$30*BS27,"No Colony")</f>
        <v>No Colony</v>
      </c>
      <c r="BY27" s="76" t="str">
        <f>IF('Data Entry - beta, gamma form'!AF27&gt;0,Equations!$F$30*BT27,"No Colony")</f>
        <v>No Colony</v>
      </c>
      <c r="BZ27" s="77" t="str">
        <f>IF('Data Entry - beta, gamma form'!AG27&gt;0,Equations!$F$30*BU27,"No Colony")</f>
        <v>No Colony</v>
      </c>
      <c r="CC27" s="100">
        <v>24</v>
      </c>
      <c r="CD27" s="203" t="str">
        <f>IF('Site Description'!$G$43&gt;1,SQRT(('Data Entry - beta, gamma form'!AK27)/PI()),"NO TRANSECT")</f>
        <v>NO TRANSECT</v>
      </c>
      <c r="CE27" s="201" t="str">
        <f>IF('Site Description'!$G$43&gt;1,SQRT(('Data Entry - beta, gamma form'!AL27)/PI()),"NO TRANSECT")</f>
        <v>NO TRANSECT</v>
      </c>
      <c r="CF27" s="201" t="str">
        <f>IF('Site Description'!$G$43&gt;1,SQRT(('Data Entry - beta, gamma form'!AM27)/PI()),"NO TRANSECT")</f>
        <v>NO TRANSECT</v>
      </c>
      <c r="CG27" s="312" t="str">
        <f>IF('Site Description'!$G$43&gt;1,SQRT(('Data Entry - beta, gamma form'!AN27)/PI()),"NO TRANSECT")</f>
        <v>NO TRANSECT</v>
      </c>
      <c r="CH27" s="315" t="str">
        <f>IF('Data Entry - beta, gamma form'!AK27&gt;0,PI()*(((CD27+$F$2)*(CD27+$F$2))-(CD27*CD27)),"No Colony")</f>
        <v>No Colony</v>
      </c>
      <c r="CI27" s="91" t="str">
        <f>IF('Data Entry - beta, gamma form'!AL27&gt;0,PI()*(((CE27+$G$2)*(CE27+$G$2))-(CE27*CE27)),"No Colony")</f>
        <v>No Colony</v>
      </c>
      <c r="CJ27" s="91" t="str">
        <f>IF('Data Entry - beta, gamma form'!AM27&gt;0,PI()*(((CF27+$H$2)*(CF27+$H$2))-(CF27*CF27)),"No Colony")</f>
        <v>No Colony</v>
      </c>
      <c r="CK27" s="106" t="str">
        <f>IF('Data Entry - beta, gamma form'!AN27&gt;0,PI()*(((CG27+$I$2)*(CG27+$I$2))-(CG27*CG27)),"No Colony")</f>
        <v>No Colony</v>
      </c>
      <c r="CL27" s="34"/>
      <c r="CM27" s="75" t="str">
        <f>IF('Data Entry - beta, gamma form'!AK27&gt;0,Equations!$F$30*CH27,"No Colony")</f>
        <v>No Colony</v>
      </c>
      <c r="CN27" s="76" t="str">
        <f>IF('Data Entry - beta, gamma form'!AL27&gt;0,Equations!$F$30*CI27,"No Colony")</f>
        <v>No Colony</v>
      </c>
      <c r="CO27" s="76" t="str">
        <f>IF('Data Entry - beta, gamma form'!AM27&gt;0,Equations!$F$30*CJ27,"No Colony")</f>
        <v>No Colony</v>
      </c>
      <c r="CP27" s="77" t="str">
        <f>IF('Data Entry - beta, gamma form'!AN27&gt;0,Equations!$F$30*CK27,"No Colony")</f>
        <v>No Colony</v>
      </c>
    </row>
    <row r="28" spans="1:94" ht="15.75" thickBot="1">
      <c r="A28" s="100">
        <v>25</v>
      </c>
      <c r="B28" s="203" t="str">
        <f>IF('Site Description'!$B$43&gt;1,SQRT(('Data Entry - beta, gamma form'!B28)/PI()),"NO TRANSECT")</f>
        <v>NO TRANSECT</v>
      </c>
      <c r="C28" s="201" t="str">
        <f>IF('Site Description'!$B$43&gt;1,SQRT(('Data Entry - beta, gamma form'!C28)/PI()),"NO TRANSECT")</f>
        <v>NO TRANSECT</v>
      </c>
      <c r="D28" s="201" t="str">
        <f>IF('Site Description'!$B$43&gt;1,SQRT(('Data Entry - beta, gamma form'!D28)/PI()),"NO TRANSECT")</f>
        <v>NO TRANSECT</v>
      </c>
      <c r="E28" s="201" t="str">
        <f>IF('Site Description'!$B$43&gt;1,SQRT(('Data Entry - beta, gamma form'!E28)/PI()),"NO TRANSECT")</f>
        <v>NO TRANSECT</v>
      </c>
      <c r="F28" s="91" t="str">
        <f>IF('Data Entry - beta, gamma form'!B28&gt;0,PI()*(((B28+$F$2)*(B28+$F$2))-(B28*B28)),"No Colony")</f>
        <v>No Colony</v>
      </c>
      <c r="G28" s="91" t="str">
        <f>IF('Data Entry - beta, gamma form'!C28&gt;0,PI()*(((C28+$G$2)*(C28+$G$2))-(C28*C28)),"No Colony")</f>
        <v>No Colony</v>
      </c>
      <c r="H28" s="91" t="str">
        <f>IF('Data Entry - beta, gamma form'!D28&gt;0,PI()*(((D28+$H$2)*(D28+$H$2))-(D28*D28)),"No Colony")</f>
        <v>No Colony</v>
      </c>
      <c r="I28" s="106" t="str">
        <f>IF('Data Entry - beta, gamma form'!E28&gt;0,PI()*(((E28+$I$2)*(E28+$I$2))-(E28*E28)),"No Colony")</f>
        <v>No Colony</v>
      </c>
      <c r="K28" s="306" t="str">
        <f>IF('Data Entry - beta, gamma form'!B28&gt;0,Equations!$F$30*F28,"No Colony")</f>
        <v>No Colony</v>
      </c>
      <c r="L28" s="96" t="str">
        <f>IF('Data Entry - beta, gamma form'!C28&gt;0,Equations!$F$30*G28,"No Colony")</f>
        <v>No Colony</v>
      </c>
      <c r="M28" s="96" t="str">
        <f>IF('Data Entry - beta, gamma form'!D28&gt;0,Equations!$F$30*H28,"No Colony")</f>
        <v>No Colony</v>
      </c>
      <c r="N28" s="307" t="str">
        <f>IF('Data Entry - beta, gamma form'!E28&gt;0,Equations!$F$30*I28,"No Colony")</f>
        <v>No Colony</v>
      </c>
      <c r="Q28" s="100">
        <v>25</v>
      </c>
      <c r="R28" s="203" t="str">
        <f>IF('Site Description'!$C$43&gt;1,SQRT(('Data Entry - beta, gamma form'!I28)/PI()),"NO TRANSECT")</f>
        <v>NO TRANSECT</v>
      </c>
      <c r="S28" s="201" t="str">
        <f>IF('Site Description'!$C$43&gt;1,SQRT(('Data Entry - beta, gamma form'!J28)/PI()),"NO TRANSECT")</f>
        <v>NO TRANSECT</v>
      </c>
      <c r="T28" s="201" t="str">
        <f>IF('Site Description'!$C$43&gt;1,SQRT(('Data Entry - beta, gamma form'!K28)/PI()),"NO TRANSECT")</f>
        <v>NO TRANSECT</v>
      </c>
      <c r="U28" s="312" t="str">
        <f>IF('Site Description'!$C$43&gt;1,SQRT(('Data Entry - beta, gamma form'!L28)/PI()),"NO TRANSECT")</f>
        <v>NO TRANSECT</v>
      </c>
      <c r="V28" s="315" t="str">
        <f>IF('Data Entry - beta, gamma form'!I28&gt;0,PI()*(((R28+$F$2)*(R28+$F$2))-(R28*R28)),"No Colony")</f>
        <v>No Colony</v>
      </c>
      <c r="W28" s="91" t="str">
        <f>IF('Data Entry - beta, gamma form'!J28&gt;0,PI()*(((S28+$G$2)*(S28+$G$2))-(S28*S28)),"No Colony")</f>
        <v>No Colony</v>
      </c>
      <c r="X28" s="91" t="str">
        <f>IF('Data Entry - beta, gamma form'!K28&gt;0,PI()*(((T28+$H$2)*(T28+$H$2))-(T28*T28)),"No Colony")</f>
        <v>No Colony</v>
      </c>
      <c r="Y28" s="106" t="str">
        <f>IF('Data Entry - beta, gamma form'!L28&gt;0,PI()*(((U28+$I$2)*(U28+$I$2))-(U28*U28)),"No Colony")</f>
        <v>No Colony</v>
      </c>
      <c r="Z28" s="32"/>
      <c r="AA28" s="75" t="str">
        <f>IF('Data Entry - beta, gamma form'!I28&gt;0,Equations!$F$30*V28,"No Colony")</f>
        <v>No Colony</v>
      </c>
      <c r="AB28" s="76" t="str">
        <f>IF('Data Entry - beta, gamma form'!J28&gt;0,Equations!$F$30*W28,"No Colony")</f>
        <v>No Colony</v>
      </c>
      <c r="AC28" s="76" t="str">
        <f>IF('Data Entry - beta, gamma form'!K28&gt;0,Equations!$F$30*X28,"No Colony")</f>
        <v>No Colony</v>
      </c>
      <c r="AD28" s="77" t="str">
        <f>IF('Data Entry - beta, gamma form'!L28&gt;0,Equations!$F$30*Y28,"No Colony")</f>
        <v>No Colony</v>
      </c>
      <c r="AG28" s="100">
        <v>25</v>
      </c>
      <c r="AH28" s="203" t="str">
        <f>IF('Site Description'!$D$43&gt;1,SQRT(('Data Entry - beta, gamma form'!P28)/PI()),"NO TRANSECT")</f>
        <v>NO TRANSECT</v>
      </c>
      <c r="AI28" s="201" t="str">
        <f>IF('Site Description'!$D$43&gt;1,SQRT(('Data Entry - beta, gamma form'!Q28)/PI()),"NO TRANSECT")</f>
        <v>NO TRANSECT</v>
      </c>
      <c r="AJ28" s="201" t="str">
        <f>IF('Site Description'!$D$43&gt;1,SQRT(('Data Entry - beta, gamma form'!R28)/PI()),"NO TRANSECT")</f>
        <v>NO TRANSECT</v>
      </c>
      <c r="AK28" s="317" t="str">
        <f>IF('Site Description'!$D$43&gt;1,SQRT(('Data Entry - beta, gamma form'!S28)/PI()),"NO TRANSECT")</f>
        <v>NO TRANSECT</v>
      </c>
      <c r="AL28" s="315" t="str">
        <f>IF('Data Entry - beta, gamma form'!P28&gt;0,PI()*(((AH28+$F$2)*(AH28+$F$2))-(AH28*AH28)),"No Colony")</f>
        <v>No Colony</v>
      </c>
      <c r="AM28" s="91" t="str">
        <f>IF('Data Entry - beta, gamma form'!Q28&gt;0,PI()*(((AI28+$G$2)*(AI28+$G$2))-(AI28*AI28)),"No Colony")</f>
        <v>No Colony</v>
      </c>
      <c r="AN28" s="91" t="str">
        <f>IF('Data Entry - beta, gamma form'!R28&gt;0,PI()*(((AJ28+$H$2)*(AJ28+$H$2))-(AJ28*AJ28)),"No Colony")</f>
        <v>No Colony</v>
      </c>
      <c r="AO28" s="106" t="str">
        <f>IF('Data Entry - beta, gamma form'!S28&gt;0,PI()*(((AK28+$I$2)*(AK28+$I$2))-(AK28*AK28)),"No Colony")</f>
        <v>No Colony</v>
      </c>
      <c r="AP28" s="32"/>
      <c r="AQ28" s="75" t="str">
        <f>IF('Data Entry - beta, gamma form'!P28&gt;0,Equations!$F$30*AL28,"No Colony")</f>
        <v>No Colony</v>
      </c>
      <c r="AR28" s="76" t="str">
        <f>IF('Data Entry - beta, gamma form'!Q28&gt;0,Equations!$F$30*AM28,"No Colony")</f>
        <v>No Colony</v>
      </c>
      <c r="AS28" s="76" t="str">
        <f>IF('Data Entry - beta, gamma form'!R28&gt;0,Equations!$F$30*AN28,"No Colony")</f>
        <v>No Colony</v>
      </c>
      <c r="AT28" s="77" t="str">
        <f>IF('Data Entry - beta, gamma form'!S28&gt;0,Equations!$F$30*AO28,"No Colony")</f>
        <v>No Colony</v>
      </c>
      <c r="AW28" s="100">
        <v>25</v>
      </c>
      <c r="AX28" s="203" t="str">
        <f>IF('Site Description'!$E$43&gt;1,SQRT(('Data Entry - beta, gamma form'!W28)/PI()),"NO TRANSECT")</f>
        <v>NO TRANSECT</v>
      </c>
      <c r="AY28" s="201" t="str">
        <f>IF('Site Description'!$E$43&gt;1,SQRT(('Data Entry - beta, gamma form'!X28)/PI()),"NO TRANSECT")</f>
        <v>NO TRANSECT</v>
      </c>
      <c r="AZ28" s="201" t="str">
        <f>IF('Site Description'!$E$43&gt;1,SQRT(('Data Entry - beta, gamma form'!Y28)/PI()),"NO TRANSECT")</f>
        <v>NO TRANSECT</v>
      </c>
      <c r="BA28" s="312" t="str">
        <f>IF('Site Description'!$E$43&gt;1,SQRT(('Data Entry - beta, gamma form'!Z28)/PI()),"NO TRANSECT")</f>
        <v>NO TRANSECT</v>
      </c>
      <c r="BB28" s="315" t="str">
        <f>IF('Data Entry - beta, gamma form'!W28&gt;0,PI()*(((AX28+$F$2)*(AX28+$F$2))-(AX28*AX28)),"No Colony")</f>
        <v>No Colony</v>
      </c>
      <c r="BC28" s="91" t="str">
        <f>IF('Data Entry - beta, gamma form'!X28&gt;0,PI()*(((AY28+$G$2)*(AY28+$G$2))-(AY28*AY28)),"No Colony")</f>
        <v>No Colony</v>
      </c>
      <c r="BD28" s="91" t="str">
        <f>IF('Data Entry - beta, gamma form'!Y28&gt;0,PI()*(((AZ28+$H$2)*(AZ28+$H$2))-(AZ28*AZ28)),"No Colony")</f>
        <v>No Colony</v>
      </c>
      <c r="BE28" s="106" t="str">
        <f>IF('Data Entry - beta, gamma form'!Z28&gt;0,PI()*(((BA28+$I$2)*(BA28+$I$2))-(BA28*BA28)),"No Colony")</f>
        <v>No Colony</v>
      </c>
      <c r="BF28" s="32"/>
      <c r="BG28" s="306" t="str">
        <f>IF('Data Entry - beta, gamma form'!W28&gt;0,Equations!$F$30*BB28,"No Colony")</f>
        <v>No Colony</v>
      </c>
      <c r="BH28" s="96" t="str">
        <f>IF('Data Entry - beta, gamma form'!X28&gt;0,Equations!$F$30*BC28,"No Colony")</f>
        <v>No Colony</v>
      </c>
      <c r="BI28" s="96" t="str">
        <f>IF('Data Entry - beta, gamma form'!Y28&gt;0,Equations!$F$30*BD28,"No Colony")</f>
        <v>No Colony</v>
      </c>
      <c r="BJ28" s="307" t="str">
        <f>IF('Data Entry - beta, gamma form'!Z28&gt;0,Equations!$F$30*BE28,"No Colony")</f>
        <v>No Colony</v>
      </c>
      <c r="BM28" s="100">
        <v>25</v>
      </c>
      <c r="BN28" s="203" t="str">
        <f>IF('Site Description'!$F$43&gt;1,SQRT(('Data Entry - beta, gamma form'!AD28)/PI()),"NO TRANSECT")</f>
        <v>NO TRANSECT</v>
      </c>
      <c r="BO28" s="201" t="str">
        <f>IF('Site Description'!$F$43&gt;1,SQRT(('Data Entry - beta, gamma form'!AE28)/PI()),"NO TRANSECT")</f>
        <v>NO TRANSECT</v>
      </c>
      <c r="BP28" s="201" t="str">
        <f>IF('Site Description'!$F$43&gt;1,SQRT(('Data Entry - beta, gamma form'!AF28)/PI()),"NO TRANSECT")</f>
        <v>NO TRANSECT</v>
      </c>
      <c r="BQ28" s="312" t="str">
        <f>IF('Site Description'!$F$43&gt;1,SQRT(('Data Entry - beta, gamma form'!AG28)/PI()),"NO TRANSECT")</f>
        <v>NO TRANSECT</v>
      </c>
      <c r="BR28" s="315" t="str">
        <f>IF('Data Entry - beta, gamma form'!AD28&gt;0,PI()*(((BN28+$F$2)*(BN28+$F$2))-(BN28*BN28)),"No Colony")</f>
        <v>No Colony</v>
      </c>
      <c r="BS28" s="91" t="str">
        <f>IF('Data Entry - beta, gamma form'!AE28&gt;0,PI()*(((BO28+$G$2)*(BO28+$G$2))-(BO28*BO28)),"No Colony")</f>
        <v>No Colony</v>
      </c>
      <c r="BT28" s="91" t="str">
        <f>IF('Data Entry - beta, gamma form'!AF28&gt;0,PI()*(((BP28+$H$2)*(BP28+$H$2))-(BP28*BP28)),"No Colony")</f>
        <v>No Colony</v>
      </c>
      <c r="BU28" s="106" t="str">
        <f>IF('Data Entry - beta, gamma form'!AG28&gt;0,PI()*(((BQ28+$I$2)*(BQ28+$I$2))-(BQ28*BQ28)),"No Colony")</f>
        <v>No Colony</v>
      </c>
      <c r="BV28" s="32"/>
      <c r="BW28" s="75" t="str">
        <f>IF('Data Entry - beta, gamma form'!AD28&gt;0,Equations!$F$30*BR28,"No Colony")</f>
        <v>No Colony</v>
      </c>
      <c r="BX28" s="76" t="str">
        <f>IF('Data Entry - beta, gamma form'!AE28&gt;0,Equations!$F$30*BS28,"No Colony")</f>
        <v>No Colony</v>
      </c>
      <c r="BY28" s="76" t="str">
        <f>IF('Data Entry - beta, gamma form'!AF28&gt;0,Equations!$F$30*BT28,"No Colony")</f>
        <v>No Colony</v>
      </c>
      <c r="BZ28" s="77" t="str">
        <f>IF('Data Entry - beta, gamma form'!AG28&gt;0,Equations!$F$30*BU28,"No Colony")</f>
        <v>No Colony</v>
      </c>
      <c r="CC28" s="100">
        <v>25</v>
      </c>
      <c r="CD28" s="203" t="str">
        <f>IF('Site Description'!$G$43&gt;1,SQRT(('Data Entry - beta, gamma form'!AK28)/PI()),"NO TRANSECT")</f>
        <v>NO TRANSECT</v>
      </c>
      <c r="CE28" s="201" t="str">
        <f>IF('Site Description'!$G$43&gt;1,SQRT(('Data Entry - beta, gamma form'!AL28)/PI()),"NO TRANSECT")</f>
        <v>NO TRANSECT</v>
      </c>
      <c r="CF28" s="201" t="str">
        <f>IF('Site Description'!$G$43&gt;1,SQRT(('Data Entry - beta, gamma form'!AM28)/PI()),"NO TRANSECT")</f>
        <v>NO TRANSECT</v>
      </c>
      <c r="CG28" s="312" t="str">
        <f>IF('Site Description'!$G$43&gt;1,SQRT(('Data Entry - beta, gamma form'!AN28)/PI()),"NO TRANSECT")</f>
        <v>NO TRANSECT</v>
      </c>
      <c r="CH28" s="315" t="str">
        <f>IF('Data Entry - beta, gamma form'!AK28&gt;0,PI()*(((CD28+$F$2)*(CD28+$F$2))-(CD28*CD28)),"No Colony")</f>
        <v>No Colony</v>
      </c>
      <c r="CI28" s="91" t="str">
        <f>IF('Data Entry - beta, gamma form'!AL28&gt;0,PI()*(((CE28+$G$2)*(CE28+$G$2))-(CE28*CE28)),"No Colony")</f>
        <v>No Colony</v>
      </c>
      <c r="CJ28" s="91" t="str">
        <f>IF('Data Entry - beta, gamma form'!AM28&gt;0,PI()*(((CF28+$H$2)*(CF28+$H$2))-(CF28*CF28)),"No Colony")</f>
        <v>No Colony</v>
      </c>
      <c r="CK28" s="106" t="str">
        <f>IF('Data Entry - beta, gamma form'!AN28&gt;0,PI()*(((CG28+$I$2)*(CG28+$I$2))-(CG28*CG28)),"No Colony")</f>
        <v>No Colony</v>
      </c>
      <c r="CL28" s="34"/>
      <c r="CM28" s="75" t="str">
        <f>IF('Data Entry - beta, gamma form'!AK28&gt;0,Equations!$F$30*CH28,"No Colony")</f>
        <v>No Colony</v>
      </c>
      <c r="CN28" s="76" t="str">
        <f>IF('Data Entry - beta, gamma form'!AL28&gt;0,Equations!$F$30*CI28,"No Colony")</f>
        <v>No Colony</v>
      </c>
      <c r="CO28" s="76" t="str">
        <f>IF('Data Entry - beta, gamma form'!AM28&gt;0,Equations!$F$30*CJ28,"No Colony")</f>
        <v>No Colony</v>
      </c>
      <c r="CP28" s="77" t="str">
        <f>IF('Data Entry - beta, gamma form'!AN28&gt;0,Equations!$F$30*CK28,"No Colony")</f>
        <v>No Colony</v>
      </c>
    </row>
    <row r="29" spans="1:94" ht="15.75" thickBot="1">
      <c r="A29" s="100">
        <v>26</v>
      </c>
      <c r="B29" s="203" t="str">
        <f>IF('Site Description'!$B$43&gt;1,SQRT(('Data Entry - beta, gamma form'!B29)/PI()),"NO TRANSECT")</f>
        <v>NO TRANSECT</v>
      </c>
      <c r="C29" s="201" t="str">
        <f>IF('Site Description'!$B$43&gt;1,SQRT(('Data Entry - beta, gamma form'!C29)/PI()),"NO TRANSECT")</f>
        <v>NO TRANSECT</v>
      </c>
      <c r="D29" s="201" t="str">
        <f>IF('Site Description'!$B$43&gt;1,SQRT(('Data Entry - beta, gamma form'!D29)/PI()),"NO TRANSECT")</f>
        <v>NO TRANSECT</v>
      </c>
      <c r="E29" s="201" t="str">
        <f>IF('Site Description'!$B$43&gt;1,SQRT(('Data Entry - beta, gamma form'!E29)/PI()),"NO TRANSECT")</f>
        <v>NO TRANSECT</v>
      </c>
      <c r="F29" s="91" t="str">
        <f>IF('Data Entry - beta, gamma form'!B29&gt;0,PI()*(((B29+$F$2)*(B29+$F$2))-(B29*B29)),"No Colony")</f>
        <v>No Colony</v>
      </c>
      <c r="G29" s="91" t="str">
        <f>IF('Data Entry - beta, gamma form'!C29&gt;0,PI()*(((C29+$G$2)*(C29+$G$2))-(C29*C29)),"No Colony")</f>
        <v>No Colony</v>
      </c>
      <c r="H29" s="91" t="str">
        <f>IF('Data Entry - beta, gamma form'!D29&gt;0,PI()*(((D29+$H$2)*(D29+$H$2))-(D29*D29)),"No Colony")</f>
        <v>No Colony</v>
      </c>
      <c r="I29" s="106" t="str">
        <f>IF('Data Entry - beta, gamma form'!E29&gt;0,PI()*(((E29+$I$2)*(E29+$I$2))-(E29*E29)),"No Colony")</f>
        <v>No Colony</v>
      </c>
      <c r="K29" s="306" t="str">
        <f>IF('Data Entry - beta, gamma form'!B29&gt;0,Equations!$F$30*F29,"No Colony")</f>
        <v>No Colony</v>
      </c>
      <c r="L29" s="96" t="str">
        <f>IF('Data Entry - beta, gamma form'!C29&gt;0,Equations!$F$30*G29,"No Colony")</f>
        <v>No Colony</v>
      </c>
      <c r="M29" s="96" t="str">
        <f>IF('Data Entry - beta, gamma form'!D29&gt;0,Equations!$F$30*H29,"No Colony")</f>
        <v>No Colony</v>
      </c>
      <c r="N29" s="307" t="str">
        <f>IF('Data Entry - beta, gamma form'!E29&gt;0,Equations!$F$30*I29,"No Colony")</f>
        <v>No Colony</v>
      </c>
      <c r="Q29" s="100">
        <v>26</v>
      </c>
      <c r="R29" s="203" t="str">
        <f>IF('Site Description'!$C$43&gt;1,SQRT(('Data Entry - beta, gamma form'!I29)/PI()),"NO TRANSECT")</f>
        <v>NO TRANSECT</v>
      </c>
      <c r="S29" s="201" t="str">
        <f>IF('Site Description'!$C$43&gt;1,SQRT(('Data Entry - beta, gamma form'!J29)/PI()),"NO TRANSECT")</f>
        <v>NO TRANSECT</v>
      </c>
      <c r="T29" s="201" t="str">
        <f>IF('Site Description'!$C$43&gt;1,SQRT(('Data Entry - beta, gamma form'!K29)/PI()),"NO TRANSECT")</f>
        <v>NO TRANSECT</v>
      </c>
      <c r="U29" s="312" t="str">
        <f>IF('Site Description'!$C$43&gt;1,SQRT(('Data Entry - beta, gamma form'!L29)/PI()),"NO TRANSECT")</f>
        <v>NO TRANSECT</v>
      </c>
      <c r="V29" s="315" t="str">
        <f>IF('Data Entry - beta, gamma form'!I29&gt;0,PI()*(((R29+$F$2)*(R29+$F$2))-(R29*R29)),"No Colony")</f>
        <v>No Colony</v>
      </c>
      <c r="W29" s="91" t="str">
        <f>IF('Data Entry - beta, gamma form'!J29&gt;0,PI()*(((S29+$G$2)*(S29+$G$2))-(S29*S29)),"No Colony")</f>
        <v>No Colony</v>
      </c>
      <c r="X29" s="91" t="str">
        <f>IF('Data Entry - beta, gamma form'!K29&gt;0,PI()*(((T29+$H$2)*(T29+$H$2))-(T29*T29)),"No Colony")</f>
        <v>No Colony</v>
      </c>
      <c r="Y29" s="106" t="str">
        <f>IF('Data Entry - beta, gamma form'!L29&gt;0,PI()*(((U29+$I$2)*(U29+$I$2))-(U29*U29)),"No Colony")</f>
        <v>No Colony</v>
      </c>
      <c r="Z29" s="32"/>
      <c r="AA29" s="75" t="str">
        <f>IF('Data Entry - beta, gamma form'!I29&gt;0,Equations!$F$30*V29,"No Colony")</f>
        <v>No Colony</v>
      </c>
      <c r="AB29" s="76" t="str">
        <f>IF('Data Entry - beta, gamma form'!J29&gt;0,Equations!$F$30*W29,"No Colony")</f>
        <v>No Colony</v>
      </c>
      <c r="AC29" s="76" t="str">
        <f>IF('Data Entry - beta, gamma form'!K29&gt;0,Equations!$F$30*X29,"No Colony")</f>
        <v>No Colony</v>
      </c>
      <c r="AD29" s="77" t="str">
        <f>IF('Data Entry - beta, gamma form'!L29&gt;0,Equations!$F$30*Y29,"No Colony")</f>
        <v>No Colony</v>
      </c>
      <c r="AG29" s="100">
        <v>26</v>
      </c>
      <c r="AH29" s="203" t="str">
        <f>IF('Site Description'!$D$43&gt;1,SQRT(('Data Entry - beta, gamma form'!P29)/PI()),"NO TRANSECT")</f>
        <v>NO TRANSECT</v>
      </c>
      <c r="AI29" s="201" t="str">
        <f>IF('Site Description'!$D$43&gt;1,SQRT(('Data Entry - beta, gamma form'!Q29)/PI()),"NO TRANSECT")</f>
        <v>NO TRANSECT</v>
      </c>
      <c r="AJ29" s="201" t="str">
        <f>IF('Site Description'!$D$43&gt;1,SQRT(('Data Entry - beta, gamma form'!R29)/PI()),"NO TRANSECT")</f>
        <v>NO TRANSECT</v>
      </c>
      <c r="AK29" s="317" t="str">
        <f>IF('Site Description'!$D$43&gt;1,SQRT(('Data Entry - beta, gamma form'!S29)/PI()),"NO TRANSECT")</f>
        <v>NO TRANSECT</v>
      </c>
      <c r="AL29" s="315" t="str">
        <f>IF('Data Entry - beta, gamma form'!P29&gt;0,PI()*(((AH29+$F$2)*(AH29+$F$2))-(AH29*AH29)),"No Colony")</f>
        <v>No Colony</v>
      </c>
      <c r="AM29" s="91" t="str">
        <f>IF('Data Entry - beta, gamma form'!Q29&gt;0,PI()*(((AI29+$G$2)*(AI29+$G$2))-(AI29*AI29)),"No Colony")</f>
        <v>No Colony</v>
      </c>
      <c r="AN29" s="91" t="str">
        <f>IF('Data Entry - beta, gamma form'!R29&gt;0,PI()*(((AJ29+$H$2)*(AJ29+$H$2))-(AJ29*AJ29)),"No Colony")</f>
        <v>No Colony</v>
      </c>
      <c r="AO29" s="106" t="str">
        <f>IF('Data Entry - beta, gamma form'!S29&gt;0,PI()*(((AK29+$I$2)*(AK29+$I$2))-(AK29*AK29)),"No Colony")</f>
        <v>No Colony</v>
      </c>
      <c r="AP29" s="32"/>
      <c r="AQ29" s="75" t="str">
        <f>IF('Data Entry - beta, gamma form'!P29&gt;0,Equations!$F$30*AL29,"No Colony")</f>
        <v>No Colony</v>
      </c>
      <c r="AR29" s="76" t="str">
        <f>IF('Data Entry - beta, gamma form'!Q29&gt;0,Equations!$F$30*AM29,"No Colony")</f>
        <v>No Colony</v>
      </c>
      <c r="AS29" s="76" t="str">
        <f>IF('Data Entry - beta, gamma form'!R29&gt;0,Equations!$F$30*AN29,"No Colony")</f>
        <v>No Colony</v>
      </c>
      <c r="AT29" s="77" t="str">
        <f>IF('Data Entry - beta, gamma form'!S29&gt;0,Equations!$F$30*AO29,"No Colony")</f>
        <v>No Colony</v>
      </c>
      <c r="AW29" s="100">
        <v>26</v>
      </c>
      <c r="AX29" s="203" t="str">
        <f>IF('Site Description'!$E$43&gt;1,SQRT(('Data Entry - beta, gamma form'!W29)/PI()),"NO TRANSECT")</f>
        <v>NO TRANSECT</v>
      </c>
      <c r="AY29" s="201" t="str">
        <f>IF('Site Description'!$E$43&gt;1,SQRT(('Data Entry - beta, gamma form'!X29)/PI()),"NO TRANSECT")</f>
        <v>NO TRANSECT</v>
      </c>
      <c r="AZ29" s="201" t="str">
        <f>IF('Site Description'!$E$43&gt;1,SQRT(('Data Entry - beta, gamma form'!Y29)/PI()),"NO TRANSECT")</f>
        <v>NO TRANSECT</v>
      </c>
      <c r="BA29" s="312" t="str">
        <f>IF('Site Description'!$E$43&gt;1,SQRT(('Data Entry - beta, gamma form'!Z29)/PI()),"NO TRANSECT")</f>
        <v>NO TRANSECT</v>
      </c>
      <c r="BB29" s="315" t="str">
        <f>IF('Data Entry - beta, gamma form'!W29&gt;0,PI()*(((AX29+$F$2)*(AX29+$F$2))-(AX29*AX29)),"No Colony")</f>
        <v>No Colony</v>
      </c>
      <c r="BC29" s="91" t="str">
        <f>IF('Data Entry - beta, gamma form'!X29&gt;0,PI()*(((AY29+$G$2)*(AY29+$G$2))-(AY29*AY29)),"No Colony")</f>
        <v>No Colony</v>
      </c>
      <c r="BD29" s="91" t="str">
        <f>IF('Data Entry - beta, gamma form'!Y29&gt;0,PI()*(((AZ29+$H$2)*(AZ29+$H$2))-(AZ29*AZ29)),"No Colony")</f>
        <v>No Colony</v>
      </c>
      <c r="BE29" s="106" t="str">
        <f>IF('Data Entry - beta, gamma form'!Z29&gt;0,PI()*(((BA29+$I$2)*(BA29+$I$2))-(BA29*BA29)),"No Colony")</f>
        <v>No Colony</v>
      </c>
      <c r="BF29" s="32"/>
      <c r="BG29" s="306" t="str">
        <f>IF('Data Entry - beta, gamma form'!W29&gt;0,Equations!$F$30*BB29,"No Colony")</f>
        <v>No Colony</v>
      </c>
      <c r="BH29" s="96" t="str">
        <f>IF('Data Entry - beta, gamma form'!X29&gt;0,Equations!$F$30*BC29,"No Colony")</f>
        <v>No Colony</v>
      </c>
      <c r="BI29" s="96" t="str">
        <f>IF('Data Entry - beta, gamma form'!Y29&gt;0,Equations!$F$30*BD29,"No Colony")</f>
        <v>No Colony</v>
      </c>
      <c r="BJ29" s="307" t="str">
        <f>IF('Data Entry - beta, gamma form'!Z29&gt;0,Equations!$F$30*BE29,"No Colony")</f>
        <v>No Colony</v>
      </c>
      <c r="BM29" s="100">
        <v>26</v>
      </c>
      <c r="BN29" s="203" t="str">
        <f>IF('Site Description'!$F$43&gt;1,SQRT(('Data Entry - beta, gamma form'!AD29)/PI()),"NO TRANSECT")</f>
        <v>NO TRANSECT</v>
      </c>
      <c r="BO29" s="201" t="str">
        <f>IF('Site Description'!$F$43&gt;1,SQRT(('Data Entry - beta, gamma form'!AE29)/PI()),"NO TRANSECT")</f>
        <v>NO TRANSECT</v>
      </c>
      <c r="BP29" s="201" t="str">
        <f>IF('Site Description'!$F$43&gt;1,SQRT(('Data Entry - beta, gamma form'!AF29)/PI()),"NO TRANSECT")</f>
        <v>NO TRANSECT</v>
      </c>
      <c r="BQ29" s="312" t="str">
        <f>IF('Site Description'!$F$43&gt;1,SQRT(('Data Entry - beta, gamma form'!AG29)/PI()),"NO TRANSECT")</f>
        <v>NO TRANSECT</v>
      </c>
      <c r="BR29" s="315" t="str">
        <f>IF('Data Entry - beta, gamma form'!AD29&gt;0,PI()*(((BN29+$F$2)*(BN29+$F$2))-(BN29*BN29)),"No Colony")</f>
        <v>No Colony</v>
      </c>
      <c r="BS29" s="91" t="str">
        <f>IF('Data Entry - beta, gamma form'!AE29&gt;0,PI()*(((BO29+$G$2)*(BO29+$G$2))-(BO29*BO29)),"No Colony")</f>
        <v>No Colony</v>
      </c>
      <c r="BT29" s="91" t="str">
        <f>IF('Data Entry - beta, gamma form'!AF29&gt;0,PI()*(((BP29+$H$2)*(BP29+$H$2))-(BP29*BP29)),"No Colony")</f>
        <v>No Colony</v>
      </c>
      <c r="BU29" s="106" t="str">
        <f>IF('Data Entry - beta, gamma form'!AG29&gt;0,PI()*(((BQ29+$I$2)*(BQ29+$I$2))-(BQ29*BQ29)),"No Colony")</f>
        <v>No Colony</v>
      </c>
      <c r="BV29" s="32"/>
      <c r="BW29" s="75" t="str">
        <f>IF('Data Entry - beta, gamma form'!AD29&gt;0,Equations!$F$30*BR29,"No Colony")</f>
        <v>No Colony</v>
      </c>
      <c r="BX29" s="76" t="str">
        <f>IF('Data Entry - beta, gamma form'!AE29&gt;0,Equations!$F$30*BS29,"No Colony")</f>
        <v>No Colony</v>
      </c>
      <c r="BY29" s="76" t="str">
        <f>IF('Data Entry - beta, gamma form'!AF29&gt;0,Equations!$F$30*BT29,"No Colony")</f>
        <v>No Colony</v>
      </c>
      <c r="BZ29" s="77" t="str">
        <f>IF('Data Entry - beta, gamma form'!AG29&gt;0,Equations!$F$30*BU29,"No Colony")</f>
        <v>No Colony</v>
      </c>
      <c r="CC29" s="100">
        <v>26</v>
      </c>
      <c r="CD29" s="203" t="str">
        <f>IF('Site Description'!$G$43&gt;1,SQRT(('Data Entry - beta, gamma form'!AK29)/PI()),"NO TRANSECT")</f>
        <v>NO TRANSECT</v>
      </c>
      <c r="CE29" s="201" t="str">
        <f>IF('Site Description'!$G$43&gt;1,SQRT(('Data Entry - beta, gamma form'!AL29)/PI()),"NO TRANSECT")</f>
        <v>NO TRANSECT</v>
      </c>
      <c r="CF29" s="201" t="str">
        <f>IF('Site Description'!$G$43&gt;1,SQRT(('Data Entry - beta, gamma form'!AM29)/PI()),"NO TRANSECT")</f>
        <v>NO TRANSECT</v>
      </c>
      <c r="CG29" s="312" t="str">
        <f>IF('Site Description'!$G$43&gt;1,SQRT(('Data Entry - beta, gamma form'!AN29)/PI()),"NO TRANSECT")</f>
        <v>NO TRANSECT</v>
      </c>
      <c r="CH29" s="315" t="str">
        <f>IF('Data Entry - beta, gamma form'!AK29&gt;0,PI()*(((CD29+$F$2)*(CD29+$F$2))-(CD29*CD29)),"No Colony")</f>
        <v>No Colony</v>
      </c>
      <c r="CI29" s="91" t="str">
        <f>IF('Data Entry - beta, gamma form'!AL29&gt;0,PI()*(((CE29+$G$2)*(CE29+$G$2))-(CE29*CE29)),"No Colony")</f>
        <v>No Colony</v>
      </c>
      <c r="CJ29" s="91" t="str">
        <f>IF('Data Entry - beta, gamma form'!AM29&gt;0,PI()*(((CF29+$H$2)*(CF29+$H$2))-(CF29*CF29)),"No Colony")</f>
        <v>No Colony</v>
      </c>
      <c r="CK29" s="106" t="str">
        <f>IF('Data Entry - beta, gamma form'!AN29&gt;0,PI()*(((CG29+$I$2)*(CG29+$I$2))-(CG29*CG29)),"No Colony")</f>
        <v>No Colony</v>
      </c>
      <c r="CL29" s="34"/>
      <c r="CM29" s="75" t="str">
        <f>IF('Data Entry - beta, gamma form'!AK29&gt;0,Equations!$F$30*CH29,"No Colony")</f>
        <v>No Colony</v>
      </c>
      <c r="CN29" s="76" t="str">
        <f>IF('Data Entry - beta, gamma form'!AL29&gt;0,Equations!$F$30*CI29,"No Colony")</f>
        <v>No Colony</v>
      </c>
      <c r="CO29" s="76" t="str">
        <f>IF('Data Entry - beta, gamma form'!AM29&gt;0,Equations!$F$30*CJ29,"No Colony")</f>
        <v>No Colony</v>
      </c>
      <c r="CP29" s="77" t="str">
        <f>IF('Data Entry - beta, gamma form'!AN29&gt;0,Equations!$F$30*CK29,"No Colony")</f>
        <v>No Colony</v>
      </c>
    </row>
    <row r="30" spans="1:94" ht="15.75" thickBot="1">
      <c r="A30" s="100">
        <v>27</v>
      </c>
      <c r="B30" s="203" t="str">
        <f>IF('Site Description'!$B$43&gt;1,SQRT(('Data Entry - beta, gamma form'!B30)/PI()),"NO TRANSECT")</f>
        <v>NO TRANSECT</v>
      </c>
      <c r="C30" s="201" t="str">
        <f>IF('Site Description'!$B$43&gt;1,SQRT(('Data Entry - beta, gamma form'!C30)/PI()),"NO TRANSECT")</f>
        <v>NO TRANSECT</v>
      </c>
      <c r="D30" s="201" t="str">
        <f>IF('Site Description'!$B$43&gt;1,SQRT(('Data Entry - beta, gamma form'!D30)/PI()),"NO TRANSECT")</f>
        <v>NO TRANSECT</v>
      </c>
      <c r="E30" s="201" t="str">
        <f>IF('Site Description'!$B$43&gt;1,SQRT(('Data Entry - beta, gamma form'!E30)/PI()),"NO TRANSECT")</f>
        <v>NO TRANSECT</v>
      </c>
      <c r="F30" s="91" t="str">
        <f>IF('Data Entry - beta, gamma form'!B30&gt;0,PI()*(((B30+$F$2)*(B30+$F$2))-(B30*B30)),"No Colony")</f>
        <v>No Colony</v>
      </c>
      <c r="G30" s="91" t="str">
        <f>IF('Data Entry - beta, gamma form'!C30&gt;0,PI()*(((C30+$G$2)*(C30+$G$2))-(C30*C30)),"No Colony")</f>
        <v>No Colony</v>
      </c>
      <c r="H30" s="91" t="str">
        <f>IF('Data Entry - beta, gamma form'!D30&gt;0,PI()*(((D30+$H$2)*(D30+$H$2))-(D30*D30)),"No Colony")</f>
        <v>No Colony</v>
      </c>
      <c r="I30" s="106" t="str">
        <f>IF('Data Entry - beta, gamma form'!E30&gt;0,PI()*(((E30+$I$2)*(E30+$I$2))-(E30*E30)),"No Colony")</f>
        <v>No Colony</v>
      </c>
      <c r="K30" s="306" t="str">
        <f>IF('Data Entry - beta, gamma form'!B30&gt;0,Equations!$F$30*F30,"No Colony")</f>
        <v>No Colony</v>
      </c>
      <c r="L30" s="96" t="str">
        <f>IF('Data Entry - beta, gamma form'!C30&gt;0,Equations!$F$30*G30,"No Colony")</f>
        <v>No Colony</v>
      </c>
      <c r="M30" s="96" t="str">
        <f>IF('Data Entry - beta, gamma form'!D30&gt;0,Equations!$F$30*H30,"No Colony")</f>
        <v>No Colony</v>
      </c>
      <c r="N30" s="307" t="str">
        <f>IF('Data Entry - beta, gamma form'!E30&gt;0,Equations!$F$30*I30,"No Colony")</f>
        <v>No Colony</v>
      </c>
      <c r="Q30" s="100">
        <v>27</v>
      </c>
      <c r="R30" s="203" t="str">
        <f>IF('Site Description'!$C$43&gt;1,SQRT(('Data Entry - beta, gamma form'!I30)/PI()),"NO TRANSECT")</f>
        <v>NO TRANSECT</v>
      </c>
      <c r="S30" s="201" t="str">
        <f>IF('Site Description'!$C$43&gt;1,SQRT(('Data Entry - beta, gamma form'!J30)/PI()),"NO TRANSECT")</f>
        <v>NO TRANSECT</v>
      </c>
      <c r="T30" s="201" t="str">
        <f>IF('Site Description'!$C$43&gt;1,SQRT(('Data Entry - beta, gamma form'!K30)/PI()),"NO TRANSECT")</f>
        <v>NO TRANSECT</v>
      </c>
      <c r="U30" s="312" t="str">
        <f>IF('Site Description'!$C$43&gt;1,SQRT(('Data Entry - beta, gamma form'!L30)/PI()),"NO TRANSECT")</f>
        <v>NO TRANSECT</v>
      </c>
      <c r="V30" s="315" t="str">
        <f>IF('Data Entry - beta, gamma form'!I30&gt;0,PI()*(((R30+$F$2)*(R30+$F$2))-(R30*R30)),"No Colony")</f>
        <v>No Colony</v>
      </c>
      <c r="W30" s="91" t="str">
        <f>IF('Data Entry - beta, gamma form'!J30&gt;0,PI()*(((S30+$G$2)*(S30+$G$2))-(S30*S30)),"No Colony")</f>
        <v>No Colony</v>
      </c>
      <c r="X30" s="91" t="str">
        <f>IF('Data Entry - beta, gamma form'!K30&gt;0,PI()*(((T30+$H$2)*(T30+$H$2))-(T30*T30)),"No Colony")</f>
        <v>No Colony</v>
      </c>
      <c r="Y30" s="106" t="str">
        <f>IF('Data Entry - beta, gamma form'!L30&gt;0,PI()*(((U30+$I$2)*(U30+$I$2))-(U30*U30)),"No Colony")</f>
        <v>No Colony</v>
      </c>
      <c r="Z30" s="32"/>
      <c r="AA30" s="75" t="str">
        <f>IF('Data Entry - beta, gamma form'!I30&gt;0,Equations!$F$30*V30,"No Colony")</f>
        <v>No Colony</v>
      </c>
      <c r="AB30" s="76" t="str">
        <f>IF('Data Entry - beta, gamma form'!J30&gt;0,Equations!$F$30*W30,"No Colony")</f>
        <v>No Colony</v>
      </c>
      <c r="AC30" s="76" t="str">
        <f>IF('Data Entry - beta, gamma form'!K30&gt;0,Equations!$F$30*X30,"No Colony")</f>
        <v>No Colony</v>
      </c>
      <c r="AD30" s="77" t="str">
        <f>IF('Data Entry - beta, gamma form'!L30&gt;0,Equations!$F$30*Y30,"No Colony")</f>
        <v>No Colony</v>
      </c>
      <c r="AG30" s="100">
        <v>27</v>
      </c>
      <c r="AH30" s="203" t="str">
        <f>IF('Site Description'!$D$43&gt;1,SQRT(('Data Entry - beta, gamma form'!P30)/PI()),"NO TRANSECT")</f>
        <v>NO TRANSECT</v>
      </c>
      <c r="AI30" s="201" t="str">
        <f>IF('Site Description'!$D$43&gt;1,SQRT(('Data Entry - beta, gamma form'!Q30)/PI()),"NO TRANSECT")</f>
        <v>NO TRANSECT</v>
      </c>
      <c r="AJ30" s="201" t="str">
        <f>IF('Site Description'!$D$43&gt;1,SQRT(('Data Entry - beta, gamma form'!R30)/PI()),"NO TRANSECT")</f>
        <v>NO TRANSECT</v>
      </c>
      <c r="AK30" s="317" t="str">
        <f>IF('Site Description'!$D$43&gt;1,SQRT(('Data Entry - beta, gamma form'!S30)/PI()),"NO TRANSECT")</f>
        <v>NO TRANSECT</v>
      </c>
      <c r="AL30" s="315" t="str">
        <f>IF('Data Entry - beta, gamma form'!P30&gt;0,PI()*(((AH30+$F$2)*(AH30+$F$2))-(AH30*AH30)),"No Colony")</f>
        <v>No Colony</v>
      </c>
      <c r="AM30" s="91" t="str">
        <f>IF('Data Entry - beta, gamma form'!Q30&gt;0,PI()*(((AI30+$G$2)*(AI30+$G$2))-(AI30*AI30)),"No Colony")</f>
        <v>No Colony</v>
      </c>
      <c r="AN30" s="91" t="str">
        <f>IF('Data Entry - beta, gamma form'!R30&gt;0,PI()*(((AJ30+$H$2)*(AJ30+$H$2))-(AJ30*AJ30)),"No Colony")</f>
        <v>No Colony</v>
      </c>
      <c r="AO30" s="106" t="str">
        <f>IF('Data Entry - beta, gamma form'!S30&gt;0,PI()*(((AK30+$I$2)*(AK30+$I$2))-(AK30*AK30)),"No Colony")</f>
        <v>No Colony</v>
      </c>
      <c r="AP30" s="32"/>
      <c r="AQ30" s="75" t="str">
        <f>IF('Data Entry - beta, gamma form'!P30&gt;0,Equations!$F$30*AL30,"No Colony")</f>
        <v>No Colony</v>
      </c>
      <c r="AR30" s="76" t="str">
        <f>IF('Data Entry - beta, gamma form'!Q30&gt;0,Equations!$F$30*AM30,"No Colony")</f>
        <v>No Colony</v>
      </c>
      <c r="AS30" s="76" t="str">
        <f>IF('Data Entry - beta, gamma form'!R30&gt;0,Equations!$F$30*AN30,"No Colony")</f>
        <v>No Colony</v>
      </c>
      <c r="AT30" s="77" t="str">
        <f>IF('Data Entry - beta, gamma form'!S30&gt;0,Equations!$F$30*AO30,"No Colony")</f>
        <v>No Colony</v>
      </c>
      <c r="AW30" s="100">
        <v>27</v>
      </c>
      <c r="AX30" s="203" t="str">
        <f>IF('Site Description'!$E$43&gt;1,SQRT(('Data Entry - beta, gamma form'!W30)/PI()),"NO TRANSECT")</f>
        <v>NO TRANSECT</v>
      </c>
      <c r="AY30" s="201" t="str">
        <f>IF('Site Description'!$E$43&gt;1,SQRT(('Data Entry - beta, gamma form'!X30)/PI()),"NO TRANSECT")</f>
        <v>NO TRANSECT</v>
      </c>
      <c r="AZ30" s="201" t="str">
        <f>IF('Site Description'!$E$43&gt;1,SQRT(('Data Entry - beta, gamma form'!Y30)/PI()),"NO TRANSECT")</f>
        <v>NO TRANSECT</v>
      </c>
      <c r="BA30" s="312" t="str">
        <f>IF('Site Description'!$E$43&gt;1,SQRT(('Data Entry - beta, gamma form'!Z30)/PI()),"NO TRANSECT")</f>
        <v>NO TRANSECT</v>
      </c>
      <c r="BB30" s="315" t="str">
        <f>IF('Data Entry - beta, gamma form'!W30&gt;0,PI()*(((AX30+$F$2)*(AX30+$F$2))-(AX30*AX30)),"No Colony")</f>
        <v>No Colony</v>
      </c>
      <c r="BC30" s="91" t="str">
        <f>IF('Data Entry - beta, gamma form'!X30&gt;0,PI()*(((AY30+$G$2)*(AY30+$G$2))-(AY30*AY30)),"No Colony")</f>
        <v>No Colony</v>
      </c>
      <c r="BD30" s="91" t="str">
        <f>IF('Data Entry - beta, gamma form'!Y30&gt;0,PI()*(((AZ30+$H$2)*(AZ30+$H$2))-(AZ30*AZ30)),"No Colony")</f>
        <v>No Colony</v>
      </c>
      <c r="BE30" s="106" t="str">
        <f>IF('Data Entry - beta, gamma form'!Z30&gt;0,PI()*(((BA30+$I$2)*(BA30+$I$2))-(BA30*BA30)),"No Colony")</f>
        <v>No Colony</v>
      </c>
      <c r="BF30" s="32"/>
      <c r="BG30" s="306" t="str">
        <f>IF('Data Entry - beta, gamma form'!W30&gt;0,Equations!$F$30*BB30,"No Colony")</f>
        <v>No Colony</v>
      </c>
      <c r="BH30" s="96" t="str">
        <f>IF('Data Entry - beta, gamma form'!X30&gt;0,Equations!$F$30*BC30,"No Colony")</f>
        <v>No Colony</v>
      </c>
      <c r="BI30" s="96" t="str">
        <f>IF('Data Entry - beta, gamma form'!Y30&gt;0,Equations!$F$30*BD30,"No Colony")</f>
        <v>No Colony</v>
      </c>
      <c r="BJ30" s="307" t="str">
        <f>IF('Data Entry - beta, gamma form'!Z30&gt;0,Equations!$F$30*BE30,"No Colony")</f>
        <v>No Colony</v>
      </c>
      <c r="BM30" s="100">
        <v>27</v>
      </c>
      <c r="BN30" s="203" t="str">
        <f>IF('Site Description'!$F$43&gt;1,SQRT(('Data Entry - beta, gamma form'!AD30)/PI()),"NO TRANSECT")</f>
        <v>NO TRANSECT</v>
      </c>
      <c r="BO30" s="201" t="str">
        <f>IF('Site Description'!$F$43&gt;1,SQRT(('Data Entry - beta, gamma form'!AE30)/PI()),"NO TRANSECT")</f>
        <v>NO TRANSECT</v>
      </c>
      <c r="BP30" s="201" t="str">
        <f>IF('Site Description'!$F$43&gt;1,SQRT(('Data Entry - beta, gamma form'!AF30)/PI()),"NO TRANSECT")</f>
        <v>NO TRANSECT</v>
      </c>
      <c r="BQ30" s="312" t="str">
        <f>IF('Site Description'!$F$43&gt;1,SQRT(('Data Entry - beta, gamma form'!AG30)/PI()),"NO TRANSECT")</f>
        <v>NO TRANSECT</v>
      </c>
      <c r="BR30" s="315" t="str">
        <f>IF('Data Entry - beta, gamma form'!AD30&gt;0,PI()*(((BN30+$F$2)*(BN30+$F$2))-(BN30*BN30)),"No Colony")</f>
        <v>No Colony</v>
      </c>
      <c r="BS30" s="91" t="str">
        <f>IF('Data Entry - beta, gamma form'!AE30&gt;0,PI()*(((BO30+$G$2)*(BO30+$G$2))-(BO30*BO30)),"No Colony")</f>
        <v>No Colony</v>
      </c>
      <c r="BT30" s="91" t="str">
        <f>IF('Data Entry - beta, gamma form'!AF30&gt;0,PI()*(((BP30+$H$2)*(BP30+$H$2))-(BP30*BP30)),"No Colony")</f>
        <v>No Colony</v>
      </c>
      <c r="BU30" s="106" t="str">
        <f>IF('Data Entry - beta, gamma form'!AG30&gt;0,PI()*(((BQ30+$I$2)*(BQ30+$I$2))-(BQ30*BQ30)),"No Colony")</f>
        <v>No Colony</v>
      </c>
      <c r="BV30" s="32"/>
      <c r="BW30" s="75" t="str">
        <f>IF('Data Entry - beta, gamma form'!AD30&gt;0,Equations!$F$30*BR30,"No Colony")</f>
        <v>No Colony</v>
      </c>
      <c r="BX30" s="76" t="str">
        <f>IF('Data Entry - beta, gamma form'!AE30&gt;0,Equations!$F$30*BS30,"No Colony")</f>
        <v>No Colony</v>
      </c>
      <c r="BY30" s="76" t="str">
        <f>IF('Data Entry - beta, gamma form'!AF30&gt;0,Equations!$F$30*BT30,"No Colony")</f>
        <v>No Colony</v>
      </c>
      <c r="BZ30" s="77" t="str">
        <f>IF('Data Entry - beta, gamma form'!AG30&gt;0,Equations!$F$30*BU30,"No Colony")</f>
        <v>No Colony</v>
      </c>
      <c r="CC30" s="100">
        <v>27</v>
      </c>
      <c r="CD30" s="203" t="str">
        <f>IF('Site Description'!$G$43&gt;1,SQRT(('Data Entry - beta, gamma form'!AK30)/PI()),"NO TRANSECT")</f>
        <v>NO TRANSECT</v>
      </c>
      <c r="CE30" s="201" t="str">
        <f>IF('Site Description'!$G$43&gt;1,SQRT(('Data Entry - beta, gamma form'!AL30)/PI()),"NO TRANSECT")</f>
        <v>NO TRANSECT</v>
      </c>
      <c r="CF30" s="201" t="str">
        <f>IF('Site Description'!$G$43&gt;1,SQRT(('Data Entry - beta, gamma form'!AM30)/PI()),"NO TRANSECT")</f>
        <v>NO TRANSECT</v>
      </c>
      <c r="CG30" s="312" t="str">
        <f>IF('Site Description'!$G$43&gt;1,SQRT(('Data Entry - beta, gamma form'!AN30)/PI()),"NO TRANSECT")</f>
        <v>NO TRANSECT</v>
      </c>
      <c r="CH30" s="315" t="str">
        <f>IF('Data Entry - beta, gamma form'!AK30&gt;0,PI()*(((CD30+$F$2)*(CD30+$F$2))-(CD30*CD30)),"No Colony")</f>
        <v>No Colony</v>
      </c>
      <c r="CI30" s="91" t="str">
        <f>IF('Data Entry - beta, gamma form'!AL30&gt;0,PI()*(((CE30+$G$2)*(CE30+$G$2))-(CE30*CE30)),"No Colony")</f>
        <v>No Colony</v>
      </c>
      <c r="CJ30" s="91" t="str">
        <f>IF('Data Entry - beta, gamma form'!AM30&gt;0,PI()*(((CF30+$H$2)*(CF30+$H$2))-(CF30*CF30)),"No Colony")</f>
        <v>No Colony</v>
      </c>
      <c r="CK30" s="106" t="str">
        <f>IF('Data Entry - beta, gamma form'!AN30&gt;0,PI()*(((CG30+$I$2)*(CG30+$I$2))-(CG30*CG30)),"No Colony")</f>
        <v>No Colony</v>
      </c>
      <c r="CL30" s="34"/>
      <c r="CM30" s="75" t="str">
        <f>IF('Data Entry - beta, gamma form'!AK30&gt;0,Equations!$F$30*CH30,"No Colony")</f>
        <v>No Colony</v>
      </c>
      <c r="CN30" s="76" t="str">
        <f>IF('Data Entry - beta, gamma form'!AL30&gt;0,Equations!$F$30*CI30,"No Colony")</f>
        <v>No Colony</v>
      </c>
      <c r="CO30" s="76" t="str">
        <f>IF('Data Entry - beta, gamma form'!AM30&gt;0,Equations!$F$30*CJ30,"No Colony")</f>
        <v>No Colony</v>
      </c>
      <c r="CP30" s="77" t="str">
        <f>IF('Data Entry - beta, gamma form'!AN30&gt;0,Equations!$F$30*CK30,"No Colony")</f>
        <v>No Colony</v>
      </c>
    </row>
    <row r="31" spans="1:94" ht="15.75" thickBot="1">
      <c r="A31" s="100">
        <v>28</v>
      </c>
      <c r="B31" s="203" t="str">
        <f>IF('Site Description'!$B$43&gt;1,SQRT(('Data Entry - beta, gamma form'!B31)/PI()),"NO TRANSECT")</f>
        <v>NO TRANSECT</v>
      </c>
      <c r="C31" s="201" t="str">
        <f>IF('Site Description'!$B$43&gt;1,SQRT(('Data Entry - beta, gamma form'!C31)/PI()),"NO TRANSECT")</f>
        <v>NO TRANSECT</v>
      </c>
      <c r="D31" s="201" t="str">
        <f>IF('Site Description'!$B$43&gt;1,SQRT(('Data Entry - beta, gamma form'!D31)/PI()),"NO TRANSECT")</f>
        <v>NO TRANSECT</v>
      </c>
      <c r="E31" s="201" t="str">
        <f>IF('Site Description'!$B$43&gt;1,SQRT(('Data Entry - beta, gamma form'!E31)/PI()),"NO TRANSECT")</f>
        <v>NO TRANSECT</v>
      </c>
      <c r="F31" s="91" t="str">
        <f>IF('Data Entry - beta, gamma form'!B31&gt;0,PI()*(((B31+$F$2)*(B31+$F$2))-(B31*B31)),"No Colony")</f>
        <v>No Colony</v>
      </c>
      <c r="G31" s="91" t="str">
        <f>IF('Data Entry - beta, gamma form'!C31&gt;0,PI()*(((C31+$G$2)*(C31+$G$2))-(C31*C31)),"No Colony")</f>
        <v>No Colony</v>
      </c>
      <c r="H31" s="91" t="str">
        <f>IF('Data Entry - beta, gamma form'!D31&gt;0,PI()*(((D31+$H$2)*(D31+$H$2))-(D31*D31)),"No Colony")</f>
        <v>No Colony</v>
      </c>
      <c r="I31" s="106" t="str">
        <f>IF('Data Entry - beta, gamma form'!E31&gt;0,PI()*(((E31+$I$2)*(E31+$I$2))-(E31*E31)),"No Colony")</f>
        <v>No Colony</v>
      </c>
      <c r="K31" s="306" t="str">
        <f>IF('Data Entry - beta, gamma form'!B31&gt;0,Equations!$F$30*F31,"No Colony")</f>
        <v>No Colony</v>
      </c>
      <c r="L31" s="96" t="str">
        <f>IF('Data Entry - beta, gamma form'!C31&gt;0,Equations!$F$30*G31,"No Colony")</f>
        <v>No Colony</v>
      </c>
      <c r="M31" s="96" t="str">
        <f>IF('Data Entry - beta, gamma form'!D31&gt;0,Equations!$F$30*H31,"No Colony")</f>
        <v>No Colony</v>
      </c>
      <c r="N31" s="307" t="str">
        <f>IF('Data Entry - beta, gamma form'!E31&gt;0,Equations!$F$30*I31,"No Colony")</f>
        <v>No Colony</v>
      </c>
      <c r="Q31" s="100">
        <v>28</v>
      </c>
      <c r="R31" s="203" t="str">
        <f>IF('Site Description'!$C$43&gt;1,SQRT(('Data Entry - beta, gamma form'!I31)/PI()),"NO TRANSECT")</f>
        <v>NO TRANSECT</v>
      </c>
      <c r="S31" s="201" t="str">
        <f>IF('Site Description'!$C$43&gt;1,SQRT(('Data Entry - beta, gamma form'!J31)/PI()),"NO TRANSECT")</f>
        <v>NO TRANSECT</v>
      </c>
      <c r="T31" s="201" t="str">
        <f>IF('Site Description'!$C$43&gt;1,SQRT(('Data Entry - beta, gamma form'!K31)/PI()),"NO TRANSECT")</f>
        <v>NO TRANSECT</v>
      </c>
      <c r="U31" s="312" t="str">
        <f>IF('Site Description'!$C$43&gt;1,SQRT(('Data Entry - beta, gamma form'!L31)/PI()),"NO TRANSECT")</f>
        <v>NO TRANSECT</v>
      </c>
      <c r="V31" s="315" t="str">
        <f>IF('Data Entry - beta, gamma form'!I31&gt;0,PI()*(((R31+$F$2)*(R31+$F$2))-(R31*R31)),"No Colony")</f>
        <v>No Colony</v>
      </c>
      <c r="W31" s="91" t="str">
        <f>IF('Data Entry - beta, gamma form'!J31&gt;0,PI()*(((S31+$G$2)*(S31+$G$2))-(S31*S31)),"No Colony")</f>
        <v>No Colony</v>
      </c>
      <c r="X31" s="91" t="str">
        <f>IF('Data Entry - beta, gamma form'!K31&gt;0,PI()*(((T31+$H$2)*(T31+$H$2))-(T31*T31)),"No Colony")</f>
        <v>No Colony</v>
      </c>
      <c r="Y31" s="106" t="str">
        <f>IF('Data Entry - beta, gamma form'!L31&gt;0,PI()*(((U31+$I$2)*(U31+$I$2))-(U31*U31)),"No Colony")</f>
        <v>No Colony</v>
      </c>
      <c r="Z31" s="32"/>
      <c r="AA31" s="75" t="str">
        <f>IF('Data Entry - beta, gamma form'!I31&gt;0,Equations!$F$30*V31,"No Colony")</f>
        <v>No Colony</v>
      </c>
      <c r="AB31" s="76" t="str">
        <f>IF('Data Entry - beta, gamma form'!J31&gt;0,Equations!$F$30*W31,"No Colony")</f>
        <v>No Colony</v>
      </c>
      <c r="AC31" s="76" t="str">
        <f>IF('Data Entry - beta, gamma form'!K31&gt;0,Equations!$F$30*X31,"No Colony")</f>
        <v>No Colony</v>
      </c>
      <c r="AD31" s="77" t="str">
        <f>IF('Data Entry - beta, gamma form'!L31&gt;0,Equations!$F$30*Y31,"No Colony")</f>
        <v>No Colony</v>
      </c>
      <c r="AG31" s="100">
        <v>28</v>
      </c>
      <c r="AH31" s="203" t="str">
        <f>IF('Site Description'!$D$43&gt;1,SQRT(('Data Entry - beta, gamma form'!P31)/PI()),"NO TRANSECT")</f>
        <v>NO TRANSECT</v>
      </c>
      <c r="AI31" s="201" t="str">
        <f>IF('Site Description'!$D$43&gt;1,SQRT(('Data Entry - beta, gamma form'!Q31)/PI()),"NO TRANSECT")</f>
        <v>NO TRANSECT</v>
      </c>
      <c r="AJ31" s="201" t="str">
        <f>IF('Site Description'!$D$43&gt;1,SQRT(('Data Entry - beta, gamma form'!R31)/PI()),"NO TRANSECT")</f>
        <v>NO TRANSECT</v>
      </c>
      <c r="AK31" s="317" t="str">
        <f>IF('Site Description'!$D$43&gt;1,SQRT(('Data Entry - beta, gamma form'!S31)/PI()),"NO TRANSECT")</f>
        <v>NO TRANSECT</v>
      </c>
      <c r="AL31" s="315" t="str">
        <f>IF('Data Entry - beta, gamma form'!P31&gt;0,PI()*(((AH31+$F$2)*(AH31+$F$2))-(AH31*AH31)),"No Colony")</f>
        <v>No Colony</v>
      </c>
      <c r="AM31" s="91" t="str">
        <f>IF('Data Entry - beta, gamma form'!Q31&gt;0,PI()*(((AI31+$G$2)*(AI31+$G$2))-(AI31*AI31)),"No Colony")</f>
        <v>No Colony</v>
      </c>
      <c r="AN31" s="91" t="str">
        <f>IF('Data Entry - beta, gamma form'!R31&gt;0,PI()*(((AJ31+$H$2)*(AJ31+$H$2))-(AJ31*AJ31)),"No Colony")</f>
        <v>No Colony</v>
      </c>
      <c r="AO31" s="106" t="str">
        <f>IF('Data Entry - beta, gamma form'!S31&gt;0,PI()*(((AK31+$I$2)*(AK31+$I$2))-(AK31*AK31)),"No Colony")</f>
        <v>No Colony</v>
      </c>
      <c r="AP31" s="32"/>
      <c r="AQ31" s="75" t="str">
        <f>IF('Data Entry - beta, gamma form'!P31&gt;0,Equations!$F$30*AL31,"No Colony")</f>
        <v>No Colony</v>
      </c>
      <c r="AR31" s="76" t="str">
        <f>IF('Data Entry - beta, gamma form'!Q31&gt;0,Equations!$F$30*AM31,"No Colony")</f>
        <v>No Colony</v>
      </c>
      <c r="AS31" s="76" t="str">
        <f>IF('Data Entry - beta, gamma form'!R31&gt;0,Equations!$F$30*AN31,"No Colony")</f>
        <v>No Colony</v>
      </c>
      <c r="AT31" s="77" t="str">
        <f>IF('Data Entry - beta, gamma form'!S31&gt;0,Equations!$F$30*AO31,"No Colony")</f>
        <v>No Colony</v>
      </c>
      <c r="AW31" s="100">
        <v>28</v>
      </c>
      <c r="AX31" s="203" t="str">
        <f>IF('Site Description'!$E$43&gt;1,SQRT(('Data Entry - beta, gamma form'!W31)/PI()),"NO TRANSECT")</f>
        <v>NO TRANSECT</v>
      </c>
      <c r="AY31" s="201" t="str">
        <f>IF('Site Description'!$E$43&gt;1,SQRT(('Data Entry - beta, gamma form'!X31)/PI()),"NO TRANSECT")</f>
        <v>NO TRANSECT</v>
      </c>
      <c r="AZ31" s="201" t="str">
        <f>IF('Site Description'!$E$43&gt;1,SQRT(('Data Entry - beta, gamma form'!Y31)/PI()),"NO TRANSECT")</f>
        <v>NO TRANSECT</v>
      </c>
      <c r="BA31" s="312" t="str">
        <f>IF('Site Description'!$E$43&gt;1,SQRT(('Data Entry - beta, gamma form'!Z31)/PI()),"NO TRANSECT")</f>
        <v>NO TRANSECT</v>
      </c>
      <c r="BB31" s="315" t="str">
        <f>IF('Data Entry - beta, gamma form'!W31&gt;0,PI()*(((AX31+$F$2)*(AX31+$F$2))-(AX31*AX31)),"No Colony")</f>
        <v>No Colony</v>
      </c>
      <c r="BC31" s="91" t="str">
        <f>IF('Data Entry - beta, gamma form'!X31&gt;0,PI()*(((AY31+$G$2)*(AY31+$G$2))-(AY31*AY31)),"No Colony")</f>
        <v>No Colony</v>
      </c>
      <c r="BD31" s="91" t="str">
        <f>IF('Data Entry - beta, gamma form'!Y31&gt;0,PI()*(((AZ31+$H$2)*(AZ31+$H$2))-(AZ31*AZ31)),"No Colony")</f>
        <v>No Colony</v>
      </c>
      <c r="BE31" s="106" t="str">
        <f>IF('Data Entry - beta, gamma form'!Z31&gt;0,PI()*(((BA31+$I$2)*(BA31+$I$2))-(BA31*BA31)),"No Colony")</f>
        <v>No Colony</v>
      </c>
      <c r="BF31" s="32"/>
      <c r="BG31" s="306" t="str">
        <f>IF('Data Entry - beta, gamma form'!W31&gt;0,Equations!$F$30*BB31,"No Colony")</f>
        <v>No Colony</v>
      </c>
      <c r="BH31" s="96" t="str">
        <f>IF('Data Entry - beta, gamma form'!X31&gt;0,Equations!$F$30*BC31,"No Colony")</f>
        <v>No Colony</v>
      </c>
      <c r="BI31" s="96" t="str">
        <f>IF('Data Entry - beta, gamma form'!Y31&gt;0,Equations!$F$30*BD31,"No Colony")</f>
        <v>No Colony</v>
      </c>
      <c r="BJ31" s="307" t="str">
        <f>IF('Data Entry - beta, gamma form'!Z31&gt;0,Equations!$F$30*BE31,"No Colony")</f>
        <v>No Colony</v>
      </c>
      <c r="BM31" s="100">
        <v>28</v>
      </c>
      <c r="BN31" s="203" t="str">
        <f>IF('Site Description'!$F$43&gt;1,SQRT(('Data Entry - beta, gamma form'!AD31)/PI()),"NO TRANSECT")</f>
        <v>NO TRANSECT</v>
      </c>
      <c r="BO31" s="201" t="str">
        <f>IF('Site Description'!$F$43&gt;1,SQRT(('Data Entry - beta, gamma form'!AE31)/PI()),"NO TRANSECT")</f>
        <v>NO TRANSECT</v>
      </c>
      <c r="BP31" s="201" t="str">
        <f>IF('Site Description'!$F$43&gt;1,SQRT(('Data Entry - beta, gamma form'!AF31)/PI()),"NO TRANSECT")</f>
        <v>NO TRANSECT</v>
      </c>
      <c r="BQ31" s="312" t="str">
        <f>IF('Site Description'!$F$43&gt;1,SQRT(('Data Entry - beta, gamma form'!AG31)/PI()),"NO TRANSECT")</f>
        <v>NO TRANSECT</v>
      </c>
      <c r="BR31" s="315" t="str">
        <f>IF('Data Entry - beta, gamma form'!AD31&gt;0,PI()*(((BN31+$F$2)*(BN31+$F$2))-(BN31*BN31)),"No Colony")</f>
        <v>No Colony</v>
      </c>
      <c r="BS31" s="91" t="str">
        <f>IF('Data Entry - beta, gamma form'!AE31&gt;0,PI()*(((BO31+$G$2)*(BO31+$G$2))-(BO31*BO31)),"No Colony")</f>
        <v>No Colony</v>
      </c>
      <c r="BT31" s="91" t="str">
        <f>IF('Data Entry - beta, gamma form'!AF31&gt;0,PI()*(((BP31+$H$2)*(BP31+$H$2))-(BP31*BP31)),"No Colony")</f>
        <v>No Colony</v>
      </c>
      <c r="BU31" s="106" t="str">
        <f>IF('Data Entry - beta, gamma form'!AG31&gt;0,PI()*(((BQ31+$I$2)*(BQ31+$I$2))-(BQ31*BQ31)),"No Colony")</f>
        <v>No Colony</v>
      </c>
      <c r="BV31" s="32"/>
      <c r="BW31" s="75" t="str">
        <f>IF('Data Entry - beta, gamma form'!AD31&gt;0,Equations!$F$30*BR31,"No Colony")</f>
        <v>No Colony</v>
      </c>
      <c r="BX31" s="76" t="str">
        <f>IF('Data Entry - beta, gamma form'!AE31&gt;0,Equations!$F$30*BS31,"No Colony")</f>
        <v>No Colony</v>
      </c>
      <c r="BY31" s="76" t="str">
        <f>IF('Data Entry - beta, gamma form'!AF31&gt;0,Equations!$F$30*BT31,"No Colony")</f>
        <v>No Colony</v>
      </c>
      <c r="BZ31" s="77" t="str">
        <f>IF('Data Entry - beta, gamma form'!AG31&gt;0,Equations!$F$30*BU31,"No Colony")</f>
        <v>No Colony</v>
      </c>
      <c r="CC31" s="100">
        <v>28</v>
      </c>
      <c r="CD31" s="203" t="str">
        <f>IF('Site Description'!$G$43&gt;1,SQRT(('Data Entry - beta, gamma form'!AK31)/PI()),"NO TRANSECT")</f>
        <v>NO TRANSECT</v>
      </c>
      <c r="CE31" s="201" t="str">
        <f>IF('Site Description'!$G$43&gt;1,SQRT(('Data Entry - beta, gamma form'!AL31)/PI()),"NO TRANSECT")</f>
        <v>NO TRANSECT</v>
      </c>
      <c r="CF31" s="201" t="str">
        <f>IF('Site Description'!$G$43&gt;1,SQRT(('Data Entry - beta, gamma form'!AM31)/PI()),"NO TRANSECT")</f>
        <v>NO TRANSECT</v>
      </c>
      <c r="CG31" s="312" t="str">
        <f>IF('Site Description'!$G$43&gt;1,SQRT(('Data Entry - beta, gamma form'!AN31)/PI()),"NO TRANSECT")</f>
        <v>NO TRANSECT</v>
      </c>
      <c r="CH31" s="315" t="str">
        <f>IF('Data Entry - beta, gamma form'!AK31&gt;0,PI()*(((CD31+$F$2)*(CD31+$F$2))-(CD31*CD31)),"No Colony")</f>
        <v>No Colony</v>
      </c>
      <c r="CI31" s="91" t="str">
        <f>IF('Data Entry - beta, gamma form'!AL31&gt;0,PI()*(((CE31+$G$2)*(CE31+$G$2))-(CE31*CE31)),"No Colony")</f>
        <v>No Colony</v>
      </c>
      <c r="CJ31" s="91" t="str">
        <f>IF('Data Entry - beta, gamma form'!AM31&gt;0,PI()*(((CF31+$H$2)*(CF31+$H$2))-(CF31*CF31)),"No Colony")</f>
        <v>No Colony</v>
      </c>
      <c r="CK31" s="106" t="str">
        <f>IF('Data Entry - beta, gamma form'!AN31&gt;0,PI()*(((CG31+$I$2)*(CG31+$I$2))-(CG31*CG31)),"No Colony")</f>
        <v>No Colony</v>
      </c>
      <c r="CL31" s="34"/>
      <c r="CM31" s="75" t="str">
        <f>IF('Data Entry - beta, gamma form'!AK31&gt;0,Equations!$F$30*CH31,"No Colony")</f>
        <v>No Colony</v>
      </c>
      <c r="CN31" s="76" t="str">
        <f>IF('Data Entry - beta, gamma form'!AL31&gt;0,Equations!$F$30*CI31,"No Colony")</f>
        <v>No Colony</v>
      </c>
      <c r="CO31" s="76" t="str">
        <f>IF('Data Entry - beta, gamma form'!AM31&gt;0,Equations!$F$30*CJ31,"No Colony")</f>
        <v>No Colony</v>
      </c>
      <c r="CP31" s="77" t="str">
        <f>IF('Data Entry - beta, gamma form'!AN31&gt;0,Equations!$F$30*CK31,"No Colony")</f>
        <v>No Colony</v>
      </c>
    </row>
    <row r="32" spans="1:94" ht="15.75" thickBot="1">
      <c r="A32" s="100">
        <v>29</v>
      </c>
      <c r="B32" s="203" t="str">
        <f>IF('Site Description'!$B$43&gt;1,SQRT(('Data Entry - beta, gamma form'!B32)/PI()),"NO TRANSECT")</f>
        <v>NO TRANSECT</v>
      </c>
      <c r="C32" s="201" t="str">
        <f>IF('Site Description'!$B$43&gt;1,SQRT(('Data Entry - beta, gamma form'!C32)/PI()),"NO TRANSECT")</f>
        <v>NO TRANSECT</v>
      </c>
      <c r="D32" s="201" t="str">
        <f>IF('Site Description'!$B$43&gt;1,SQRT(('Data Entry - beta, gamma form'!D32)/PI()),"NO TRANSECT")</f>
        <v>NO TRANSECT</v>
      </c>
      <c r="E32" s="201" t="str">
        <f>IF('Site Description'!$B$43&gt;1,SQRT(('Data Entry - beta, gamma form'!E32)/PI()),"NO TRANSECT")</f>
        <v>NO TRANSECT</v>
      </c>
      <c r="F32" s="91" t="str">
        <f>IF('Data Entry - beta, gamma form'!B32&gt;0,PI()*(((B32+$F$2)*(B32+$F$2))-(B32*B32)),"No Colony")</f>
        <v>No Colony</v>
      </c>
      <c r="G32" s="91" t="str">
        <f>IF('Data Entry - beta, gamma form'!C32&gt;0,PI()*(((C32+$G$2)*(C32+$G$2))-(C32*C32)),"No Colony")</f>
        <v>No Colony</v>
      </c>
      <c r="H32" s="91" t="str">
        <f>IF('Data Entry - beta, gamma form'!D32&gt;0,PI()*(((D32+$H$2)*(D32+$H$2))-(D32*D32)),"No Colony")</f>
        <v>No Colony</v>
      </c>
      <c r="I32" s="106" t="str">
        <f>IF('Data Entry - beta, gamma form'!E32&gt;0,PI()*(((E32+$I$2)*(E32+$I$2))-(E32*E32)),"No Colony")</f>
        <v>No Colony</v>
      </c>
      <c r="K32" s="306" t="str">
        <f>IF('Data Entry - beta, gamma form'!B32&gt;0,Equations!$F$30*F32,"No Colony")</f>
        <v>No Colony</v>
      </c>
      <c r="L32" s="96" t="str">
        <f>IF('Data Entry - beta, gamma form'!C32&gt;0,Equations!$F$30*G32,"No Colony")</f>
        <v>No Colony</v>
      </c>
      <c r="M32" s="96" t="str">
        <f>IF('Data Entry - beta, gamma form'!D32&gt;0,Equations!$F$30*H32,"No Colony")</f>
        <v>No Colony</v>
      </c>
      <c r="N32" s="307" t="str">
        <f>IF('Data Entry - beta, gamma form'!E32&gt;0,Equations!$F$30*I32,"No Colony")</f>
        <v>No Colony</v>
      </c>
      <c r="Q32" s="100">
        <v>29</v>
      </c>
      <c r="R32" s="203" t="str">
        <f>IF('Site Description'!$C$43&gt;1,SQRT(('Data Entry - beta, gamma form'!I32)/PI()),"NO TRANSECT")</f>
        <v>NO TRANSECT</v>
      </c>
      <c r="S32" s="201" t="str">
        <f>IF('Site Description'!$C$43&gt;1,SQRT(('Data Entry - beta, gamma form'!J32)/PI()),"NO TRANSECT")</f>
        <v>NO TRANSECT</v>
      </c>
      <c r="T32" s="201" t="str">
        <f>IF('Site Description'!$C$43&gt;1,SQRT(('Data Entry - beta, gamma form'!K32)/PI()),"NO TRANSECT")</f>
        <v>NO TRANSECT</v>
      </c>
      <c r="U32" s="312" t="str">
        <f>IF('Site Description'!$C$43&gt;1,SQRT(('Data Entry - beta, gamma form'!L32)/PI()),"NO TRANSECT")</f>
        <v>NO TRANSECT</v>
      </c>
      <c r="V32" s="315" t="str">
        <f>IF('Data Entry - beta, gamma form'!I32&gt;0,PI()*(((R32+$F$2)*(R32+$F$2))-(R32*R32)),"No Colony")</f>
        <v>No Colony</v>
      </c>
      <c r="W32" s="91" t="str">
        <f>IF('Data Entry - beta, gamma form'!J32&gt;0,PI()*(((S32+$G$2)*(S32+$G$2))-(S32*S32)),"No Colony")</f>
        <v>No Colony</v>
      </c>
      <c r="X32" s="91" t="str">
        <f>IF('Data Entry - beta, gamma form'!K32&gt;0,PI()*(((T32+$H$2)*(T32+$H$2))-(T32*T32)),"No Colony")</f>
        <v>No Colony</v>
      </c>
      <c r="Y32" s="106" t="str">
        <f>IF('Data Entry - beta, gamma form'!L32&gt;0,PI()*(((U32+$I$2)*(U32+$I$2))-(U32*U32)),"No Colony")</f>
        <v>No Colony</v>
      </c>
      <c r="Z32" s="32"/>
      <c r="AA32" s="75" t="str">
        <f>IF('Data Entry - beta, gamma form'!I32&gt;0,Equations!$F$30*V32,"No Colony")</f>
        <v>No Colony</v>
      </c>
      <c r="AB32" s="76" t="str">
        <f>IF('Data Entry - beta, gamma form'!J32&gt;0,Equations!$F$30*W32,"No Colony")</f>
        <v>No Colony</v>
      </c>
      <c r="AC32" s="76" t="str">
        <f>IF('Data Entry - beta, gamma form'!K32&gt;0,Equations!$F$30*X32,"No Colony")</f>
        <v>No Colony</v>
      </c>
      <c r="AD32" s="77" t="str">
        <f>IF('Data Entry - beta, gamma form'!L32&gt;0,Equations!$F$30*Y32,"No Colony")</f>
        <v>No Colony</v>
      </c>
      <c r="AG32" s="100">
        <v>29</v>
      </c>
      <c r="AH32" s="203" t="str">
        <f>IF('Site Description'!$D$43&gt;1,SQRT(('Data Entry - beta, gamma form'!P32)/PI()),"NO TRANSECT")</f>
        <v>NO TRANSECT</v>
      </c>
      <c r="AI32" s="201" t="str">
        <f>IF('Site Description'!$D$43&gt;1,SQRT(('Data Entry - beta, gamma form'!Q32)/PI()),"NO TRANSECT")</f>
        <v>NO TRANSECT</v>
      </c>
      <c r="AJ32" s="201" t="str">
        <f>IF('Site Description'!$D$43&gt;1,SQRT(('Data Entry - beta, gamma form'!R32)/PI()),"NO TRANSECT")</f>
        <v>NO TRANSECT</v>
      </c>
      <c r="AK32" s="317" t="str">
        <f>IF('Site Description'!$D$43&gt;1,SQRT(('Data Entry - beta, gamma form'!S32)/PI()),"NO TRANSECT")</f>
        <v>NO TRANSECT</v>
      </c>
      <c r="AL32" s="315" t="str">
        <f>IF('Data Entry - beta, gamma form'!P32&gt;0,PI()*(((AH32+$F$2)*(AH32+$F$2))-(AH32*AH32)),"No Colony")</f>
        <v>No Colony</v>
      </c>
      <c r="AM32" s="91" t="str">
        <f>IF('Data Entry - beta, gamma form'!Q32&gt;0,PI()*(((AI32+$G$2)*(AI32+$G$2))-(AI32*AI32)),"No Colony")</f>
        <v>No Colony</v>
      </c>
      <c r="AN32" s="91" t="str">
        <f>IF('Data Entry - beta, gamma form'!R32&gt;0,PI()*(((AJ32+$H$2)*(AJ32+$H$2))-(AJ32*AJ32)),"No Colony")</f>
        <v>No Colony</v>
      </c>
      <c r="AO32" s="106" t="str">
        <f>IF('Data Entry - beta, gamma form'!S32&gt;0,PI()*(((AK32+$I$2)*(AK32+$I$2))-(AK32*AK32)),"No Colony")</f>
        <v>No Colony</v>
      </c>
      <c r="AP32" s="32"/>
      <c r="AQ32" s="75" t="str">
        <f>IF('Data Entry - beta, gamma form'!P32&gt;0,Equations!$F$30*AL32,"No Colony")</f>
        <v>No Colony</v>
      </c>
      <c r="AR32" s="76" t="str">
        <f>IF('Data Entry - beta, gamma form'!Q32&gt;0,Equations!$F$30*AM32,"No Colony")</f>
        <v>No Colony</v>
      </c>
      <c r="AS32" s="76" t="str">
        <f>IF('Data Entry - beta, gamma form'!R32&gt;0,Equations!$F$30*AN32,"No Colony")</f>
        <v>No Colony</v>
      </c>
      <c r="AT32" s="77" t="str">
        <f>IF('Data Entry - beta, gamma form'!S32&gt;0,Equations!$F$30*AO32,"No Colony")</f>
        <v>No Colony</v>
      </c>
      <c r="AW32" s="100">
        <v>29</v>
      </c>
      <c r="AX32" s="203" t="str">
        <f>IF('Site Description'!$E$43&gt;1,SQRT(('Data Entry - beta, gamma form'!W32)/PI()),"NO TRANSECT")</f>
        <v>NO TRANSECT</v>
      </c>
      <c r="AY32" s="201" t="str">
        <f>IF('Site Description'!$E$43&gt;1,SQRT(('Data Entry - beta, gamma form'!X32)/PI()),"NO TRANSECT")</f>
        <v>NO TRANSECT</v>
      </c>
      <c r="AZ32" s="201" t="str">
        <f>IF('Site Description'!$E$43&gt;1,SQRT(('Data Entry - beta, gamma form'!Y32)/PI()),"NO TRANSECT")</f>
        <v>NO TRANSECT</v>
      </c>
      <c r="BA32" s="312" t="str">
        <f>IF('Site Description'!$E$43&gt;1,SQRT(('Data Entry - beta, gamma form'!Z32)/PI()),"NO TRANSECT")</f>
        <v>NO TRANSECT</v>
      </c>
      <c r="BB32" s="315" t="str">
        <f>IF('Data Entry - beta, gamma form'!W32&gt;0,PI()*(((AX32+$F$2)*(AX32+$F$2))-(AX32*AX32)),"No Colony")</f>
        <v>No Colony</v>
      </c>
      <c r="BC32" s="91" t="str">
        <f>IF('Data Entry - beta, gamma form'!X32&gt;0,PI()*(((AY32+$G$2)*(AY32+$G$2))-(AY32*AY32)),"No Colony")</f>
        <v>No Colony</v>
      </c>
      <c r="BD32" s="91" t="str">
        <f>IF('Data Entry - beta, gamma form'!Y32&gt;0,PI()*(((AZ32+$H$2)*(AZ32+$H$2))-(AZ32*AZ32)),"No Colony")</f>
        <v>No Colony</v>
      </c>
      <c r="BE32" s="106" t="str">
        <f>IF('Data Entry - beta, gamma form'!Z32&gt;0,PI()*(((BA32+$I$2)*(BA32+$I$2))-(BA32*BA32)),"No Colony")</f>
        <v>No Colony</v>
      </c>
      <c r="BF32" s="32"/>
      <c r="BG32" s="306" t="str">
        <f>IF('Data Entry - beta, gamma form'!W32&gt;0,Equations!$F$30*BB32,"No Colony")</f>
        <v>No Colony</v>
      </c>
      <c r="BH32" s="96" t="str">
        <f>IF('Data Entry - beta, gamma form'!X32&gt;0,Equations!$F$30*BC32,"No Colony")</f>
        <v>No Colony</v>
      </c>
      <c r="BI32" s="96" t="str">
        <f>IF('Data Entry - beta, gamma form'!Y32&gt;0,Equations!$F$30*BD32,"No Colony")</f>
        <v>No Colony</v>
      </c>
      <c r="BJ32" s="307" t="str">
        <f>IF('Data Entry - beta, gamma form'!Z32&gt;0,Equations!$F$30*BE32,"No Colony")</f>
        <v>No Colony</v>
      </c>
      <c r="BM32" s="100">
        <v>29</v>
      </c>
      <c r="BN32" s="203" t="str">
        <f>IF('Site Description'!$F$43&gt;1,SQRT(('Data Entry - beta, gamma form'!AD32)/PI()),"NO TRANSECT")</f>
        <v>NO TRANSECT</v>
      </c>
      <c r="BO32" s="201" t="str">
        <f>IF('Site Description'!$F$43&gt;1,SQRT(('Data Entry - beta, gamma form'!AE32)/PI()),"NO TRANSECT")</f>
        <v>NO TRANSECT</v>
      </c>
      <c r="BP32" s="201" t="str">
        <f>IF('Site Description'!$F$43&gt;1,SQRT(('Data Entry - beta, gamma form'!AF32)/PI()),"NO TRANSECT")</f>
        <v>NO TRANSECT</v>
      </c>
      <c r="BQ32" s="312" t="str">
        <f>IF('Site Description'!$F$43&gt;1,SQRT(('Data Entry - beta, gamma form'!AG32)/PI()),"NO TRANSECT")</f>
        <v>NO TRANSECT</v>
      </c>
      <c r="BR32" s="315" t="str">
        <f>IF('Data Entry - beta, gamma form'!AD32&gt;0,PI()*(((BN32+$F$2)*(BN32+$F$2))-(BN32*BN32)),"No Colony")</f>
        <v>No Colony</v>
      </c>
      <c r="BS32" s="91" t="str">
        <f>IF('Data Entry - beta, gamma form'!AE32&gt;0,PI()*(((BO32+$G$2)*(BO32+$G$2))-(BO32*BO32)),"No Colony")</f>
        <v>No Colony</v>
      </c>
      <c r="BT32" s="91" t="str">
        <f>IF('Data Entry - beta, gamma form'!AF32&gt;0,PI()*(((BP32+$H$2)*(BP32+$H$2))-(BP32*BP32)),"No Colony")</f>
        <v>No Colony</v>
      </c>
      <c r="BU32" s="106" t="str">
        <f>IF('Data Entry - beta, gamma form'!AG32&gt;0,PI()*(((BQ32+$I$2)*(BQ32+$I$2))-(BQ32*BQ32)),"No Colony")</f>
        <v>No Colony</v>
      </c>
      <c r="BV32" s="32"/>
      <c r="BW32" s="75" t="str">
        <f>IF('Data Entry - beta, gamma form'!AD32&gt;0,Equations!$F$30*BR32,"No Colony")</f>
        <v>No Colony</v>
      </c>
      <c r="BX32" s="76" t="str">
        <f>IF('Data Entry - beta, gamma form'!AE32&gt;0,Equations!$F$30*BS32,"No Colony")</f>
        <v>No Colony</v>
      </c>
      <c r="BY32" s="76" t="str">
        <f>IF('Data Entry - beta, gamma form'!AF32&gt;0,Equations!$F$30*BT32,"No Colony")</f>
        <v>No Colony</v>
      </c>
      <c r="BZ32" s="77" t="str">
        <f>IF('Data Entry - beta, gamma form'!AG32&gt;0,Equations!$F$30*BU32,"No Colony")</f>
        <v>No Colony</v>
      </c>
      <c r="CC32" s="100">
        <v>29</v>
      </c>
      <c r="CD32" s="203" t="str">
        <f>IF('Site Description'!$G$43&gt;1,SQRT(('Data Entry - beta, gamma form'!AK32)/PI()),"NO TRANSECT")</f>
        <v>NO TRANSECT</v>
      </c>
      <c r="CE32" s="201" t="str">
        <f>IF('Site Description'!$G$43&gt;1,SQRT(('Data Entry - beta, gamma form'!AL32)/PI()),"NO TRANSECT")</f>
        <v>NO TRANSECT</v>
      </c>
      <c r="CF32" s="201" t="str">
        <f>IF('Site Description'!$G$43&gt;1,SQRT(('Data Entry - beta, gamma form'!AM32)/PI()),"NO TRANSECT")</f>
        <v>NO TRANSECT</v>
      </c>
      <c r="CG32" s="312" t="str">
        <f>IF('Site Description'!$G$43&gt;1,SQRT(('Data Entry - beta, gamma form'!AN32)/PI()),"NO TRANSECT")</f>
        <v>NO TRANSECT</v>
      </c>
      <c r="CH32" s="315" t="str">
        <f>IF('Data Entry - beta, gamma form'!AK32&gt;0,PI()*(((CD32+$F$2)*(CD32+$F$2))-(CD32*CD32)),"No Colony")</f>
        <v>No Colony</v>
      </c>
      <c r="CI32" s="91" t="str">
        <f>IF('Data Entry - beta, gamma form'!AL32&gt;0,PI()*(((CE32+$G$2)*(CE32+$G$2))-(CE32*CE32)),"No Colony")</f>
        <v>No Colony</v>
      </c>
      <c r="CJ32" s="91" t="str">
        <f>IF('Data Entry - beta, gamma form'!AM32&gt;0,PI()*(((CF32+$H$2)*(CF32+$H$2))-(CF32*CF32)),"No Colony")</f>
        <v>No Colony</v>
      </c>
      <c r="CK32" s="106" t="str">
        <f>IF('Data Entry - beta, gamma form'!AN32&gt;0,PI()*(((CG32+$I$2)*(CG32+$I$2))-(CG32*CG32)),"No Colony")</f>
        <v>No Colony</v>
      </c>
      <c r="CL32" s="34"/>
      <c r="CM32" s="75" t="str">
        <f>IF('Data Entry - beta, gamma form'!AK32&gt;0,Equations!$F$30*CH32,"No Colony")</f>
        <v>No Colony</v>
      </c>
      <c r="CN32" s="76" t="str">
        <f>IF('Data Entry - beta, gamma form'!AL32&gt;0,Equations!$F$30*CI32,"No Colony")</f>
        <v>No Colony</v>
      </c>
      <c r="CO32" s="76" t="str">
        <f>IF('Data Entry - beta, gamma form'!AM32&gt;0,Equations!$F$30*CJ32,"No Colony")</f>
        <v>No Colony</v>
      </c>
      <c r="CP32" s="77" t="str">
        <f>IF('Data Entry - beta, gamma form'!AN32&gt;0,Equations!$F$30*CK32,"No Colony")</f>
        <v>No Colony</v>
      </c>
    </row>
    <row r="33" spans="1:94" ht="15.75" thickBot="1">
      <c r="A33" s="100">
        <v>30</v>
      </c>
      <c r="B33" s="203" t="str">
        <f>IF('Site Description'!$B$43&gt;1,SQRT(('Data Entry - beta, gamma form'!B33)/PI()),"NO TRANSECT")</f>
        <v>NO TRANSECT</v>
      </c>
      <c r="C33" s="201" t="str">
        <f>IF('Site Description'!$B$43&gt;1,SQRT(('Data Entry - beta, gamma form'!C33)/PI()),"NO TRANSECT")</f>
        <v>NO TRANSECT</v>
      </c>
      <c r="D33" s="201" t="str">
        <f>IF('Site Description'!$B$43&gt;1,SQRT(('Data Entry - beta, gamma form'!D33)/PI()),"NO TRANSECT")</f>
        <v>NO TRANSECT</v>
      </c>
      <c r="E33" s="201" t="str">
        <f>IF('Site Description'!$B$43&gt;1,SQRT(('Data Entry - beta, gamma form'!E33)/PI()),"NO TRANSECT")</f>
        <v>NO TRANSECT</v>
      </c>
      <c r="F33" s="91" t="str">
        <f>IF('Data Entry - beta, gamma form'!B33&gt;0,PI()*(((B33+$F$2)*(B33+$F$2))-(B33*B33)),"No Colony")</f>
        <v>No Colony</v>
      </c>
      <c r="G33" s="91" t="str">
        <f>IF('Data Entry - beta, gamma form'!C33&gt;0,PI()*(((C33+$G$2)*(C33+$G$2))-(C33*C33)),"No Colony")</f>
        <v>No Colony</v>
      </c>
      <c r="H33" s="91" t="str">
        <f>IF('Data Entry - beta, gamma form'!D33&gt;0,PI()*(((D33+$H$2)*(D33+$H$2))-(D33*D33)),"No Colony")</f>
        <v>No Colony</v>
      </c>
      <c r="I33" s="106" t="str">
        <f>IF('Data Entry - beta, gamma form'!E33&gt;0,PI()*(((E33+$I$2)*(E33+$I$2))-(E33*E33)),"No Colony")</f>
        <v>No Colony</v>
      </c>
      <c r="K33" s="306" t="str">
        <f>IF('Data Entry - beta, gamma form'!B33&gt;0,Equations!$F$30*F33,"No Colony")</f>
        <v>No Colony</v>
      </c>
      <c r="L33" s="96" t="str">
        <f>IF('Data Entry - beta, gamma form'!C33&gt;0,Equations!$F$30*G33,"No Colony")</f>
        <v>No Colony</v>
      </c>
      <c r="M33" s="96" t="str">
        <f>IF('Data Entry - beta, gamma form'!D33&gt;0,Equations!$F$30*H33,"No Colony")</f>
        <v>No Colony</v>
      </c>
      <c r="N33" s="307" t="str">
        <f>IF('Data Entry - beta, gamma form'!E33&gt;0,Equations!$F$30*I33,"No Colony")</f>
        <v>No Colony</v>
      </c>
      <c r="Q33" s="100">
        <v>30</v>
      </c>
      <c r="R33" s="203" t="str">
        <f>IF('Site Description'!$C$43&gt;1,SQRT(('Data Entry - beta, gamma form'!I33)/PI()),"NO TRANSECT")</f>
        <v>NO TRANSECT</v>
      </c>
      <c r="S33" s="201" t="str">
        <f>IF('Site Description'!$C$43&gt;1,SQRT(('Data Entry - beta, gamma form'!J33)/PI()),"NO TRANSECT")</f>
        <v>NO TRANSECT</v>
      </c>
      <c r="T33" s="201" t="str">
        <f>IF('Site Description'!$C$43&gt;1,SQRT(('Data Entry - beta, gamma form'!K33)/PI()),"NO TRANSECT")</f>
        <v>NO TRANSECT</v>
      </c>
      <c r="U33" s="312" t="str">
        <f>IF('Site Description'!$C$43&gt;1,SQRT(('Data Entry - beta, gamma form'!L33)/PI()),"NO TRANSECT")</f>
        <v>NO TRANSECT</v>
      </c>
      <c r="V33" s="315" t="str">
        <f>IF('Data Entry - beta, gamma form'!I33&gt;0,PI()*(((R33+$F$2)*(R33+$F$2))-(R33*R33)),"No Colony")</f>
        <v>No Colony</v>
      </c>
      <c r="W33" s="91" t="str">
        <f>IF('Data Entry - beta, gamma form'!J33&gt;0,PI()*(((S33+$G$2)*(S33+$G$2))-(S33*S33)),"No Colony")</f>
        <v>No Colony</v>
      </c>
      <c r="X33" s="91" t="str">
        <f>IF('Data Entry - beta, gamma form'!K33&gt;0,PI()*(((T33+$H$2)*(T33+$H$2))-(T33*T33)),"No Colony")</f>
        <v>No Colony</v>
      </c>
      <c r="Y33" s="106" t="str">
        <f>IF('Data Entry - beta, gamma form'!L33&gt;0,PI()*(((U33+$I$2)*(U33+$I$2))-(U33*U33)),"No Colony")</f>
        <v>No Colony</v>
      </c>
      <c r="Z33" s="32"/>
      <c r="AA33" s="75" t="str">
        <f>IF('Data Entry - beta, gamma form'!I33&gt;0,Equations!$F$30*V33,"No Colony")</f>
        <v>No Colony</v>
      </c>
      <c r="AB33" s="76" t="str">
        <f>IF('Data Entry - beta, gamma form'!J33&gt;0,Equations!$F$30*W33,"No Colony")</f>
        <v>No Colony</v>
      </c>
      <c r="AC33" s="76" t="str">
        <f>IF('Data Entry - beta, gamma form'!K33&gt;0,Equations!$F$30*X33,"No Colony")</f>
        <v>No Colony</v>
      </c>
      <c r="AD33" s="77" t="str">
        <f>IF('Data Entry - beta, gamma form'!L33&gt;0,Equations!$F$30*Y33,"No Colony")</f>
        <v>No Colony</v>
      </c>
      <c r="AG33" s="100">
        <v>30</v>
      </c>
      <c r="AH33" s="203" t="str">
        <f>IF('Site Description'!$D$43&gt;1,SQRT(('Data Entry - beta, gamma form'!P33)/PI()),"NO TRANSECT")</f>
        <v>NO TRANSECT</v>
      </c>
      <c r="AI33" s="201" t="str">
        <f>IF('Site Description'!$D$43&gt;1,SQRT(('Data Entry - beta, gamma form'!Q33)/PI()),"NO TRANSECT")</f>
        <v>NO TRANSECT</v>
      </c>
      <c r="AJ33" s="201" t="str">
        <f>IF('Site Description'!$D$43&gt;1,SQRT(('Data Entry - beta, gamma form'!R33)/PI()),"NO TRANSECT")</f>
        <v>NO TRANSECT</v>
      </c>
      <c r="AK33" s="317" t="str">
        <f>IF('Site Description'!$D$43&gt;1,SQRT(('Data Entry - beta, gamma form'!S33)/PI()),"NO TRANSECT")</f>
        <v>NO TRANSECT</v>
      </c>
      <c r="AL33" s="315" t="str">
        <f>IF('Data Entry - beta, gamma form'!P33&gt;0,PI()*(((AH33+$F$2)*(AH33+$F$2))-(AH33*AH33)),"No Colony")</f>
        <v>No Colony</v>
      </c>
      <c r="AM33" s="91" t="str">
        <f>IF('Data Entry - beta, gamma form'!Q33&gt;0,PI()*(((AI33+$G$2)*(AI33+$G$2))-(AI33*AI33)),"No Colony")</f>
        <v>No Colony</v>
      </c>
      <c r="AN33" s="91" t="str">
        <f>IF('Data Entry - beta, gamma form'!R33&gt;0,PI()*(((AJ33+$H$2)*(AJ33+$H$2))-(AJ33*AJ33)),"No Colony")</f>
        <v>No Colony</v>
      </c>
      <c r="AO33" s="106" t="str">
        <f>IF('Data Entry - beta, gamma form'!S33&gt;0,PI()*(((AK33+$I$2)*(AK33+$I$2))-(AK33*AK33)),"No Colony")</f>
        <v>No Colony</v>
      </c>
      <c r="AP33" s="32"/>
      <c r="AQ33" s="75" t="str">
        <f>IF('Data Entry - beta, gamma form'!P33&gt;0,Equations!$F$30*AL33,"No Colony")</f>
        <v>No Colony</v>
      </c>
      <c r="AR33" s="76" t="str">
        <f>IF('Data Entry - beta, gamma form'!Q33&gt;0,Equations!$F$30*AM33,"No Colony")</f>
        <v>No Colony</v>
      </c>
      <c r="AS33" s="76" t="str">
        <f>IF('Data Entry - beta, gamma form'!R33&gt;0,Equations!$F$30*AN33,"No Colony")</f>
        <v>No Colony</v>
      </c>
      <c r="AT33" s="77" t="str">
        <f>IF('Data Entry - beta, gamma form'!S33&gt;0,Equations!$F$30*AO33,"No Colony")</f>
        <v>No Colony</v>
      </c>
      <c r="AW33" s="100">
        <v>30</v>
      </c>
      <c r="AX33" s="203" t="str">
        <f>IF('Site Description'!$E$43&gt;1,SQRT(('Data Entry - beta, gamma form'!W33)/PI()),"NO TRANSECT")</f>
        <v>NO TRANSECT</v>
      </c>
      <c r="AY33" s="201" t="str">
        <f>IF('Site Description'!$E$43&gt;1,SQRT(('Data Entry - beta, gamma form'!X33)/PI()),"NO TRANSECT")</f>
        <v>NO TRANSECT</v>
      </c>
      <c r="AZ33" s="201" t="str">
        <f>IF('Site Description'!$E$43&gt;1,SQRT(('Data Entry - beta, gamma form'!Y33)/PI()),"NO TRANSECT")</f>
        <v>NO TRANSECT</v>
      </c>
      <c r="BA33" s="312" t="str">
        <f>IF('Site Description'!$E$43&gt;1,SQRT(('Data Entry - beta, gamma form'!Z33)/PI()),"NO TRANSECT")</f>
        <v>NO TRANSECT</v>
      </c>
      <c r="BB33" s="315" t="str">
        <f>IF('Data Entry - beta, gamma form'!W33&gt;0,PI()*(((AX33+$F$2)*(AX33+$F$2))-(AX33*AX33)),"No Colony")</f>
        <v>No Colony</v>
      </c>
      <c r="BC33" s="91" t="str">
        <f>IF('Data Entry - beta, gamma form'!X33&gt;0,PI()*(((AY33+$G$2)*(AY33+$G$2))-(AY33*AY33)),"No Colony")</f>
        <v>No Colony</v>
      </c>
      <c r="BD33" s="91" t="str">
        <f>IF('Data Entry - beta, gamma form'!Y33&gt;0,PI()*(((AZ33+$H$2)*(AZ33+$H$2))-(AZ33*AZ33)),"No Colony")</f>
        <v>No Colony</v>
      </c>
      <c r="BE33" s="106" t="str">
        <f>IF('Data Entry - beta, gamma form'!Z33&gt;0,PI()*(((BA33+$I$2)*(BA33+$I$2))-(BA33*BA33)),"No Colony")</f>
        <v>No Colony</v>
      </c>
      <c r="BF33" s="32"/>
      <c r="BG33" s="306" t="str">
        <f>IF('Data Entry - beta, gamma form'!W33&gt;0,Equations!$F$30*BB33,"No Colony")</f>
        <v>No Colony</v>
      </c>
      <c r="BH33" s="96" t="str">
        <f>IF('Data Entry - beta, gamma form'!X33&gt;0,Equations!$F$30*BC33,"No Colony")</f>
        <v>No Colony</v>
      </c>
      <c r="BI33" s="96" t="str">
        <f>IF('Data Entry - beta, gamma form'!Y33&gt;0,Equations!$F$30*BD33,"No Colony")</f>
        <v>No Colony</v>
      </c>
      <c r="BJ33" s="307" t="str">
        <f>IF('Data Entry - beta, gamma form'!Z33&gt;0,Equations!$F$30*BE33,"No Colony")</f>
        <v>No Colony</v>
      </c>
      <c r="BM33" s="100">
        <v>30</v>
      </c>
      <c r="BN33" s="203" t="str">
        <f>IF('Site Description'!$F$43&gt;1,SQRT(('Data Entry - beta, gamma form'!AD33)/PI()),"NO TRANSECT")</f>
        <v>NO TRANSECT</v>
      </c>
      <c r="BO33" s="201" t="str">
        <f>IF('Site Description'!$F$43&gt;1,SQRT(('Data Entry - beta, gamma form'!AE33)/PI()),"NO TRANSECT")</f>
        <v>NO TRANSECT</v>
      </c>
      <c r="BP33" s="201" t="str">
        <f>IF('Site Description'!$F$43&gt;1,SQRT(('Data Entry - beta, gamma form'!AF33)/PI()),"NO TRANSECT")</f>
        <v>NO TRANSECT</v>
      </c>
      <c r="BQ33" s="312" t="str">
        <f>IF('Site Description'!$F$43&gt;1,SQRT(('Data Entry - beta, gamma form'!AG33)/PI()),"NO TRANSECT")</f>
        <v>NO TRANSECT</v>
      </c>
      <c r="BR33" s="315" t="str">
        <f>IF('Data Entry - beta, gamma form'!AD33&gt;0,PI()*(((BN33+$F$2)*(BN33+$F$2))-(BN33*BN33)),"No Colony")</f>
        <v>No Colony</v>
      </c>
      <c r="BS33" s="91" t="str">
        <f>IF('Data Entry - beta, gamma form'!AE33&gt;0,PI()*(((BO33+$G$2)*(BO33+$G$2))-(BO33*BO33)),"No Colony")</f>
        <v>No Colony</v>
      </c>
      <c r="BT33" s="91" t="str">
        <f>IF('Data Entry - beta, gamma form'!AF33&gt;0,PI()*(((BP33+$H$2)*(BP33+$H$2))-(BP33*BP33)),"No Colony")</f>
        <v>No Colony</v>
      </c>
      <c r="BU33" s="106" t="str">
        <f>IF('Data Entry - beta, gamma form'!AG33&gt;0,PI()*(((BQ33+$I$2)*(BQ33+$I$2))-(BQ33*BQ33)),"No Colony")</f>
        <v>No Colony</v>
      </c>
      <c r="BV33" s="32"/>
      <c r="BW33" s="75" t="str">
        <f>IF('Data Entry - beta, gamma form'!AD33&gt;0,Equations!$F$30*BR33,"No Colony")</f>
        <v>No Colony</v>
      </c>
      <c r="BX33" s="76" t="str">
        <f>IF('Data Entry - beta, gamma form'!AE33&gt;0,Equations!$F$30*BS33,"No Colony")</f>
        <v>No Colony</v>
      </c>
      <c r="BY33" s="76" t="str">
        <f>IF('Data Entry - beta, gamma form'!AF33&gt;0,Equations!$F$30*BT33,"No Colony")</f>
        <v>No Colony</v>
      </c>
      <c r="BZ33" s="77" t="str">
        <f>IF('Data Entry - beta, gamma form'!AG33&gt;0,Equations!$F$30*BU33,"No Colony")</f>
        <v>No Colony</v>
      </c>
      <c r="CC33" s="100">
        <v>30</v>
      </c>
      <c r="CD33" s="203" t="str">
        <f>IF('Site Description'!$G$43&gt;1,SQRT(('Data Entry - beta, gamma form'!AK33)/PI()),"NO TRANSECT")</f>
        <v>NO TRANSECT</v>
      </c>
      <c r="CE33" s="201" t="str">
        <f>IF('Site Description'!$G$43&gt;1,SQRT(('Data Entry - beta, gamma form'!AL33)/PI()),"NO TRANSECT")</f>
        <v>NO TRANSECT</v>
      </c>
      <c r="CF33" s="201" t="str">
        <f>IF('Site Description'!$G$43&gt;1,SQRT(('Data Entry - beta, gamma form'!AM33)/PI()),"NO TRANSECT")</f>
        <v>NO TRANSECT</v>
      </c>
      <c r="CG33" s="312" t="str">
        <f>IF('Site Description'!$G$43&gt;1,SQRT(('Data Entry - beta, gamma form'!AN33)/PI()),"NO TRANSECT")</f>
        <v>NO TRANSECT</v>
      </c>
      <c r="CH33" s="315" t="str">
        <f>IF('Data Entry - beta, gamma form'!AK33&gt;0,PI()*(((CD33+$F$2)*(CD33+$F$2))-(CD33*CD33)),"No Colony")</f>
        <v>No Colony</v>
      </c>
      <c r="CI33" s="91" t="str">
        <f>IF('Data Entry - beta, gamma form'!AL33&gt;0,PI()*(((CE33+$G$2)*(CE33+$G$2))-(CE33*CE33)),"No Colony")</f>
        <v>No Colony</v>
      </c>
      <c r="CJ33" s="91" t="str">
        <f>IF('Data Entry - beta, gamma form'!AM33&gt;0,PI()*(((CF33+$H$2)*(CF33+$H$2))-(CF33*CF33)),"No Colony")</f>
        <v>No Colony</v>
      </c>
      <c r="CK33" s="106" t="str">
        <f>IF('Data Entry - beta, gamma form'!AN33&gt;0,PI()*(((CG33+$I$2)*(CG33+$I$2))-(CG33*CG33)),"No Colony")</f>
        <v>No Colony</v>
      </c>
      <c r="CL33" s="34"/>
      <c r="CM33" s="75" t="str">
        <f>IF('Data Entry - beta, gamma form'!AK33&gt;0,Equations!$F$30*CH33,"No Colony")</f>
        <v>No Colony</v>
      </c>
      <c r="CN33" s="76" t="str">
        <f>IF('Data Entry - beta, gamma form'!AL33&gt;0,Equations!$F$30*CI33,"No Colony")</f>
        <v>No Colony</v>
      </c>
      <c r="CO33" s="76" t="str">
        <f>IF('Data Entry - beta, gamma form'!AM33&gt;0,Equations!$F$30*CJ33,"No Colony")</f>
        <v>No Colony</v>
      </c>
      <c r="CP33" s="77" t="str">
        <f>IF('Data Entry - beta, gamma form'!AN33&gt;0,Equations!$F$30*CK33,"No Colony")</f>
        <v>No Colony</v>
      </c>
    </row>
    <row r="34" spans="1:94" ht="15.75" thickBot="1">
      <c r="A34" s="100">
        <v>31</v>
      </c>
      <c r="B34" s="203" t="str">
        <f>IF('Site Description'!$B$43&gt;1,SQRT(('Data Entry - beta, gamma form'!B34)/PI()),"NO TRANSECT")</f>
        <v>NO TRANSECT</v>
      </c>
      <c r="C34" s="201" t="str">
        <f>IF('Site Description'!$B$43&gt;1,SQRT(('Data Entry - beta, gamma form'!C34)/PI()),"NO TRANSECT")</f>
        <v>NO TRANSECT</v>
      </c>
      <c r="D34" s="201" t="str">
        <f>IF('Site Description'!$B$43&gt;1,SQRT(('Data Entry - beta, gamma form'!D34)/PI()),"NO TRANSECT")</f>
        <v>NO TRANSECT</v>
      </c>
      <c r="E34" s="201" t="str">
        <f>IF('Site Description'!$B$43&gt;1,SQRT(('Data Entry - beta, gamma form'!E34)/PI()),"NO TRANSECT")</f>
        <v>NO TRANSECT</v>
      </c>
      <c r="F34" s="91" t="str">
        <f>IF('Data Entry - beta, gamma form'!B34&gt;0,PI()*(((B34+$F$2)*(B34+$F$2))-(B34*B34)),"No Colony")</f>
        <v>No Colony</v>
      </c>
      <c r="G34" s="91" t="str">
        <f>IF('Data Entry - beta, gamma form'!C34&gt;0,PI()*(((C34+$G$2)*(C34+$G$2))-(C34*C34)),"No Colony")</f>
        <v>No Colony</v>
      </c>
      <c r="H34" s="91" t="str">
        <f>IF('Data Entry - beta, gamma form'!D34&gt;0,PI()*(((D34+$H$2)*(D34+$H$2))-(D34*D34)),"No Colony")</f>
        <v>No Colony</v>
      </c>
      <c r="I34" s="106" t="str">
        <f>IF('Data Entry - beta, gamma form'!E34&gt;0,PI()*(((E34+$I$2)*(E34+$I$2))-(E34*E34)),"No Colony")</f>
        <v>No Colony</v>
      </c>
      <c r="K34" s="306" t="str">
        <f>IF('Data Entry - beta, gamma form'!B34&gt;0,Equations!$F$30*F34,"No Colony")</f>
        <v>No Colony</v>
      </c>
      <c r="L34" s="96" t="str">
        <f>IF('Data Entry - beta, gamma form'!C34&gt;0,Equations!$F$30*G34,"No Colony")</f>
        <v>No Colony</v>
      </c>
      <c r="M34" s="96" t="str">
        <f>IF('Data Entry - beta, gamma form'!D34&gt;0,Equations!$F$30*H34,"No Colony")</f>
        <v>No Colony</v>
      </c>
      <c r="N34" s="307" t="str">
        <f>IF('Data Entry - beta, gamma form'!E34&gt;0,Equations!$F$30*I34,"No Colony")</f>
        <v>No Colony</v>
      </c>
      <c r="Q34" s="100">
        <v>31</v>
      </c>
      <c r="R34" s="203" t="str">
        <f>IF('Site Description'!$C$43&gt;1,SQRT(('Data Entry - beta, gamma form'!I34)/PI()),"NO TRANSECT")</f>
        <v>NO TRANSECT</v>
      </c>
      <c r="S34" s="201" t="str">
        <f>IF('Site Description'!$C$43&gt;1,SQRT(('Data Entry - beta, gamma form'!J34)/PI()),"NO TRANSECT")</f>
        <v>NO TRANSECT</v>
      </c>
      <c r="T34" s="201" t="str">
        <f>IF('Site Description'!$C$43&gt;1,SQRT(('Data Entry - beta, gamma form'!K34)/PI()),"NO TRANSECT")</f>
        <v>NO TRANSECT</v>
      </c>
      <c r="U34" s="312" t="str">
        <f>IF('Site Description'!$C$43&gt;1,SQRT(('Data Entry - beta, gamma form'!L34)/PI()),"NO TRANSECT")</f>
        <v>NO TRANSECT</v>
      </c>
      <c r="V34" s="315" t="str">
        <f>IF('Data Entry - beta, gamma form'!I34&gt;0,PI()*(((R34+$F$2)*(R34+$F$2))-(R34*R34)),"No Colony")</f>
        <v>No Colony</v>
      </c>
      <c r="W34" s="91" t="str">
        <f>IF('Data Entry - beta, gamma form'!J34&gt;0,PI()*(((S34+$G$2)*(S34+$G$2))-(S34*S34)),"No Colony")</f>
        <v>No Colony</v>
      </c>
      <c r="X34" s="91" t="str">
        <f>IF('Data Entry - beta, gamma form'!K34&gt;0,PI()*(((T34+$H$2)*(T34+$H$2))-(T34*T34)),"No Colony")</f>
        <v>No Colony</v>
      </c>
      <c r="Y34" s="106" t="str">
        <f>IF('Data Entry - beta, gamma form'!L34&gt;0,PI()*(((U34+$I$2)*(U34+$I$2))-(U34*U34)),"No Colony")</f>
        <v>No Colony</v>
      </c>
      <c r="Z34" s="32"/>
      <c r="AA34" s="75" t="str">
        <f>IF('Data Entry - beta, gamma form'!I34&gt;0,Equations!$F$30*V34,"No Colony")</f>
        <v>No Colony</v>
      </c>
      <c r="AB34" s="76" t="str">
        <f>IF('Data Entry - beta, gamma form'!J34&gt;0,Equations!$F$30*W34,"No Colony")</f>
        <v>No Colony</v>
      </c>
      <c r="AC34" s="76" t="str">
        <f>IF('Data Entry - beta, gamma form'!K34&gt;0,Equations!$F$30*X34,"No Colony")</f>
        <v>No Colony</v>
      </c>
      <c r="AD34" s="77" t="str">
        <f>IF('Data Entry - beta, gamma form'!L34&gt;0,Equations!$F$30*Y34,"No Colony")</f>
        <v>No Colony</v>
      </c>
      <c r="AG34" s="100">
        <v>31</v>
      </c>
      <c r="AH34" s="203" t="str">
        <f>IF('Site Description'!$D$43&gt;1,SQRT(('Data Entry - beta, gamma form'!P34)/PI()),"NO TRANSECT")</f>
        <v>NO TRANSECT</v>
      </c>
      <c r="AI34" s="201" t="str">
        <f>IF('Site Description'!$D$43&gt;1,SQRT(('Data Entry - beta, gamma form'!Q34)/PI()),"NO TRANSECT")</f>
        <v>NO TRANSECT</v>
      </c>
      <c r="AJ34" s="201" t="str">
        <f>IF('Site Description'!$D$43&gt;1,SQRT(('Data Entry - beta, gamma form'!R34)/PI()),"NO TRANSECT")</f>
        <v>NO TRANSECT</v>
      </c>
      <c r="AK34" s="317" t="str">
        <f>IF('Site Description'!$D$43&gt;1,SQRT(('Data Entry - beta, gamma form'!S34)/PI()),"NO TRANSECT")</f>
        <v>NO TRANSECT</v>
      </c>
      <c r="AL34" s="315" t="str">
        <f>IF('Data Entry - beta, gamma form'!P34&gt;0,PI()*(((AH34+$F$2)*(AH34+$F$2))-(AH34*AH34)),"No Colony")</f>
        <v>No Colony</v>
      </c>
      <c r="AM34" s="91" t="str">
        <f>IF('Data Entry - beta, gamma form'!Q34&gt;0,PI()*(((AI34+$G$2)*(AI34+$G$2))-(AI34*AI34)),"No Colony")</f>
        <v>No Colony</v>
      </c>
      <c r="AN34" s="91" t="str">
        <f>IF('Data Entry - beta, gamma form'!R34&gt;0,PI()*(((AJ34+$H$2)*(AJ34+$H$2))-(AJ34*AJ34)),"No Colony")</f>
        <v>No Colony</v>
      </c>
      <c r="AO34" s="106" t="str">
        <f>IF('Data Entry - beta, gamma form'!S34&gt;0,PI()*(((AK34+$I$2)*(AK34+$I$2))-(AK34*AK34)),"No Colony")</f>
        <v>No Colony</v>
      </c>
      <c r="AP34" s="32"/>
      <c r="AQ34" s="75" t="str">
        <f>IF('Data Entry - beta, gamma form'!P34&gt;0,Equations!$F$30*AL34,"No Colony")</f>
        <v>No Colony</v>
      </c>
      <c r="AR34" s="76" t="str">
        <f>IF('Data Entry - beta, gamma form'!Q34&gt;0,Equations!$F$30*AM34,"No Colony")</f>
        <v>No Colony</v>
      </c>
      <c r="AS34" s="76" t="str">
        <f>IF('Data Entry - beta, gamma form'!R34&gt;0,Equations!$F$30*AN34,"No Colony")</f>
        <v>No Colony</v>
      </c>
      <c r="AT34" s="77" t="str">
        <f>IF('Data Entry - beta, gamma form'!S34&gt;0,Equations!$F$30*AO34,"No Colony")</f>
        <v>No Colony</v>
      </c>
      <c r="AW34" s="100">
        <v>31</v>
      </c>
      <c r="AX34" s="203" t="str">
        <f>IF('Site Description'!$E$43&gt;1,SQRT(('Data Entry - beta, gamma form'!W34)/PI()),"NO TRANSECT")</f>
        <v>NO TRANSECT</v>
      </c>
      <c r="AY34" s="201" t="str">
        <f>IF('Site Description'!$E$43&gt;1,SQRT(('Data Entry - beta, gamma form'!X34)/PI()),"NO TRANSECT")</f>
        <v>NO TRANSECT</v>
      </c>
      <c r="AZ34" s="201" t="str">
        <f>IF('Site Description'!$E$43&gt;1,SQRT(('Data Entry - beta, gamma form'!Y34)/PI()),"NO TRANSECT")</f>
        <v>NO TRANSECT</v>
      </c>
      <c r="BA34" s="312" t="str">
        <f>IF('Site Description'!$E$43&gt;1,SQRT(('Data Entry - beta, gamma form'!Z34)/PI()),"NO TRANSECT")</f>
        <v>NO TRANSECT</v>
      </c>
      <c r="BB34" s="315" t="str">
        <f>IF('Data Entry - beta, gamma form'!W34&gt;0,PI()*(((AX34+$F$2)*(AX34+$F$2))-(AX34*AX34)),"No Colony")</f>
        <v>No Colony</v>
      </c>
      <c r="BC34" s="91" t="str">
        <f>IF('Data Entry - beta, gamma form'!X34&gt;0,PI()*(((AY34+$G$2)*(AY34+$G$2))-(AY34*AY34)),"No Colony")</f>
        <v>No Colony</v>
      </c>
      <c r="BD34" s="91" t="str">
        <f>IF('Data Entry - beta, gamma form'!Y34&gt;0,PI()*(((AZ34+$H$2)*(AZ34+$H$2))-(AZ34*AZ34)),"No Colony")</f>
        <v>No Colony</v>
      </c>
      <c r="BE34" s="106" t="str">
        <f>IF('Data Entry - beta, gamma form'!Z34&gt;0,PI()*(((BA34+$I$2)*(BA34+$I$2))-(BA34*BA34)),"No Colony")</f>
        <v>No Colony</v>
      </c>
      <c r="BF34" s="32"/>
      <c r="BG34" s="306" t="str">
        <f>IF('Data Entry - beta, gamma form'!W34&gt;0,Equations!$F$30*BB34,"No Colony")</f>
        <v>No Colony</v>
      </c>
      <c r="BH34" s="96" t="str">
        <f>IF('Data Entry - beta, gamma form'!X34&gt;0,Equations!$F$30*BC34,"No Colony")</f>
        <v>No Colony</v>
      </c>
      <c r="BI34" s="96" t="str">
        <f>IF('Data Entry - beta, gamma form'!Y34&gt;0,Equations!$F$30*BD34,"No Colony")</f>
        <v>No Colony</v>
      </c>
      <c r="BJ34" s="307" t="str">
        <f>IF('Data Entry - beta, gamma form'!Z34&gt;0,Equations!$F$30*BE34,"No Colony")</f>
        <v>No Colony</v>
      </c>
      <c r="BM34" s="100">
        <v>31</v>
      </c>
      <c r="BN34" s="203" t="str">
        <f>IF('Site Description'!$F$43&gt;1,SQRT(('Data Entry - beta, gamma form'!AD34)/PI()),"NO TRANSECT")</f>
        <v>NO TRANSECT</v>
      </c>
      <c r="BO34" s="201" t="str">
        <f>IF('Site Description'!$F$43&gt;1,SQRT(('Data Entry - beta, gamma form'!AE34)/PI()),"NO TRANSECT")</f>
        <v>NO TRANSECT</v>
      </c>
      <c r="BP34" s="201" t="str">
        <f>IF('Site Description'!$F$43&gt;1,SQRT(('Data Entry - beta, gamma form'!AF34)/PI()),"NO TRANSECT")</f>
        <v>NO TRANSECT</v>
      </c>
      <c r="BQ34" s="312" t="str">
        <f>IF('Site Description'!$F$43&gt;1,SQRT(('Data Entry - beta, gamma form'!AG34)/PI()),"NO TRANSECT")</f>
        <v>NO TRANSECT</v>
      </c>
      <c r="BR34" s="315" t="str">
        <f>IF('Data Entry - beta, gamma form'!AD34&gt;0,PI()*(((BN34+$F$2)*(BN34+$F$2))-(BN34*BN34)),"No Colony")</f>
        <v>No Colony</v>
      </c>
      <c r="BS34" s="91" t="str">
        <f>IF('Data Entry - beta, gamma form'!AE34&gt;0,PI()*(((BO34+$G$2)*(BO34+$G$2))-(BO34*BO34)),"No Colony")</f>
        <v>No Colony</v>
      </c>
      <c r="BT34" s="91" t="str">
        <f>IF('Data Entry - beta, gamma form'!AF34&gt;0,PI()*(((BP34+$H$2)*(BP34+$H$2))-(BP34*BP34)),"No Colony")</f>
        <v>No Colony</v>
      </c>
      <c r="BU34" s="106" t="str">
        <f>IF('Data Entry - beta, gamma form'!AG34&gt;0,PI()*(((BQ34+$I$2)*(BQ34+$I$2))-(BQ34*BQ34)),"No Colony")</f>
        <v>No Colony</v>
      </c>
      <c r="BV34" s="32"/>
      <c r="BW34" s="75" t="str">
        <f>IF('Data Entry - beta, gamma form'!AD34&gt;0,Equations!$F$30*BR34,"No Colony")</f>
        <v>No Colony</v>
      </c>
      <c r="BX34" s="76" t="str">
        <f>IF('Data Entry - beta, gamma form'!AE34&gt;0,Equations!$F$30*BS34,"No Colony")</f>
        <v>No Colony</v>
      </c>
      <c r="BY34" s="76" t="str">
        <f>IF('Data Entry - beta, gamma form'!AF34&gt;0,Equations!$F$30*BT34,"No Colony")</f>
        <v>No Colony</v>
      </c>
      <c r="BZ34" s="77" t="str">
        <f>IF('Data Entry - beta, gamma form'!AG34&gt;0,Equations!$F$30*BU34,"No Colony")</f>
        <v>No Colony</v>
      </c>
      <c r="CC34" s="100">
        <v>31</v>
      </c>
      <c r="CD34" s="203" t="str">
        <f>IF('Site Description'!$G$43&gt;1,SQRT(('Data Entry - beta, gamma form'!AK34)/PI()),"NO TRANSECT")</f>
        <v>NO TRANSECT</v>
      </c>
      <c r="CE34" s="201" t="str">
        <f>IF('Site Description'!$G$43&gt;1,SQRT(('Data Entry - beta, gamma form'!AL34)/PI()),"NO TRANSECT")</f>
        <v>NO TRANSECT</v>
      </c>
      <c r="CF34" s="201" t="str">
        <f>IF('Site Description'!$G$43&gt;1,SQRT(('Data Entry - beta, gamma form'!AM34)/PI()),"NO TRANSECT")</f>
        <v>NO TRANSECT</v>
      </c>
      <c r="CG34" s="312" t="str">
        <f>IF('Site Description'!$G$43&gt;1,SQRT(('Data Entry - beta, gamma form'!AN34)/PI()),"NO TRANSECT")</f>
        <v>NO TRANSECT</v>
      </c>
      <c r="CH34" s="315" t="str">
        <f>IF('Data Entry - beta, gamma form'!AK34&gt;0,PI()*(((CD34+$F$2)*(CD34+$F$2))-(CD34*CD34)),"No Colony")</f>
        <v>No Colony</v>
      </c>
      <c r="CI34" s="91" t="str">
        <f>IF('Data Entry - beta, gamma form'!AL34&gt;0,PI()*(((CE34+$G$2)*(CE34+$G$2))-(CE34*CE34)),"No Colony")</f>
        <v>No Colony</v>
      </c>
      <c r="CJ34" s="91" t="str">
        <f>IF('Data Entry - beta, gamma form'!AM34&gt;0,PI()*(((CF34+$H$2)*(CF34+$H$2))-(CF34*CF34)),"No Colony")</f>
        <v>No Colony</v>
      </c>
      <c r="CK34" s="106" t="str">
        <f>IF('Data Entry - beta, gamma form'!AN34&gt;0,PI()*(((CG34+$I$2)*(CG34+$I$2))-(CG34*CG34)),"No Colony")</f>
        <v>No Colony</v>
      </c>
      <c r="CL34" s="34"/>
      <c r="CM34" s="75" t="str">
        <f>IF('Data Entry - beta, gamma form'!AK34&gt;0,Equations!$F$30*CH34,"No Colony")</f>
        <v>No Colony</v>
      </c>
      <c r="CN34" s="76" t="str">
        <f>IF('Data Entry - beta, gamma form'!AL34&gt;0,Equations!$F$30*CI34,"No Colony")</f>
        <v>No Colony</v>
      </c>
      <c r="CO34" s="76" t="str">
        <f>IF('Data Entry - beta, gamma form'!AM34&gt;0,Equations!$F$30*CJ34,"No Colony")</f>
        <v>No Colony</v>
      </c>
      <c r="CP34" s="77" t="str">
        <f>IF('Data Entry - beta, gamma form'!AN34&gt;0,Equations!$F$30*CK34,"No Colony")</f>
        <v>No Colony</v>
      </c>
    </row>
    <row r="35" spans="1:94" ht="15.75" thickBot="1">
      <c r="A35" s="100">
        <v>32</v>
      </c>
      <c r="B35" s="203" t="str">
        <f>IF('Site Description'!$B$43&gt;1,SQRT(('Data Entry - beta, gamma form'!B35)/PI()),"NO TRANSECT")</f>
        <v>NO TRANSECT</v>
      </c>
      <c r="C35" s="201" t="str">
        <f>IF('Site Description'!$B$43&gt;1,SQRT(('Data Entry - beta, gamma form'!C35)/PI()),"NO TRANSECT")</f>
        <v>NO TRANSECT</v>
      </c>
      <c r="D35" s="201" t="str">
        <f>IF('Site Description'!$B$43&gt;1,SQRT(('Data Entry - beta, gamma form'!D35)/PI()),"NO TRANSECT")</f>
        <v>NO TRANSECT</v>
      </c>
      <c r="E35" s="201" t="str">
        <f>IF('Site Description'!$B$43&gt;1,SQRT(('Data Entry - beta, gamma form'!E35)/PI()),"NO TRANSECT")</f>
        <v>NO TRANSECT</v>
      </c>
      <c r="F35" s="91" t="str">
        <f>IF('Data Entry - beta, gamma form'!B35&gt;0,PI()*(((B35+$F$2)*(B35+$F$2))-(B35*B35)),"No Colony")</f>
        <v>No Colony</v>
      </c>
      <c r="G35" s="91" t="str">
        <f>IF('Data Entry - beta, gamma form'!C35&gt;0,PI()*(((C35+$G$2)*(C35+$G$2))-(C35*C35)),"No Colony")</f>
        <v>No Colony</v>
      </c>
      <c r="H35" s="91" t="str">
        <f>IF('Data Entry - beta, gamma form'!D35&gt;0,PI()*(((D35+$H$2)*(D35+$H$2))-(D35*D35)),"No Colony")</f>
        <v>No Colony</v>
      </c>
      <c r="I35" s="106" t="str">
        <f>IF('Data Entry - beta, gamma form'!E35&gt;0,PI()*(((E35+$I$2)*(E35+$I$2))-(E35*E35)),"No Colony")</f>
        <v>No Colony</v>
      </c>
      <c r="K35" s="306" t="str">
        <f>IF('Data Entry - beta, gamma form'!B35&gt;0,Equations!$F$30*F35,"No Colony")</f>
        <v>No Colony</v>
      </c>
      <c r="L35" s="96" t="str">
        <f>IF('Data Entry - beta, gamma form'!C35&gt;0,Equations!$F$30*G35,"No Colony")</f>
        <v>No Colony</v>
      </c>
      <c r="M35" s="96" t="str">
        <f>IF('Data Entry - beta, gamma form'!D35&gt;0,Equations!$F$30*H35,"No Colony")</f>
        <v>No Colony</v>
      </c>
      <c r="N35" s="307" t="str">
        <f>IF('Data Entry - beta, gamma form'!E35&gt;0,Equations!$F$30*I35,"No Colony")</f>
        <v>No Colony</v>
      </c>
      <c r="Q35" s="100">
        <v>32</v>
      </c>
      <c r="R35" s="203" t="str">
        <f>IF('Site Description'!$C$43&gt;1,SQRT(('Data Entry - beta, gamma form'!I35)/PI()),"NO TRANSECT")</f>
        <v>NO TRANSECT</v>
      </c>
      <c r="S35" s="201" t="str">
        <f>IF('Site Description'!$C$43&gt;1,SQRT(('Data Entry - beta, gamma form'!J35)/PI()),"NO TRANSECT")</f>
        <v>NO TRANSECT</v>
      </c>
      <c r="T35" s="201" t="str">
        <f>IF('Site Description'!$C$43&gt;1,SQRT(('Data Entry - beta, gamma form'!K35)/PI()),"NO TRANSECT")</f>
        <v>NO TRANSECT</v>
      </c>
      <c r="U35" s="312" t="str">
        <f>IF('Site Description'!$C$43&gt;1,SQRT(('Data Entry - beta, gamma form'!L35)/PI()),"NO TRANSECT")</f>
        <v>NO TRANSECT</v>
      </c>
      <c r="V35" s="315" t="str">
        <f>IF('Data Entry - beta, gamma form'!I35&gt;0,PI()*(((R35+$F$2)*(R35+$F$2))-(R35*R35)),"No Colony")</f>
        <v>No Colony</v>
      </c>
      <c r="W35" s="91" t="str">
        <f>IF('Data Entry - beta, gamma form'!J35&gt;0,PI()*(((S35+$G$2)*(S35+$G$2))-(S35*S35)),"No Colony")</f>
        <v>No Colony</v>
      </c>
      <c r="X35" s="91" t="str">
        <f>IF('Data Entry - beta, gamma form'!K35&gt;0,PI()*(((T35+$H$2)*(T35+$H$2))-(T35*T35)),"No Colony")</f>
        <v>No Colony</v>
      </c>
      <c r="Y35" s="106" t="str">
        <f>IF('Data Entry - beta, gamma form'!L35&gt;0,PI()*(((U35+$I$2)*(U35+$I$2))-(U35*U35)),"No Colony")</f>
        <v>No Colony</v>
      </c>
      <c r="Z35" s="32"/>
      <c r="AA35" s="75" t="str">
        <f>IF('Data Entry - beta, gamma form'!I35&gt;0,Equations!$F$30*V35,"No Colony")</f>
        <v>No Colony</v>
      </c>
      <c r="AB35" s="76" t="str">
        <f>IF('Data Entry - beta, gamma form'!J35&gt;0,Equations!$F$30*W35,"No Colony")</f>
        <v>No Colony</v>
      </c>
      <c r="AC35" s="76" t="str">
        <f>IF('Data Entry - beta, gamma form'!K35&gt;0,Equations!$F$30*X35,"No Colony")</f>
        <v>No Colony</v>
      </c>
      <c r="AD35" s="77" t="str">
        <f>IF('Data Entry - beta, gamma form'!L35&gt;0,Equations!$F$30*Y35,"No Colony")</f>
        <v>No Colony</v>
      </c>
      <c r="AG35" s="100">
        <v>32</v>
      </c>
      <c r="AH35" s="203" t="str">
        <f>IF('Site Description'!$D$43&gt;1,SQRT(('Data Entry - beta, gamma form'!P35)/PI()),"NO TRANSECT")</f>
        <v>NO TRANSECT</v>
      </c>
      <c r="AI35" s="201" t="str">
        <f>IF('Site Description'!$D$43&gt;1,SQRT(('Data Entry - beta, gamma form'!Q35)/PI()),"NO TRANSECT")</f>
        <v>NO TRANSECT</v>
      </c>
      <c r="AJ35" s="201" t="str">
        <f>IF('Site Description'!$D$43&gt;1,SQRT(('Data Entry - beta, gamma form'!R35)/PI()),"NO TRANSECT")</f>
        <v>NO TRANSECT</v>
      </c>
      <c r="AK35" s="317" t="str">
        <f>IF('Site Description'!$D$43&gt;1,SQRT(('Data Entry - beta, gamma form'!S35)/PI()),"NO TRANSECT")</f>
        <v>NO TRANSECT</v>
      </c>
      <c r="AL35" s="315" t="str">
        <f>IF('Data Entry - beta, gamma form'!P35&gt;0,PI()*(((AH35+$F$2)*(AH35+$F$2))-(AH35*AH35)),"No Colony")</f>
        <v>No Colony</v>
      </c>
      <c r="AM35" s="91" t="str">
        <f>IF('Data Entry - beta, gamma form'!Q35&gt;0,PI()*(((AI35+$G$2)*(AI35+$G$2))-(AI35*AI35)),"No Colony")</f>
        <v>No Colony</v>
      </c>
      <c r="AN35" s="91" t="str">
        <f>IF('Data Entry - beta, gamma form'!R35&gt;0,PI()*(((AJ35+$H$2)*(AJ35+$H$2))-(AJ35*AJ35)),"No Colony")</f>
        <v>No Colony</v>
      </c>
      <c r="AO35" s="106" t="str">
        <f>IF('Data Entry - beta, gamma form'!S35&gt;0,PI()*(((AK35+$I$2)*(AK35+$I$2))-(AK35*AK35)),"No Colony")</f>
        <v>No Colony</v>
      </c>
      <c r="AP35" s="32"/>
      <c r="AQ35" s="75" t="str">
        <f>IF('Data Entry - beta, gamma form'!P35&gt;0,Equations!$F$30*AL35,"No Colony")</f>
        <v>No Colony</v>
      </c>
      <c r="AR35" s="76" t="str">
        <f>IF('Data Entry - beta, gamma form'!Q35&gt;0,Equations!$F$30*AM35,"No Colony")</f>
        <v>No Colony</v>
      </c>
      <c r="AS35" s="76" t="str">
        <f>IF('Data Entry - beta, gamma form'!R35&gt;0,Equations!$F$30*AN35,"No Colony")</f>
        <v>No Colony</v>
      </c>
      <c r="AT35" s="77" t="str">
        <f>IF('Data Entry - beta, gamma form'!S35&gt;0,Equations!$F$30*AO35,"No Colony")</f>
        <v>No Colony</v>
      </c>
      <c r="AW35" s="100">
        <v>32</v>
      </c>
      <c r="AX35" s="203" t="str">
        <f>IF('Site Description'!$E$43&gt;1,SQRT(('Data Entry - beta, gamma form'!W35)/PI()),"NO TRANSECT")</f>
        <v>NO TRANSECT</v>
      </c>
      <c r="AY35" s="201" t="str">
        <f>IF('Site Description'!$E$43&gt;1,SQRT(('Data Entry - beta, gamma form'!X35)/PI()),"NO TRANSECT")</f>
        <v>NO TRANSECT</v>
      </c>
      <c r="AZ35" s="201" t="str">
        <f>IF('Site Description'!$E$43&gt;1,SQRT(('Data Entry - beta, gamma form'!Y35)/PI()),"NO TRANSECT")</f>
        <v>NO TRANSECT</v>
      </c>
      <c r="BA35" s="312" t="str">
        <f>IF('Site Description'!$E$43&gt;1,SQRT(('Data Entry - beta, gamma form'!Z35)/PI()),"NO TRANSECT")</f>
        <v>NO TRANSECT</v>
      </c>
      <c r="BB35" s="315" t="str">
        <f>IF('Data Entry - beta, gamma form'!W35&gt;0,PI()*(((AX35+$F$2)*(AX35+$F$2))-(AX35*AX35)),"No Colony")</f>
        <v>No Colony</v>
      </c>
      <c r="BC35" s="91" t="str">
        <f>IF('Data Entry - beta, gamma form'!X35&gt;0,PI()*(((AY35+$G$2)*(AY35+$G$2))-(AY35*AY35)),"No Colony")</f>
        <v>No Colony</v>
      </c>
      <c r="BD35" s="91" t="str">
        <f>IF('Data Entry - beta, gamma form'!Y35&gt;0,PI()*(((AZ35+$H$2)*(AZ35+$H$2))-(AZ35*AZ35)),"No Colony")</f>
        <v>No Colony</v>
      </c>
      <c r="BE35" s="106" t="str">
        <f>IF('Data Entry - beta, gamma form'!Z35&gt;0,PI()*(((BA35+$I$2)*(BA35+$I$2))-(BA35*BA35)),"No Colony")</f>
        <v>No Colony</v>
      </c>
      <c r="BF35" s="32"/>
      <c r="BG35" s="306" t="str">
        <f>IF('Data Entry - beta, gamma form'!W35&gt;0,Equations!$F$30*BB35,"No Colony")</f>
        <v>No Colony</v>
      </c>
      <c r="BH35" s="96" t="str">
        <f>IF('Data Entry - beta, gamma form'!X35&gt;0,Equations!$F$30*BC35,"No Colony")</f>
        <v>No Colony</v>
      </c>
      <c r="BI35" s="96" t="str">
        <f>IF('Data Entry - beta, gamma form'!Y35&gt;0,Equations!$F$30*BD35,"No Colony")</f>
        <v>No Colony</v>
      </c>
      <c r="BJ35" s="307" t="str">
        <f>IF('Data Entry - beta, gamma form'!Z35&gt;0,Equations!$F$30*BE35,"No Colony")</f>
        <v>No Colony</v>
      </c>
      <c r="BM35" s="100">
        <v>32</v>
      </c>
      <c r="BN35" s="203" t="str">
        <f>IF('Site Description'!$F$43&gt;1,SQRT(('Data Entry - beta, gamma form'!AD35)/PI()),"NO TRANSECT")</f>
        <v>NO TRANSECT</v>
      </c>
      <c r="BO35" s="201" t="str">
        <f>IF('Site Description'!$F$43&gt;1,SQRT(('Data Entry - beta, gamma form'!AE35)/PI()),"NO TRANSECT")</f>
        <v>NO TRANSECT</v>
      </c>
      <c r="BP35" s="201" t="str">
        <f>IF('Site Description'!$F$43&gt;1,SQRT(('Data Entry - beta, gamma form'!AF35)/PI()),"NO TRANSECT")</f>
        <v>NO TRANSECT</v>
      </c>
      <c r="BQ35" s="312" t="str">
        <f>IF('Site Description'!$F$43&gt;1,SQRT(('Data Entry - beta, gamma form'!AG35)/PI()),"NO TRANSECT")</f>
        <v>NO TRANSECT</v>
      </c>
      <c r="BR35" s="315" t="str">
        <f>IF('Data Entry - beta, gamma form'!AD35&gt;0,PI()*(((BN35+$F$2)*(BN35+$F$2))-(BN35*BN35)),"No Colony")</f>
        <v>No Colony</v>
      </c>
      <c r="BS35" s="91" t="str">
        <f>IF('Data Entry - beta, gamma form'!AE35&gt;0,PI()*(((BO35+$G$2)*(BO35+$G$2))-(BO35*BO35)),"No Colony")</f>
        <v>No Colony</v>
      </c>
      <c r="BT35" s="91" t="str">
        <f>IF('Data Entry - beta, gamma form'!AF35&gt;0,PI()*(((BP35+$H$2)*(BP35+$H$2))-(BP35*BP35)),"No Colony")</f>
        <v>No Colony</v>
      </c>
      <c r="BU35" s="106" t="str">
        <f>IF('Data Entry - beta, gamma form'!AG35&gt;0,PI()*(((BQ35+$I$2)*(BQ35+$I$2))-(BQ35*BQ35)),"No Colony")</f>
        <v>No Colony</v>
      </c>
      <c r="BV35" s="32"/>
      <c r="BW35" s="75" t="str">
        <f>IF('Data Entry - beta, gamma form'!AD35&gt;0,Equations!$F$30*BR35,"No Colony")</f>
        <v>No Colony</v>
      </c>
      <c r="BX35" s="76" t="str">
        <f>IF('Data Entry - beta, gamma form'!AE35&gt;0,Equations!$F$30*BS35,"No Colony")</f>
        <v>No Colony</v>
      </c>
      <c r="BY35" s="76" t="str">
        <f>IF('Data Entry - beta, gamma form'!AF35&gt;0,Equations!$F$30*BT35,"No Colony")</f>
        <v>No Colony</v>
      </c>
      <c r="BZ35" s="77" t="str">
        <f>IF('Data Entry - beta, gamma form'!AG35&gt;0,Equations!$F$30*BU35,"No Colony")</f>
        <v>No Colony</v>
      </c>
      <c r="CC35" s="100">
        <v>32</v>
      </c>
      <c r="CD35" s="203" t="str">
        <f>IF('Site Description'!$G$43&gt;1,SQRT(('Data Entry - beta, gamma form'!AK35)/PI()),"NO TRANSECT")</f>
        <v>NO TRANSECT</v>
      </c>
      <c r="CE35" s="201" t="str">
        <f>IF('Site Description'!$G$43&gt;1,SQRT(('Data Entry - beta, gamma form'!AL35)/PI()),"NO TRANSECT")</f>
        <v>NO TRANSECT</v>
      </c>
      <c r="CF35" s="201" t="str">
        <f>IF('Site Description'!$G$43&gt;1,SQRT(('Data Entry - beta, gamma form'!AM35)/PI()),"NO TRANSECT")</f>
        <v>NO TRANSECT</v>
      </c>
      <c r="CG35" s="312" t="str">
        <f>IF('Site Description'!$G$43&gt;1,SQRT(('Data Entry - beta, gamma form'!AN35)/PI()),"NO TRANSECT")</f>
        <v>NO TRANSECT</v>
      </c>
      <c r="CH35" s="315" t="str">
        <f>IF('Data Entry - beta, gamma form'!AK35&gt;0,PI()*(((CD35+$F$2)*(CD35+$F$2))-(CD35*CD35)),"No Colony")</f>
        <v>No Colony</v>
      </c>
      <c r="CI35" s="91" t="str">
        <f>IF('Data Entry - beta, gamma form'!AL35&gt;0,PI()*(((CE35+$G$2)*(CE35+$G$2))-(CE35*CE35)),"No Colony")</f>
        <v>No Colony</v>
      </c>
      <c r="CJ35" s="91" t="str">
        <f>IF('Data Entry - beta, gamma form'!AM35&gt;0,PI()*(((CF35+$H$2)*(CF35+$H$2))-(CF35*CF35)),"No Colony")</f>
        <v>No Colony</v>
      </c>
      <c r="CK35" s="106" t="str">
        <f>IF('Data Entry - beta, gamma form'!AN35&gt;0,PI()*(((CG35+$I$2)*(CG35+$I$2))-(CG35*CG35)),"No Colony")</f>
        <v>No Colony</v>
      </c>
      <c r="CL35" s="34"/>
      <c r="CM35" s="75" t="str">
        <f>IF('Data Entry - beta, gamma form'!AK35&gt;0,Equations!$F$30*CH35,"No Colony")</f>
        <v>No Colony</v>
      </c>
      <c r="CN35" s="76" t="str">
        <f>IF('Data Entry - beta, gamma form'!AL35&gt;0,Equations!$F$30*CI35,"No Colony")</f>
        <v>No Colony</v>
      </c>
      <c r="CO35" s="76" t="str">
        <f>IF('Data Entry - beta, gamma form'!AM35&gt;0,Equations!$F$30*CJ35,"No Colony")</f>
        <v>No Colony</v>
      </c>
      <c r="CP35" s="77" t="str">
        <f>IF('Data Entry - beta, gamma form'!AN35&gt;0,Equations!$F$30*CK35,"No Colony")</f>
        <v>No Colony</v>
      </c>
    </row>
    <row r="36" spans="1:94" ht="15.75" thickBot="1">
      <c r="A36" s="100">
        <v>33</v>
      </c>
      <c r="B36" s="203" t="str">
        <f>IF('Site Description'!$B$43&gt;1,SQRT(('Data Entry - beta, gamma form'!B36)/PI()),"NO TRANSECT")</f>
        <v>NO TRANSECT</v>
      </c>
      <c r="C36" s="201" t="str">
        <f>IF('Site Description'!$B$43&gt;1,SQRT(('Data Entry - beta, gamma form'!C36)/PI()),"NO TRANSECT")</f>
        <v>NO TRANSECT</v>
      </c>
      <c r="D36" s="201" t="str">
        <f>IF('Site Description'!$B$43&gt;1,SQRT(('Data Entry - beta, gamma form'!D36)/PI()),"NO TRANSECT")</f>
        <v>NO TRANSECT</v>
      </c>
      <c r="E36" s="201" t="str">
        <f>IF('Site Description'!$B$43&gt;1,SQRT(('Data Entry - beta, gamma form'!E36)/PI()),"NO TRANSECT")</f>
        <v>NO TRANSECT</v>
      </c>
      <c r="F36" s="91" t="str">
        <f>IF('Data Entry - beta, gamma form'!B36&gt;0,PI()*(((B36+$F$2)*(B36+$F$2))-(B36*B36)),"No Colony")</f>
        <v>No Colony</v>
      </c>
      <c r="G36" s="91" t="str">
        <f>IF('Data Entry - beta, gamma form'!C36&gt;0,PI()*(((C36+$G$2)*(C36+$G$2))-(C36*C36)),"No Colony")</f>
        <v>No Colony</v>
      </c>
      <c r="H36" s="91" t="str">
        <f>IF('Data Entry - beta, gamma form'!D36&gt;0,PI()*(((D36+$H$2)*(D36+$H$2))-(D36*D36)),"No Colony")</f>
        <v>No Colony</v>
      </c>
      <c r="I36" s="106" t="str">
        <f>IF('Data Entry - beta, gamma form'!E36&gt;0,PI()*(((E36+$I$2)*(E36+$I$2))-(E36*E36)),"No Colony")</f>
        <v>No Colony</v>
      </c>
      <c r="K36" s="306" t="str">
        <f>IF('Data Entry - beta, gamma form'!B36&gt;0,Equations!$F$30*F36,"No Colony")</f>
        <v>No Colony</v>
      </c>
      <c r="L36" s="96" t="str">
        <f>IF('Data Entry - beta, gamma form'!C36&gt;0,Equations!$F$30*G36,"No Colony")</f>
        <v>No Colony</v>
      </c>
      <c r="M36" s="96" t="str">
        <f>IF('Data Entry - beta, gamma form'!D36&gt;0,Equations!$F$30*H36,"No Colony")</f>
        <v>No Colony</v>
      </c>
      <c r="N36" s="307" t="str">
        <f>IF('Data Entry - beta, gamma form'!E36&gt;0,Equations!$F$30*I36,"No Colony")</f>
        <v>No Colony</v>
      </c>
      <c r="Q36" s="100">
        <v>33</v>
      </c>
      <c r="R36" s="203" t="str">
        <f>IF('Site Description'!$C$43&gt;1,SQRT(('Data Entry - beta, gamma form'!I36)/PI()),"NO TRANSECT")</f>
        <v>NO TRANSECT</v>
      </c>
      <c r="S36" s="201" t="str">
        <f>IF('Site Description'!$C$43&gt;1,SQRT(('Data Entry - beta, gamma form'!J36)/PI()),"NO TRANSECT")</f>
        <v>NO TRANSECT</v>
      </c>
      <c r="T36" s="201" t="str">
        <f>IF('Site Description'!$C$43&gt;1,SQRT(('Data Entry - beta, gamma form'!K36)/PI()),"NO TRANSECT")</f>
        <v>NO TRANSECT</v>
      </c>
      <c r="U36" s="312" t="str">
        <f>IF('Site Description'!$C$43&gt;1,SQRT(('Data Entry - beta, gamma form'!L36)/PI()),"NO TRANSECT")</f>
        <v>NO TRANSECT</v>
      </c>
      <c r="V36" s="315" t="str">
        <f>IF('Data Entry - beta, gamma form'!I36&gt;0,PI()*(((R36+$F$2)*(R36+$F$2))-(R36*R36)),"No Colony")</f>
        <v>No Colony</v>
      </c>
      <c r="W36" s="91" t="str">
        <f>IF('Data Entry - beta, gamma form'!J36&gt;0,PI()*(((S36+$G$2)*(S36+$G$2))-(S36*S36)),"No Colony")</f>
        <v>No Colony</v>
      </c>
      <c r="X36" s="91" t="str">
        <f>IF('Data Entry - beta, gamma form'!K36&gt;0,PI()*(((T36+$H$2)*(T36+$H$2))-(T36*T36)),"No Colony")</f>
        <v>No Colony</v>
      </c>
      <c r="Y36" s="106" t="str">
        <f>IF('Data Entry - beta, gamma form'!L36&gt;0,PI()*(((U36+$I$2)*(U36+$I$2))-(U36*U36)),"No Colony")</f>
        <v>No Colony</v>
      </c>
      <c r="Z36" s="32"/>
      <c r="AA36" s="75" t="str">
        <f>IF('Data Entry - beta, gamma form'!I36&gt;0,Equations!$F$30*V36,"No Colony")</f>
        <v>No Colony</v>
      </c>
      <c r="AB36" s="76" t="str">
        <f>IF('Data Entry - beta, gamma form'!J36&gt;0,Equations!$F$30*W36,"No Colony")</f>
        <v>No Colony</v>
      </c>
      <c r="AC36" s="76" t="str">
        <f>IF('Data Entry - beta, gamma form'!K36&gt;0,Equations!$F$30*X36,"No Colony")</f>
        <v>No Colony</v>
      </c>
      <c r="AD36" s="77" t="str">
        <f>IF('Data Entry - beta, gamma form'!L36&gt;0,Equations!$F$30*Y36,"No Colony")</f>
        <v>No Colony</v>
      </c>
      <c r="AG36" s="100">
        <v>33</v>
      </c>
      <c r="AH36" s="203" t="str">
        <f>IF('Site Description'!$D$43&gt;1,SQRT(('Data Entry - beta, gamma form'!P36)/PI()),"NO TRANSECT")</f>
        <v>NO TRANSECT</v>
      </c>
      <c r="AI36" s="201" t="str">
        <f>IF('Site Description'!$D$43&gt;1,SQRT(('Data Entry - beta, gamma form'!Q36)/PI()),"NO TRANSECT")</f>
        <v>NO TRANSECT</v>
      </c>
      <c r="AJ36" s="201" t="str">
        <f>IF('Site Description'!$D$43&gt;1,SQRT(('Data Entry - beta, gamma form'!R36)/PI()),"NO TRANSECT")</f>
        <v>NO TRANSECT</v>
      </c>
      <c r="AK36" s="317" t="str">
        <f>IF('Site Description'!$D$43&gt;1,SQRT(('Data Entry - beta, gamma form'!S36)/PI()),"NO TRANSECT")</f>
        <v>NO TRANSECT</v>
      </c>
      <c r="AL36" s="315" t="str">
        <f>IF('Data Entry - beta, gamma form'!P36&gt;0,PI()*(((AH36+$F$2)*(AH36+$F$2))-(AH36*AH36)),"No Colony")</f>
        <v>No Colony</v>
      </c>
      <c r="AM36" s="91" t="str">
        <f>IF('Data Entry - beta, gamma form'!Q36&gt;0,PI()*(((AI36+$G$2)*(AI36+$G$2))-(AI36*AI36)),"No Colony")</f>
        <v>No Colony</v>
      </c>
      <c r="AN36" s="91" t="str">
        <f>IF('Data Entry - beta, gamma form'!R36&gt;0,PI()*(((AJ36+$H$2)*(AJ36+$H$2))-(AJ36*AJ36)),"No Colony")</f>
        <v>No Colony</v>
      </c>
      <c r="AO36" s="106" t="str">
        <f>IF('Data Entry - beta, gamma form'!S36&gt;0,PI()*(((AK36+$I$2)*(AK36+$I$2))-(AK36*AK36)),"No Colony")</f>
        <v>No Colony</v>
      </c>
      <c r="AP36" s="32"/>
      <c r="AQ36" s="75" t="str">
        <f>IF('Data Entry - beta, gamma form'!P36&gt;0,Equations!$F$30*AL36,"No Colony")</f>
        <v>No Colony</v>
      </c>
      <c r="AR36" s="76" t="str">
        <f>IF('Data Entry - beta, gamma form'!Q36&gt;0,Equations!$F$30*AM36,"No Colony")</f>
        <v>No Colony</v>
      </c>
      <c r="AS36" s="76" t="str">
        <f>IF('Data Entry - beta, gamma form'!R36&gt;0,Equations!$F$30*AN36,"No Colony")</f>
        <v>No Colony</v>
      </c>
      <c r="AT36" s="77" t="str">
        <f>IF('Data Entry - beta, gamma form'!S36&gt;0,Equations!$F$30*AO36,"No Colony")</f>
        <v>No Colony</v>
      </c>
      <c r="AW36" s="100">
        <v>33</v>
      </c>
      <c r="AX36" s="203" t="str">
        <f>IF('Site Description'!$E$43&gt;1,SQRT(('Data Entry - beta, gamma form'!W36)/PI()),"NO TRANSECT")</f>
        <v>NO TRANSECT</v>
      </c>
      <c r="AY36" s="201" t="str">
        <f>IF('Site Description'!$E$43&gt;1,SQRT(('Data Entry - beta, gamma form'!X36)/PI()),"NO TRANSECT")</f>
        <v>NO TRANSECT</v>
      </c>
      <c r="AZ36" s="201" t="str">
        <f>IF('Site Description'!$E$43&gt;1,SQRT(('Data Entry - beta, gamma form'!Y36)/PI()),"NO TRANSECT")</f>
        <v>NO TRANSECT</v>
      </c>
      <c r="BA36" s="312" t="str">
        <f>IF('Site Description'!$E$43&gt;1,SQRT(('Data Entry - beta, gamma form'!Z36)/PI()),"NO TRANSECT")</f>
        <v>NO TRANSECT</v>
      </c>
      <c r="BB36" s="315" t="str">
        <f>IF('Data Entry - beta, gamma form'!W36&gt;0,PI()*(((AX36+$F$2)*(AX36+$F$2))-(AX36*AX36)),"No Colony")</f>
        <v>No Colony</v>
      </c>
      <c r="BC36" s="91" t="str">
        <f>IF('Data Entry - beta, gamma form'!X36&gt;0,PI()*(((AY36+$G$2)*(AY36+$G$2))-(AY36*AY36)),"No Colony")</f>
        <v>No Colony</v>
      </c>
      <c r="BD36" s="91" t="str">
        <f>IF('Data Entry - beta, gamma form'!Y36&gt;0,PI()*(((AZ36+$H$2)*(AZ36+$H$2))-(AZ36*AZ36)),"No Colony")</f>
        <v>No Colony</v>
      </c>
      <c r="BE36" s="106" t="str">
        <f>IF('Data Entry - beta, gamma form'!Z36&gt;0,PI()*(((BA36+$I$2)*(BA36+$I$2))-(BA36*BA36)),"No Colony")</f>
        <v>No Colony</v>
      </c>
      <c r="BF36" s="32"/>
      <c r="BG36" s="306" t="str">
        <f>IF('Data Entry - beta, gamma form'!W36&gt;0,Equations!$F$30*BB36,"No Colony")</f>
        <v>No Colony</v>
      </c>
      <c r="BH36" s="96" t="str">
        <f>IF('Data Entry - beta, gamma form'!X36&gt;0,Equations!$F$30*BC36,"No Colony")</f>
        <v>No Colony</v>
      </c>
      <c r="BI36" s="96" t="str">
        <f>IF('Data Entry - beta, gamma form'!Y36&gt;0,Equations!$F$30*BD36,"No Colony")</f>
        <v>No Colony</v>
      </c>
      <c r="BJ36" s="307" t="str">
        <f>IF('Data Entry - beta, gamma form'!Z36&gt;0,Equations!$F$30*BE36,"No Colony")</f>
        <v>No Colony</v>
      </c>
      <c r="BM36" s="100">
        <v>33</v>
      </c>
      <c r="BN36" s="203" t="str">
        <f>IF('Site Description'!$F$43&gt;1,SQRT(('Data Entry - beta, gamma form'!AD36)/PI()),"NO TRANSECT")</f>
        <v>NO TRANSECT</v>
      </c>
      <c r="BO36" s="201" t="str">
        <f>IF('Site Description'!$F$43&gt;1,SQRT(('Data Entry - beta, gamma form'!AE36)/PI()),"NO TRANSECT")</f>
        <v>NO TRANSECT</v>
      </c>
      <c r="BP36" s="201" t="str">
        <f>IF('Site Description'!$F$43&gt;1,SQRT(('Data Entry - beta, gamma form'!AF36)/PI()),"NO TRANSECT")</f>
        <v>NO TRANSECT</v>
      </c>
      <c r="BQ36" s="312" t="str">
        <f>IF('Site Description'!$F$43&gt;1,SQRT(('Data Entry - beta, gamma form'!AG36)/PI()),"NO TRANSECT")</f>
        <v>NO TRANSECT</v>
      </c>
      <c r="BR36" s="315" t="str">
        <f>IF('Data Entry - beta, gamma form'!AD36&gt;0,PI()*(((BN36+$F$2)*(BN36+$F$2))-(BN36*BN36)),"No Colony")</f>
        <v>No Colony</v>
      </c>
      <c r="BS36" s="91" t="str">
        <f>IF('Data Entry - beta, gamma form'!AE36&gt;0,PI()*(((BO36+$G$2)*(BO36+$G$2))-(BO36*BO36)),"No Colony")</f>
        <v>No Colony</v>
      </c>
      <c r="BT36" s="91" t="str">
        <f>IF('Data Entry - beta, gamma form'!AF36&gt;0,PI()*(((BP36+$H$2)*(BP36+$H$2))-(BP36*BP36)),"No Colony")</f>
        <v>No Colony</v>
      </c>
      <c r="BU36" s="106" t="str">
        <f>IF('Data Entry - beta, gamma form'!AG36&gt;0,PI()*(((BQ36+$I$2)*(BQ36+$I$2))-(BQ36*BQ36)),"No Colony")</f>
        <v>No Colony</v>
      </c>
      <c r="BV36" s="32"/>
      <c r="BW36" s="75" t="str">
        <f>IF('Data Entry - beta, gamma form'!AD36&gt;0,Equations!$F$30*BR36,"No Colony")</f>
        <v>No Colony</v>
      </c>
      <c r="BX36" s="76" t="str">
        <f>IF('Data Entry - beta, gamma form'!AE36&gt;0,Equations!$F$30*BS36,"No Colony")</f>
        <v>No Colony</v>
      </c>
      <c r="BY36" s="76" t="str">
        <f>IF('Data Entry - beta, gamma form'!AF36&gt;0,Equations!$F$30*BT36,"No Colony")</f>
        <v>No Colony</v>
      </c>
      <c r="BZ36" s="77" t="str">
        <f>IF('Data Entry - beta, gamma form'!AG36&gt;0,Equations!$F$30*BU36,"No Colony")</f>
        <v>No Colony</v>
      </c>
      <c r="CC36" s="100">
        <v>33</v>
      </c>
      <c r="CD36" s="203" t="str">
        <f>IF('Site Description'!$G$43&gt;1,SQRT(('Data Entry - beta, gamma form'!AK36)/PI()),"NO TRANSECT")</f>
        <v>NO TRANSECT</v>
      </c>
      <c r="CE36" s="201" t="str">
        <f>IF('Site Description'!$G$43&gt;1,SQRT(('Data Entry - beta, gamma form'!AL36)/PI()),"NO TRANSECT")</f>
        <v>NO TRANSECT</v>
      </c>
      <c r="CF36" s="201" t="str">
        <f>IF('Site Description'!$G$43&gt;1,SQRT(('Data Entry - beta, gamma form'!AM36)/PI()),"NO TRANSECT")</f>
        <v>NO TRANSECT</v>
      </c>
      <c r="CG36" s="312" t="str">
        <f>IF('Site Description'!$G$43&gt;1,SQRT(('Data Entry - beta, gamma form'!AN36)/PI()),"NO TRANSECT")</f>
        <v>NO TRANSECT</v>
      </c>
      <c r="CH36" s="315" t="str">
        <f>IF('Data Entry - beta, gamma form'!AK36&gt;0,PI()*(((CD36+$F$2)*(CD36+$F$2))-(CD36*CD36)),"No Colony")</f>
        <v>No Colony</v>
      </c>
      <c r="CI36" s="91" t="str">
        <f>IF('Data Entry - beta, gamma form'!AL36&gt;0,PI()*(((CE36+$G$2)*(CE36+$G$2))-(CE36*CE36)),"No Colony")</f>
        <v>No Colony</v>
      </c>
      <c r="CJ36" s="91" t="str">
        <f>IF('Data Entry - beta, gamma form'!AM36&gt;0,PI()*(((CF36+$H$2)*(CF36+$H$2))-(CF36*CF36)),"No Colony")</f>
        <v>No Colony</v>
      </c>
      <c r="CK36" s="106" t="str">
        <f>IF('Data Entry - beta, gamma form'!AN36&gt;0,PI()*(((CG36+$I$2)*(CG36+$I$2))-(CG36*CG36)),"No Colony")</f>
        <v>No Colony</v>
      </c>
      <c r="CL36" s="34"/>
      <c r="CM36" s="75" t="str">
        <f>IF('Data Entry - beta, gamma form'!AK36&gt;0,Equations!$F$30*CH36,"No Colony")</f>
        <v>No Colony</v>
      </c>
      <c r="CN36" s="76" t="str">
        <f>IF('Data Entry - beta, gamma form'!AL36&gt;0,Equations!$F$30*CI36,"No Colony")</f>
        <v>No Colony</v>
      </c>
      <c r="CO36" s="76" t="str">
        <f>IF('Data Entry - beta, gamma form'!AM36&gt;0,Equations!$F$30*CJ36,"No Colony")</f>
        <v>No Colony</v>
      </c>
      <c r="CP36" s="77" t="str">
        <f>IF('Data Entry - beta, gamma form'!AN36&gt;0,Equations!$F$30*CK36,"No Colony")</f>
        <v>No Colony</v>
      </c>
    </row>
    <row r="37" spans="1:94" ht="15.75" thickBot="1">
      <c r="A37" s="100">
        <v>34</v>
      </c>
      <c r="B37" s="203" t="str">
        <f>IF('Site Description'!$B$43&gt;1,SQRT(('Data Entry - beta, gamma form'!B37)/PI()),"NO TRANSECT")</f>
        <v>NO TRANSECT</v>
      </c>
      <c r="C37" s="201" t="str">
        <f>IF('Site Description'!$B$43&gt;1,SQRT(('Data Entry - beta, gamma form'!C37)/PI()),"NO TRANSECT")</f>
        <v>NO TRANSECT</v>
      </c>
      <c r="D37" s="201" t="str">
        <f>IF('Site Description'!$B$43&gt;1,SQRT(('Data Entry - beta, gamma form'!D37)/PI()),"NO TRANSECT")</f>
        <v>NO TRANSECT</v>
      </c>
      <c r="E37" s="201" t="str">
        <f>IF('Site Description'!$B$43&gt;1,SQRT(('Data Entry - beta, gamma form'!E37)/PI()),"NO TRANSECT")</f>
        <v>NO TRANSECT</v>
      </c>
      <c r="F37" s="91" t="str">
        <f>IF('Data Entry - beta, gamma form'!B37&gt;0,PI()*(((B37+$F$2)*(B37+$F$2))-(B37*B37)),"No Colony")</f>
        <v>No Colony</v>
      </c>
      <c r="G37" s="91" t="str">
        <f>IF('Data Entry - beta, gamma form'!C37&gt;0,PI()*(((C37+$G$2)*(C37+$G$2))-(C37*C37)),"No Colony")</f>
        <v>No Colony</v>
      </c>
      <c r="H37" s="91" t="str">
        <f>IF('Data Entry - beta, gamma form'!D37&gt;0,PI()*(((D37+$H$2)*(D37+$H$2))-(D37*D37)),"No Colony")</f>
        <v>No Colony</v>
      </c>
      <c r="I37" s="106" t="str">
        <f>IF('Data Entry - beta, gamma form'!E37&gt;0,PI()*(((E37+$I$2)*(E37+$I$2))-(E37*E37)),"No Colony")</f>
        <v>No Colony</v>
      </c>
      <c r="K37" s="306" t="str">
        <f>IF('Data Entry - beta, gamma form'!B37&gt;0,Equations!$F$30*F37,"No Colony")</f>
        <v>No Colony</v>
      </c>
      <c r="L37" s="96" t="str">
        <f>IF('Data Entry - beta, gamma form'!C37&gt;0,Equations!$F$30*G37,"No Colony")</f>
        <v>No Colony</v>
      </c>
      <c r="M37" s="96" t="str">
        <f>IF('Data Entry - beta, gamma form'!D37&gt;0,Equations!$F$30*H37,"No Colony")</f>
        <v>No Colony</v>
      </c>
      <c r="N37" s="307" t="str">
        <f>IF('Data Entry - beta, gamma form'!E37&gt;0,Equations!$F$30*I37,"No Colony")</f>
        <v>No Colony</v>
      </c>
      <c r="Q37" s="100">
        <v>34</v>
      </c>
      <c r="R37" s="203" t="str">
        <f>IF('Site Description'!$C$43&gt;1,SQRT(('Data Entry - beta, gamma form'!I37)/PI()),"NO TRANSECT")</f>
        <v>NO TRANSECT</v>
      </c>
      <c r="S37" s="201" t="str">
        <f>IF('Site Description'!$C$43&gt;1,SQRT(('Data Entry - beta, gamma form'!J37)/PI()),"NO TRANSECT")</f>
        <v>NO TRANSECT</v>
      </c>
      <c r="T37" s="201" t="str">
        <f>IF('Site Description'!$C$43&gt;1,SQRT(('Data Entry - beta, gamma form'!K37)/PI()),"NO TRANSECT")</f>
        <v>NO TRANSECT</v>
      </c>
      <c r="U37" s="312" t="str">
        <f>IF('Site Description'!$C$43&gt;1,SQRT(('Data Entry - beta, gamma form'!L37)/PI()),"NO TRANSECT")</f>
        <v>NO TRANSECT</v>
      </c>
      <c r="V37" s="315" t="str">
        <f>IF('Data Entry - beta, gamma form'!I37&gt;0,PI()*(((R37+$F$2)*(R37+$F$2))-(R37*R37)),"No Colony")</f>
        <v>No Colony</v>
      </c>
      <c r="W37" s="91" t="str">
        <f>IF('Data Entry - beta, gamma form'!J37&gt;0,PI()*(((S37+$G$2)*(S37+$G$2))-(S37*S37)),"No Colony")</f>
        <v>No Colony</v>
      </c>
      <c r="X37" s="91" t="str">
        <f>IF('Data Entry - beta, gamma form'!K37&gt;0,PI()*(((T37+$H$2)*(T37+$H$2))-(T37*T37)),"No Colony")</f>
        <v>No Colony</v>
      </c>
      <c r="Y37" s="106" t="str">
        <f>IF('Data Entry - beta, gamma form'!L37&gt;0,PI()*(((U37+$I$2)*(U37+$I$2))-(U37*U37)),"No Colony")</f>
        <v>No Colony</v>
      </c>
      <c r="Z37" s="32"/>
      <c r="AA37" s="75" t="str">
        <f>IF('Data Entry - beta, gamma form'!I37&gt;0,Equations!$F$30*V37,"No Colony")</f>
        <v>No Colony</v>
      </c>
      <c r="AB37" s="76" t="str">
        <f>IF('Data Entry - beta, gamma form'!J37&gt;0,Equations!$F$30*W37,"No Colony")</f>
        <v>No Colony</v>
      </c>
      <c r="AC37" s="76" t="str">
        <f>IF('Data Entry - beta, gamma form'!K37&gt;0,Equations!$F$30*X37,"No Colony")</f>
        <v>No Colony</v>
      </c>
      <c r="AD37" s="77" t="str">
        <f>IF('Data Entry - beta, gamma form'!L37&gt;0,Equations!$F$30*Y37,"No Colony")</f>
        <v>No Colony</v>
      </c>
      <c r="AG37" s="100">
        <v>34</v>
      </c>
      <c r="AH37" s="203" t="str">
        <f>IF('Site Description'!$D$43&gt;1,SQRT(('Data Entry - beta, gamma form'!P37)/PI()),"NO TRANSECT")</f>
        <v>NO TRANSECT</v>
      </c>
      <c r="AI37" s="201" t="str">
        <f>IF('Site Description'!$D$43&gt;1,SQRT(('Data Entry - beta, gamma form'!Q37)/PI()),"NO TRANSECT")</f>
        <v>NO TRANSECT</v>
      </c>
      <c r="AJ37" s="201" t="str">
        <f>IF('Site Description'!$D$43&gt;1,SQRT(('Data Entry - beta, gamma form'!R37)/PI()),"NO TRANSECT")</f>
        <v>NO TRANSECT</v>
      </c>
      <c r="AK37" s="317" t="str">
        <f>IF('Site Description'!$D$43&gt;1,SQRT(('Data Entry - beta, gamma form'!S37)/PI()),"NO TRANSECT")</f>
        <v>NO TRANSECT</v>
      </c>
      <c r="AL37" s="315" t="str">
        <f>IF('Data Entry - beta, gamma form'!P37&gt;0,PI()*(((AH37+$F$2)*(AH37+$F$2))-(AH37*AH37)),"No Colony")</f>
        <v>No Colony</v>
      </c>
      <c r="AM37" s="91" t="str">
        <f>IF('Data Entry - beta, gamma form'!Q37&gt;0,PI()*(((AI37+$G$2)*(AI37+$G$2))-(AI37*AI37)),"No Colony")</f>
        <v>No Colony</v>
      </c>
      <c r="AN37" s="91" t="str">
        <f>IF('Data Entry - beta, gamma form'!R37&gt;0,PI()*(((AJ37+$H$2)*(AJ37+$H$2))-(AJ37*AJ37)),"No Colony")</f>
        <v>No Colony</v>
      </c>
      <c r="AO37" s="106" t="str">
        <f>IF('Data Entry - beta, gamma form'!S37&gt;0,PI()*(((AK37+$I$2)*(AK37+$I$2))-(AK37*AK37)),"No Colony")</f>
        <v>No Colony</v>
      </c>
      <c r="AP37" s="32"/>
      <c r="AQ37" s="75" t="str">
        <f>IF('Data Entry - beta, gamma form'!P37&gt;0,Equations!$F$30*AL37,"No Colony")</f>
        <v>No Colony</v>
      </c>
      <c r="AR37" s="76" t="str">
        <f>IF('Data Entry - beta, gamma form'!Q37&gt;0,Equations!$F$30*AM37,"No Colony")</f>
        <v>No Colony</v>
      </c>
      <c r="AS37" s="76" t="str">
        <f>IF('Data Entry - beta, gamma form'!R37&gt;0,Equations!$F$30*AN37,"No Colony")</f>
        <v>No Colony</v>
      </c>
      <c r="AT37" s="77" t="str">
        <f>IF('Data Entry - beta, gamma form'!S37&gt;0,Equations!$F$30*AO37,"No Colony")</f>
        <v>No Colony</v>
      </c>
      <c r="AW37" s="100">
        <v>34</v>
      </c>
      <c r="AX37" s="203" t="str">
        <f>IF('Site Description'!$E$43&gt;1,SQRT(('Data Entry - beta, gamma form'!W37)/PI()),"NO TRANSECT")</f>
        <v>NO TRANSECT</v>
      </c>
      <c r="AY37" s="201" t="str">
        <f>IF('Site Description'!$E$43&gt;1,SQRT(('Data Entry - beta, gamma form'!X37)/PI()),"NO TRANSECT")</f>
        <v>NO TRANSECT</v>
      </c>
      <c r="AZ37" s="201" t="str">
        <f>IF('Site Description'!$E$43&gt;1,SQRT(('Data Entry - beta, gamma form'!Y37)/PI()),"NO TRANSECT")</f>
        <v>NO TRANSECT</v>
      </c>
      <c r="BA37" s="312" t="str">
        <f>IF('Site Description'!$E$43&gt;1,SQRT(('Data Entry - beta, gamma form'!Z37)/PI()),"NO TRANSECT")</f>
        <v>NO TRANSECT</v>
      </c>
      <c r="BB37" s="315" t="str">
        <f>IF('Data Entry - beta, gamma form'!W37&gt;0,PI()*(((AX37+$F$2)*(AX37+$F$2))-(AX37*AX37)),"No Colony")</f>
        <v>No Colony</v>
      </c>
      <c r="BC37" s="91" t="str">
        <f>IF('Data Entry - beta, gamma form'!X37&gt;0,PI()*(((AY37+$G$2)*(AY37+$G$2))-(AY37*AY37)),"No Colony")</f>
        <v>No Colony</v>
      </c>
      <c r="BD37" s="91" t="str">
        <f>IF('Data Entry - beta, gamma form'!Y37&gt;0,PI()*(((AZ37+$H$2)*(AZ37+$H$2))-(AZ37*AZ37)),"No Colony")</f>
        <v>No Colony</v>
      </c>
      <c r="BE37" s="106" t="str">
        <f>IF('Data Entry - beta, gamma form'!Z37&gt;0,PI()*(((BA37+$I$2)*(BA37+$I$2))-(BA37*BA37)),"No Colony")</f>
        <v>No Colony</v>
      </c>
      <c r="BF37" s="32"/>
      <c r="BG37" s="306" t="str">
        <f>IF('Data Entry - beta, gamma form'!W37&gt;0,Equations!$F$30*BB37,"No Colony")</f>
        <v>No Colony</v>
      </c>
      <c r="BH37" s="96" t="str">
        <f>IF('Data Entry - beta, gamma form'!X37&gt;0,Equations!$F$30*BC37,"No Colony")</f>
        <v>No Colony</v>
      </c>
      <c r="BI37" s="96" t="str">
        <f>IF('Data Entry - beta, gamma form'!Y37&gt;0,Equations!$F$30*BD37,"No Colony")</f>
        <v>No Colony</v>
      </c>
      <c r="BJ37" s="307" t="str">
        <f>IF('Data Entry - beta, gamma form'!Z37&gt;0,Equations!$F$30*BE37,"No Colony")</f>
        <v>No Colony</v>
      </c>
      <c r="BM37" s="100">
        <v>34</v>
      </c>
      <c r="BN37" s="203" t="str">
        <f>IF('Site Description'!$F$43&gt;1,SQRT(('Data Entry - beta, gamma form'!AD37)/PI()),"NO TRANSECT")</f>
        <v>NO TRANSECT</v>
      </c>
      <c r="BO37" s="201" t="str">
        <f>IF('Site Description'!$F$43&gt;1,SQRT(('Data Entry - beta, gamma form'!AE37)/PI()),"NO TRANSECT")</f>
        <v>NO TRANSECT</v>
      </c>
      <c r="BP37" s="201" t="str">
        <f>IF('Site Description'!$F$43&gt;1,SQRT(('Data Entry - beta, gamma form'!AF37)/PI()),"NO TRANSECT")</f>
        <v>NO TRANSECT</v>
      </c>
      <c r="BQ37" s="312" t="str">
        <f>IF('Site Description'!$F$43&gt;1,SQRT(('Data Entry - beta, gamma form'!AG37)/PI()),"NO TRANSECT")</f>
        <v>NO TRANSECT</v>
      </c>
      <c r="BR37" s="315" t="str">
        <f>IF('Data Entry - beta, gamma form'!AD37&gt;0,PI()*(((BN37+$F$2)*(BN37+$F$2))-(BN37*BN37)),"No Colony")</f>
        <v>No Colony</v>
      </c>
      <c r="BS37" s="91" t="str">
        <f>IF('Data Entry - beta, gamma form'!AE37&gt;0,PI()*(((BO37+$G$2)*(BO37+$G$2))-(BO37*BO37)),"No Colony")</f>
        <v>No Colony</v>
      </c>
      <c r="BT37" s="91" t="str">
        <f>IF('Data Entry - beta, gamma form'!AF37&gt;0,PI()*(((BP37+$H$2)*(BP37+$H$2))-(BP37*BP37)),"No Colony")</f>
        <v>No Colony</v>
      </c>
      <c r="BU37" s="106" t="str">
        <f>IF('Data Entry - beta, gamma form'!AG37&gt;0,PI()*(((BQ37+$I$2)*(BQ37+$I$2))-(BQ37*BQ37)),"No Colony")</f>
        <v>No Colony</v>
      </c>
      <c r="BV37" s="32"/>
      <c r="BW37" s="75" t="str">
        <f>IF('Data Entry - beta, gamma form'!AD37&gt;0,Equations!$F$30*BR37,"No Colony")</f>
        <v>No Colony</v>
      </c>
      <c r="BX37" s="76" t="str">
        <f>IF('Data Entry - beta, gamma form'!AE37&gt;0,Equations!$F$30*BS37,"No Colony")</f>
        <v>No Colony</v>
      </c>
      <c r="BY37" s="76" t="str">
        <f>IF('Data Entry - beta, gamma form'!AF37&gt;0,Equations!$F$30*BT37,"No Colony")</f>
        <v>No Colony</v>
      </c>
      <c r="BZ37" s="77" t="str">
        <f>IF('Data Entry - beta, gamma form'!AG37&gt;0,Equations!$F$30*BU37,"No Colony")</f>
        <v>No Colony</v>
      </c>
      <c r="CC37" s="100">
        <v>34</v>
      </c>
      <c r="CD37" s="203" t="str">
        <f>IF('Site Description'!$G$43&gt;1,SQRT(('Data Entry - beta, gamma form'!AK37)/PI()),"NO TRANSECT")</f>
        <v>NO TRANSECT</v>
      </c>
      <c r="CE37" s="201" t="str">
        <f>IF('Site Description'!$G$43&gt;1,SQRT(('Data Entry - beta, gamma form'!AL37)/PI()),"NO TRANSECT")</f>
        <v>NO TRANSECT</v>
      </c>
      <c r="CF37" s="201" t="str">
        <f>IF('Site Description'!$G$43&gt;1,SQRT(('Data Entry - beta, gamma form'!AM37)/PI()),"NO TRANSECT")</f>
        <v>NO TRANSECT</v>
      </c>
      <c r="CG37" s="312" t="str">
        <f>IF('Site Description'!$G$43&gt;1,SQRT(('Data Entry - beta, gamma form'!AN37)/PI()),"NO TRANSECT")</f>
        <v>NO TRANSECT</v>
      </c>
      <c r="CH37" s="315" t="str">
        <f>IF('Data Entry - beta, gamma form'!AK37&gt;0,PI()*(((CD37+$F$2)*(CD37+$F$2))-(CD37*CD37)),"No Colony")</f>
        <v>No Colony</v>
      </c>
      <c r="CI37" s="91" t="str">
        <f>IF('Data Entry - beta, gamma form'!AL37&gt;0,PI()*(((CE37+$G$2)*(CE37+$G$2))-(CE37*CE37)),"No Colony")</f>
        <v>No Colony</v>
      </c>
      <c r="CJ37" s="91" t="str">
        <f>IF('Data Entry - beta, gamma form'!AM37&gt;0,PI()*(((CF37+$H$2)*(CF37+$H$2))-(CF37*CF37)),"No Colony")</f>
        <v>No Colony</v>
      </c>
      <c r="CK37" s="106" t="str">
        <f>IF('Data Entry - beta, gamma form'!AN37&gt;0,PI()*(((CG37+$I$2)*(CG37+$I$2))-(CG37*CG37)),"No Colony")</f>
        <v>No Colony</v>
      </c>
      <c r="CL37" s="34"/>
      <c r="CM37" s="75" t="str">
        <f>IF('Data Entry - beta, gamma form'!AK37&gt;0,Equations!$F$30*CH37,"No Colony")</f>
        <v>No Colony</v>
      </c>
      <c r="CN37" s="76" t="str">
        <f>IF('Data Entry - beta, gamma form'!AL37&gt;0,Equations!$F$30*CI37,"No Colony")</f>
        <v>No Colony</v>
      </c>
      <c r="CO37" s="76" t="str">
        <f>IF('Data Entry - beta, gamma form'!AM37&gt;0,Equations!$F$30*CJ37,"No Colony")</f>
        <v>No Colony</v>
      </c>
      <c r="CP37" s="77" t="str">
        <f>IF('Data Entry - beta, gamma form'!AN37&gt;0,Equations!$F$30*CK37,"No Colony")</f>
        <v>No Colony</v>
      </c>
    </row>
    <row r="38" spans="1:94" ht="15.75" thickBot="1">
      <c r="A38" s="100">
        <v>35</v>
      </c>
      <c r="B38" s="203" t="str">
        <f>IF('Site Description'!$B$43&gt;1,SQRT(('Data Entry - beta, gamma form'!B38)/PI()),"NO TRANSECT")</f>
        <v>NO TRANSECT</v>
      </c>
      <c r="C38" s="201" t="str">
        <f>IF('Site Description'!$B$43&gt;1,SQRT(('Data Entry - beta, gamma form'!C38)/PI()),"NO TRANSECT")</f>
        <v>NO TRANSECT</v>
      </c>
      <c r="D38" s="201" t="str">
        <f>IF('Site Description'!$B$43&gt;1,SQRT(('Data Entry - beta, gamma form'!D38)/PI()),"NO TRANSECT")</f>
        <v>NO TRANSECT</v>
      </c>
      <c r="E38" s="201" t="str">
        <f>IF('Site Description'!$B$43&gt;1,SQRT(('Data Entry - beta, gamma form'!E38)/PI()),"NO TRANSECT")</f>
        <v>NO TRANSECT</v>
      </c>
      <c r="F38" s="91" t="str">
        <f>IF('Data Entry - beta, gamma form'!B38&gt;0,PI()*(((B38+$F$2)*(B38+$F$2))-(B38*B38)),"No Colony")</f>
        <v>No Colony</v>
      </c>
      <c r="G38" s="91" t="str">
        <f>IF('Data Entry - beta, gamma form'!C38&gt;0,PI()*(((C38+$G$2)*(C38+$G$2))-(C38*C38)),"No Colony")</f>
        <v>No Colony</v>
      </c>
      <c r="H38" s="91" t="str">
        <f>IF('Data Entry - beta, gamma form'!D38&gt;0,PI()*(((D38+$H$2)*(D38+$H$2))-(D38*D38)),"No Colony")</f>
        <v>No Colony</v>
      </c>
      <c r="I38" s="106" t="str">
        <f>IF('Data Entry - beta, gamma form'!E38&gt;0,PI()*(((E38+$I$2)*(E38+$I$2))-(E38*E38)),"No Colony")</f>
        <v>No Colony</v>
      </c>
      <c r="K38" s="306" t="str">
        <f>IF('Data Entry - beta, gamma form'!B38&gt;0,Equations!$F$30*F38,"No Colony")</f>
        <v>No Colony</v>
      </c>
      <c r="L38" s="96" t="str">
        <f>IF('Data Entry - beta, gamma form'!C38&gt;0,Equations!$F$30*G38,"No Colony")</f>
        <v>No Colony</v>
      </c>
      <c r="M38" s="96" t="str">
        <f>IF('Data Entry - beta, gamma form'!D38&gt;0,Equations!$F$30*H38,"No Colony")</f>
        <v>No Colony</v>
      </c>
      <c r="N38" s="307" t="str">
        <f>IF('Data Entry - beta, gamma form'!E38&gt;0,Equations!$F$30*I38,"No Colony")</f>
        <v>No Colony</v>
      </c>
      <c r="Q38" s="100">
        <v>35</v>
      </c>
      <c r="R38" s="203" t="str">
        <f>IF('Site Description'!$C$43&gt;1,SQRT(('Data Entry - beta, gamma form'!I38)/PI()),"NO TRANSECT")</f>
        <v>NO TRANSECT</v>
      </c>
      <c r="S38" s="201" t="str">
        <f>IF('Site Description'!$C$43&gt;1,SQRT(('Data Entry - beta, gamma form'!J38)/PI()),"NO TRANSECT")</f>
        <v>NO TRANSECT</v>
      </c>
      <c r="T38" s="201" t="str">
        <f>IF('Site Description'!$C$43&gt;1,SQRT(('Data Entry - beta, gamma form'!K38)/PI()),"NO TRANSECT")</f>
        <v>NO TRANSECT</v>
      </c>
      <c r="U38" s="312" t="str">
        <f>IF('Site Description'!$C$43&gt;1,SQRT(('Data Entry - beta, gamma form'!L38)/PI()),"NO TRANSECT")</f>
        <v>NO TRANSECT</v>
      </c>
      <c r="V38" s="315" t="str">
        <f>IF('Data Entry - beta, gamma form'!I38&gt;0,PI()*(((R38+$F$2)*(R38+$F$2))-(R38*R38)),"No Colony")</f>
        <v>No Colony</v>
      </c>
      <c r="W38" s="91" t="str">
        <f>IF('Data Entry - beta, gamma form'!J38&gt;0,PI()*(((S38+$G$2)*(S38+$G$2))-(S38*S38)),"No Colony")</f>
        <v>No Colony</v>
      </c>
      <c r="X38" s="91" t="str">
        <f>IF('Data Entry - beta, gamma form'!K38&gt;0,PI()*(((T38+$H$2)*(T38+$H$2))-(T38*T38)),"No Colony")</f>
        <v>No Colony</v>
      </c>
      <c r="Y38" s="106" t="str">
        <f>IF('Data Entry - beta, gamma form'!L38&gt;0,PI()*(((U38+$I$2)*(U38+$I$2))-(U38*U38)),"No Colony")</f>
        <v>No Colony</v>
      </c>
      <c r="Z38" s="32"/>
      <c r="AA38" s="75" t="str">
        <f>IF('Data Entry - beta, gamma form'!I38&gt;0,Equations!$F$30*V38,"No Colony")</f>
        <v>No Colony</v>
      </c>
      <c r="AB38" s="76" t="str">
        <f>IF('Data Entry - beta, gamma form'!J38&gt;0,Equations!$F$30*W38,"No Colony")</f>
        <v>No Colony</v>
      </c>
      <c r="AC38" s="76" t="str">
        <f>IF('Data Entry - beta, gamma form'!K38&gt;0,Equations!$F$30*X38,"No Colony")</f>
        <v>No Colony</v>
      </c>
      <c r="AD38" s="77" t="str">
        <f>IF('Data Entry - beta, gamma form'!L38&gt;0,Equations!$F$30*Y38,"No Colony")</f>
        <v>No Colony</v>
      </c>
      <c r="AG38" s="100">
        <v>35</v>
      </c>
      <c r="AH38" s="203" t="str">
        <f>IF('Site Description'!$D$43&gt;1,SQRT(('Data Entry - beta, gamma form'!P38)/PI()),"NO TRANSECT")</f>
        <v>NO TRANSECT</v>
      </c>
      <c r="AI38" s="201" t="str">
        <f>IF('Site Description'!$D$43&gt;1,SQRT(('Data Entry - beta, gamma form'!Q38)/PI()),"NO TRANSECT")</f>
        <v>NO TRANSECT</v>
      </c>
      <c r="AJ38" s="201" t="str">
        <f>IF('Site Description'!$D$43&gt;1,SQRT(('Data Entry - beta, gamma form'!R38)/PI()),"NO TRANSECT")</f>
        <v>NO TRANSECT</v>
      </c>
      <c r="AK38" s="317" t="str">
        <f>IF('Site Description'!$D$43&gt;1,SQRT(('Data Entry - beta, gamma form'!S38)/PI()),"NO TRANSECT")</f>
        <v>NO TRANSECT</v>
      </c>
      <c r="AL38" s="315" t="str">
        <f>IF('Data Entry - beta, gamma form'!P38&gt;0,PI()*(((AH38+$F$2)*(AH38+$F$2))-(AH38*AH38)),"No Colony")</f>
        <v>No Colony</v>
      </c>
      <c r="AM38" s="91" t="str">
        <f>IF('Data Entry - beta, gamma form'!Q38&gt;0,PI()*(((AI38+$G$2)*(AI38+$G$2))-(AI38*AI38)),"No Colony")</f>
        <v>No Colony</v>
      </c>
      <c r="AN38" s="91" t="str">
        <f>IF('Data Entry - beta, gamma form'!R38&gt;0,PI()*(((AJ38+$H$2)*(AJ38+$H$2))-(AJ38*AJ38)),"No Colony")</f>
        <v>No Colony</v>
      </c>
      <c r="AO38" s="106" t="str">
        <f>IF('Data Entry - beta, gamma form'!S38&gt;0,PI()*(((AK38+$I$2)*(AK38+$I$2))-(AK38*AK38)),"No Colony")</f>
        <v>No Colony</v>
      </c>
      <c r="AP38" s="32"/>
      <c r="AQ38" s="75" t="str">
        <f>IF('Data Entry - beta, gamma form'!P38&gt;0,Equations!$F$30*AL38,"No Colony")</f>
        <v>No Colony</v>
      </c>
      <c r="AR38" s="76" t="str">
        <f>IF('Data Entry - beta, gamma form'!Q38&gt;0,Equations!$F$30*AM38,"No Colony")</f>
        <v>No Colony</v>
      </c>
      <c r="AS38" s="76" t="str">
        <f>IF('Data Entry - beta, gamma form'!R38&gt;0,Equations!$F$30*AN38,"No Colony")</f>
        <v>No Colony</v>
      </c>
      <c r="AT38" s="77" t="str">
        <f>IF('Data Entry - beta, gamma form'!S38&gt;0,Equations!$F$30*AO38,"No Colony")</f>
        <v>No Colony</v>
      </c>
      <c r="AW38" s="100">
        <v>35</v>
      </c>
      <c r="AX38" s="203" t="str">
        <f>IF('Site Description'!$E$43&gt;1,SQRT(('Data Entry - beta, gamma form'!W38)/PI()),"NO TRANSECT")</f>
        <v>NO TRANSECT</v>
      </c>
      <c r="AY38" s="201" t="str">
        <f>IF('Site Description'!$E$43&gt;1,SQRT(('Data Entry - beta, gamma form'!X38)/PI()),"NO TRANSECT")</f>
        <v>NO TRANSECT</v>
      </c>
      <c r="AZ38" s="201" t="str">
        <f>IF('Site Description'!$E$43&gt;1,SQRT(('Data Entry - beta, gamma form'!Y38)/PI()),"NO TRANSECT")</f>
        <v>NO TRANSECT</v>
      </c>
      <c r="BA38" s="312" t="str">
        <f>IF('Site Description'!$E$43&gt;1,SQRT(('Data Entry - beta, gamma form'!Z38)/PI()),"NO TRANSECT")</f>
        <v>NO TRANSECT</v>
      </c>
      <c r="BB38" s="315" t="str">
        <f>IF('Data Entry - beta, gamma form'!W38&gt;0,PI()*(((AX38+$F$2)*(AX38+$F$2))-(AX38*AX38)),"No Colony")</f>
        <v>No Colony</v>
      </c>
      <c r="BC38" s="91" t="str">
        <f>IF('Data Entry - beta, gamma form'!X38&gt;0,PI()*(((AY38+$G$2)*(AY38+$G$2))-(AY38*AY38)),"No Colony")</f>
        <v>No Colony</v>
      </c>
      <c r="BD38" s="91" t="str">
        <f>IF('Data Entry - beta, gamma form'!Y38&gt;0,PI()*(((AZ38+$H$2)*(AZ38+$H$2))-(AZ38*AZ38)),"No Colony")</f>
        <v>No Colony</v>
      </c>
      <c r="BE38" s="106" t="str">
        <f>IF('Data Entry - beta, gamma form'!Z38&gt;0,PI()*(((BA38+$I$2)*(BA38+$I$2))-(BA38*BA38)),"No Colony")</f>
        <v>No Colony</v>
      </c>
      <c r="BF38" s="32"/>
      <c r="BG38" s="306" t="str">
        <f>IF('Data Entry - beta, gamma form'!W38&gt;0,Equations!$F$30*BB38,"No Colony")</f>
        <v>No Colony</v>
      </c>
      <c r="BH38" s="96" t="str">
        <f>IF('Data Entry - beta, gamma form'!X38&gt;0,Equations!$F$30*BC38,"No Colony")</f>
        <v>No Colony</v>
      </c>
      <c r="BI38" s="96" t="str">
        <f>IF('Data Entry - beta, gamma form'!Y38&gt;0,Equations!$F$30*BD38,"No Colony")</f>
        <v>No Colony</v>
      </c>
      <c r="BJ38" s="307" t="str">
        <f>IF('Data Entry - beta, gamma form'!Z38&gt;0,Equations!$F$30*BE38,"No Colony")</f>
        <v>No Colony</v>
      </c>
      <c r="BM38" s="100">
        <v>35</v>
      </c>
      <c r="BN38" s="203" t="str">
        <f>IF('Site Description'!$F$43&gt;1,SQRT(('Data Entry - beta, gamma form'!AD38)/PI()),"NO TRANSECT")</f>
        <v>NO TRANSECT</v>
      </c>
      <c r="BO38" s="201" t="str">
        <f>IF('Site Description'!$F$43&gt;1,SQRT(('Data Entry - beta, gamma form'!AE38)/PI()),"NO TRANSECT")</f>
        <v>NO TRANSECT</v>
      </c>
      <c r="BP38" s="201" t="str">
        <f>IF('Site Description'!$F$43&gt;1,SQRT(('Data Entry - beta, gamma form'!AF38)/PI()),"NO TRANSECT")</f>
        <v>NO TRANSECT</v>
      </c>
      <c r="BQ38" s="312" t="str">
        <f>IF('Site Description'!$F$43&gt;1,SQRT(('Data Entry - beta, gamma form'!AG38)/PI()),"NO TRANSECT")</f>
        <v>NO TRANSECT</v>
      </c>
      <c r="BR38" s="315" t="str">
        <f>IF('Data Entry - beta, gamma form'!AD38&gt;0,PI()*(((BN38+$F$2)*(BN38+$F$2))-(BN38*BN38)),"No Colony")</f>
        <v>No Colony</v>
      </c>
      <c r="BS38" s="91" t="str">
        <f>IF('Data Entry - beta, gamma form'!AE38&gt;0,PI()*(((BO38+$G$2)*(BO38+$G$2))-(BO38*BO38)),"No Colony")</f>
        <v>No Colony</v>
      </c>
      <c r="BT38" s="91" t="str">
        <f>IF('Data Entry - beta, gamma form'!AF38&gt;0,PI()*(((BP38+$H$2)*(BP38+$H$2))-(BP38*BP38)),"No Colony")</f>
        <v>No Colony</v>
      </c>
      <c r="BU38" s="106" t="str">
        <f>IF('Data Entry - beta, gamma form'!AG38&gt;0,PI()*(((BQ38+$I$2)*(BQ38+$I$2))-(BQ38*BQ38)),"No Colony")</f>
        <v>No Colony</v>
      </c>
      <c r="BV38" s="32"/>
      <c r="BW38" s="75" t="str">
        <f>IF('Data Entry - beta, gamma form'!AD38&gt;0,Equations!$F$30*BR38,"No Colony")</f>
        <v>No Colony</v>
      </c>
      <c r="BX38" s="76" t="str">
        <f>IF('Data Entry - beta, gamma form'!AE38&gt;0,Equations!$F$30*BS38,"No Colony")</f>
        <v>No Colony</v>
      </c>
      <c r="BY38" s="76" t="str">
        <f>IF('Data Entry - beta, gamma form'!AF38&gt;0,Equations!$F$30*BT38,"No Colony")</f>
        <v>No Colony</v>
      </c>
      <c r="BZ38" s="77" t="str">
        <f>IF('Data Entry - beta, gamma form'!AG38&gt;0,Equations!$F$30*BU38,"No Colony")</f>
        <v>No Colony</v>
      </c>
      <c r="CC38" s="100">
        <v>35</v>
      </c>
      <c r="CD38" s="203" t="str">
        <f>IF('Site Description'!$G$43&gt;1,SQRT(('Data Entry - beta, gamma form'!AK38)/PI()),"NO TRANSECT")</f>
        <v>NO TRANSECT</v>
      </c>
      <c r="CE38" s="201" t="str">
        <f>IF('Site Description'!$G$43&gt;1,SQRT(('Data Entry - beta, gamma form'!AL38)/PI()),"NO TRANSECT")</f>
        <v>NO TRANSECT</v>
      </c>
      <c r="CF38" s="201" t="str">
        <f>IF('Site Description'!$G$43&gt;1,SQRT(('Data Entry - beta, gamma form'!AM38)/PI()),"NO TRANSECT")</f>
        <v>NO TRANSECT</v>
      </c>
      <c r="CG38" s="312" t="str">
        <f>IF('Site Description'!$G$43&gt;1,SQRT(('Data Entry - beta, gamma form'!AN38)/PI()),"NO TRANSECT")</f>
        <v>NO TRANSECT</v>
      </c>
      <c r="CH38" s="315" t="str">
        <f>IF('Data Entry - beta, gamma form'!AK38&gt;0,PI()*(((CD38+$F$2)*(CD38+$F$2))-(CD38*CD38)),"No Colony")</f>
        <v>No Colony</v>
      </c>
      <c r="CI38" s="91" t="str">
        <f>IF('Data Entry - beta, gamma form'!AL38&gt;0,PI()*(((CE38+$G$2)*(CE38+$G$2))-(CE38*CE38)),"No Colony")</f>
        <v>No Colony</v>
      </c>
      <c r="CJ38" s="91" t="str">
        <f>IF('Data Entry - beta, gamma form'!AM38&gt;0,PI()*(((CF38+$H$2)*(CF38+$H$2))-(CF38*CF38)),"No Colony")</f>
        <v>No Colony</v>
      </c>
      <c r="CK38" s="106" t="str">
        <f>IF('Data Entry - beta, gamma form'!AN38&gt;0,PI()*(((CG38+$I$2)*(CG38+$I$2))-(CG38*CG38)),"No Colony")</f>
        <v>No Colony</v>
      </c>
      <c r="CL38" s="34"/>
      <c r="CM38" s="75" t="str">
        <f>IF('Data Entry - beta, gamma form'!AK38&gt;0,Equations!$F$30*CH38,"No Colony")</f>
        <v>No Colony</v>
      </c>
      <c r="CN38" s="76" t="str">
        <f>IF('Data Entry - beta, gamma form'!AL38&gt;0,Equations!$F$30*CI38,"No Colony")</f>
        <v>No Colony</v>
      </c>
      <c r="CO38" s="76" t="str">
        <f>IF('Data Entry - beta, gamma form'!AM38&gt;0,Equations!$F$30*CJ38,"No Colony")</f>
        <v>No Colony</v>
      </c>
      <c r="CP38" s="77" t="str">
        <f>IF('Data Entry - beta, gamma form'!AN38&gt;0,Equations!$F$30*CK38,"No Colony")</f>
        <v>No Colony</v>
      </c>
    </row>
    <row r="39" spans="1:94" ht="15.75" thickBot="1">
      <c r="A39" s="100">
        <v>36</v>
      </c>
      <c r="B39" s="203" t="str">
        <f>IF('Site Description'!$B$43&gt;1,SQRT(('Data Entry - beta, gamma form'!B39)/PI()),"NO TRANSECT")</f>
        <v>NO TRANSECT</v>
      </c>
      <c r="C39" s="201" t="str">
        <f>IF('Site Description'!$B$43&gt;1,SQRT(('Data Entry - beta, gamma form'!C39)/PI()),"NO TRANSECT")</f>
        <v>NO TRANSECT</v>
      </c>
      <c r="D39" s="201" t="str">
        <f>IF('Site Description'!$B$43&gt;1,SQRT(('Data Entry - beta, gamma form'!D39)/PI()),"NO TRANSECT")</f>
        <v>NO TRANSECT</v>
      </c>
      <c r="E39" s="201" t="str">
        <f>IF('Site Description'!$B$43&gt;1,SQRT(('Data Entry - beta, gamma form'!E39)/PI()),"NO TRANSECT")</f>
        <v>NO TRANSECT</v>
      </c>
      <c r="F39" s="91" t="str">
        <f>IF('Data Entry - beta, gamma form'!B39&gt;0,PI()*(((B39+$F$2)*(B39+$F$2))-(B39*B39)),"No Colony")</f>
        <v>No Colony</v>
      </c>
      <c r="G39" s="91" t="str">
        <f>IF('Data Entry - beta, gamma form'!C39&gt;0,PI()*(((C39+$G$2)*(C39+$G$2))-(C39*C39)),"No Colony")</f>
        <v>No Colony</v>
      </c>
      <c r="H39" s="91" t="str">
        <f>IF('Data Entry - beta, gamma form'!D39&gt;0,PI()*(((D39+$H$2)*(D39+$H$2))-(D39*D39)),"No Colony")</f>
        <v>No Colony</v>
      </c>
      <c r="I39" s="106" t="str">
        <f>IF('Data Entry - beta, gamma form'!E39&gt;0,PI()*(((E39+$I$2)*(E39+$I$2))-(E39*E39)),"No Colony")</f>
        <v>No Colony</v>
      </c>
      <c r="K39" s="306" t="str">
        <f>IF('Data Entry - beta, gamma form'!B39&gt;0,Equations!$F$30*F39,"No Colony")</f>
        <v>No Colony</v>
      </c>
      <c r="L39" s="96" t="str">
        <f>IF('Data Entry - beta, gamma form'!C39&gt;0,Equations!$F$30*G39,"No Colony")</f>
        <v>No Colony</v>
      </c>
      <c r="M39" s="96" t="str">
        <f>IF('Data Entry - beta, gamma form'!D39&gt;0,Equations!$F$30*H39,"No Colony")</f>
        <v>No Colony</v>
      </c>
      <c r="N39" s="307" t="str">
        <f>IF('Data Entry - beta, gamma form'!E39&gt;0,Equations!$F$30*I39,"No Colony")</f>
        <v>No Colony</v>
      </c>
      <c r="Q39" s="100">
        <v>36</v>
      </c>
      <c r="R39" s="203" t="str">
        <f>IF('Site Description'!$C$43&gt;1,SQRT(('Data Entry - beta, gamma form'!I39)/PI()),"NO TRANSECT")</f>
        <v>NO TRANSECT</v>
      </c>
      <c r="S39" s="201" t="str">
        <f>IF('Site Description'!$C$43&gt;1,SQRT(('Data Entry - beta, gamma form'!J39)/PI()),"NO TRANSECT")</f>
        <v>NO TRANSECT</v>
      </c>
      <c r="T39" s="201" t="str">
        <f>IF('Site Description'!$C$43&gt;1,SQRT(('Data Entry - beta, gamma form'!K39)/PI()),"NO TRANSECT")</f>
        <v>NO TRANSECT</v>
      </c>
      <c r="U39" s="312" t="str">
        <f>IF('Site Description'!$C$43&gt;1,SQRT(('Data Entry - beta, gamma form'!L39)/PI()),"NO TRANSECT")</f>
        <v>NO TRANSECT</v>
      </c>
      <c r="V39" s="315" t="str">
        <f>IF('Data Entry - beta, gamma form'!I39&gt;0,PI()*(((R39+$F$2)*(R39+$F$2))-(R39*R39)),"No Colony")</f>
        <v>No Colony</v>
      </c>
      <c r="W39" s="91" t="str">
        <f>IF('Data Entry - beta, gamma form'!J39&gt;0,PI()*(((S39+$G$2)*(S39+$G$2))-(S39*S39)),"No Colony")</f>
        <v>No Colony</v>
      </c>
      <c r="X39" s="91" t="str">
        <f>IF('Data Entry - beta, gamma form'!K39&gt;0,PI()*(((T39+$H$2)*(T39+$H$2))-(T39*T39)),"No Colony")</f>
        <v>No Colony</v>
      </c>
      <c r="Y39" s="106" t="str">
        <f>IF('Data Entry - beta, gamma form'!L39&gt;0,PI()*(((U39+$I$2)*(U39+$I$2))-(U39*U39)),"No Colony")</f>
        <v>No Colony</v>
      </c>
      <c r="Z39" s="32"/>
      <c r="AA39" s="75" t="str">
        <f>IF('Data Entry - beta, gamma form'!I39&gt;0,Equations!$F$30*V39,"No Colony")</f>
        <v>No Colony</v>
      </c>
      <c r="AB39" s="76" t="str">
        <f>IF('Data Entry - beta, gamma form'!J39&gt;0,Equations!$F$30*W39,"No Colony")</f>
        <v>No Colony</v>
      </c>
      <c r="AC39" s="76" t="str">
        <f>IF('Data Entry - beta, gamma form'!K39&gt;0,Equations!$F$30*X39,"No Colony")</f>
        <v>No Colony</v>
      </c>
      <c r="AD39" s="77" t="str">
        <f>IF('Data Entry - beta, gamma form'!L39&gt;0,Equations!$F$30*Y39,"No Colony")</f>
        <v>No Colony</v>
      </c>
      <c r="AG39" s="100">
        <v>36</v>
      </c>
      <c r="AH39" s="203" t="str">
        <f>IF('Site Description'!$D$43&gt;1,SQRT(('Data Entry - beta, gamma form'!P39)/PI()),"NO TRANSECT")</f>
        <v>NO TRANSECT</v>
      </c>
      <c r="AI39" s="201" t="str">
        <f>IF('Site Description'!$D$43&gt;1,SQRT(('Data Entry - beta, gamma form'!Q39)/PI()),"NO TRANSECT")</f>
        <v>NO TRANSECT</v>
      </c>
      <c r="AJ39" s="201" t="str">
        <f>IF('Site Description'!$D$43&gt;1,SQRT(('Data Entry - beta, gamma form'!R39)/PI()),"NO TRANSECT")</f>
        <v>NO TRANSECT</v>
      </c>
      <c r="AK39" s="317" t="str">
        <f>IF('Site Description'!$D$43&gt;1,SQRT(('Data Entry - beta, gamma form'!S39)/PI()),"NO TRANSECT")</f>
        <v>NO TRANSECT</v>
      </c>
      <c r="AL39" s="315" t="str">
        <f>IF('Data Entry - beta, gamma form'!P39&gt;0,PI()*(((AH39+$F$2)*(AH39+$F$2))-(AH39*AH39)),"No Colony")</f>
        <v>No Colony</v>
      </c>
      <c r="AM39" s="91" t="str">
        <f>IF('Data Entry - beta, gamma form'!Q39&gt;0,PI()*(((AI39+$G$2)*(AI39+$G$2))-(AI39*AI39)),"No Colony")</f>
        <v>No Colony</v>
      </c>
      <c r="AN39" s="91" t="str">
        <f>IF('Data Entry - beta, gamma form'!R39&gt;0,PI()*(((AJ39+$H$2)*(AJ39+$H$2))-(AJ39*AJ39)),"No Colony")</f>
        <v>No Colony</v>
      </c>
      <c r="AO39" s="106" t="str">
        <f>IF('Data Entry - beta, gamma form'!S39&gt;0,PI()*(((AK39+$I$2)*(AK39+$I$2))-(AK39*AK39)),"No Colony")</f>
        <v>No Colony</v>
      </c>
      <c r="AP39" s="32"/>
      <c r="AQ39" s="75" t="str">
        <f>IF('Data Entry - beta, gamma form'!P39&gt;0,Equations!$F$30*AL39,"No Colony")</f>
        <v>No Colony</v>
      </c>
      <c r="AR39" s="76" t="str">
        <f>IF('Data Entry - beta, gamma form'!Q39&gt;0,Equations!$F$30*AM39,"No Colony")</f>
        <v>No Colony</v>
      </c>
      <c r="AS39" s="76" t="str">
        <f>IF('Data Entry - beta, gamma form'!R39&gt;0,Equations!$F$30*AN39,"No Colony")</f>
        <v>No Colony</v>
      </c>
      <c r="AT39" s="77" t="str">
        <f>IF('Data Entry - beta, gamma form'!S39&gt;0,Equations!$F$30*AO39,"No Colony")</f>
        <v>No Colony</v>
      </c>
      <c r="AW39" s="100">
        <v>36</v>
      </c>
      <c r="AX39" s="203" t="str">
        <f>IF('Site Description'!$E$43&gt;1,SQRT(('Data Entry - beta, gamma form'!W39)/PI()),"NO TRANSECT")</f>
        <v>NO TRANSECT</v>
      </c>
      <c r="AY39" s="201" t="str">
        <f>IF('Site Description'!$E$43&gt;1,SQRT(('Data Entry - beta, gamma form'!X39)/PI()),"NO TRANSECT")</f>
        <v>NO TRANSECT</v>
      </c>
      <c r="AZ39" s="201" t="str">
        <f>IF('Site Description'!$E$43&gt;1,SQRT(('Data Entry - beta, gamma form'!Y39)/PI()),"NO TRANSECT")</f>
        <v>NO TRANSECT</v>
      </c>
      <c r="BA39" s="312" t="str">
        <f>IF('Site Description'!$E$43&gt;1,SQRT(('Data Entry - beta, gamma form'!Z39)/PI()),"NO TRANSECT")</f>
        <v>NO TRANSECT</v>
      </c>
      <c r="BB39" s="315" t="str">
        <f>IF('Data Entry - beta, gamma form'!W39&gt;0,PI()*(((AX39+$F$2)*(AX39+$F$2))-(AX39*AX39)),"No Colony")</f>
        <v>No Colony</v>
      </c>
      <c r="BC39" s="91" t="str">
        <f>IF('Data Entry - beta, gamma form'!X39&gt;0,PI()*(((AY39+$G$2)*(AY39+$G$2))-(AY39*AY39)),"No Colony")</f>
        <v>No Colony</v>
      </c>
      <c r="BD39" s="91" t="str">
        <f>IF('Data Entry - beta, gamma form'!Y39&gt;0,PI()*(((AZ39+$H$2)*(AZ39+$H$2))-(AZ39*AZ39)),"No Colony")</f>
        <v>No Colony</v>
      </c>
      <c r="BE39" s="106" t="str">
        <f>IF('Data Entry - beta, gamma form'!Z39&gt;0,PI()*(((BA39+$I$2)*(BA39+$I$2))-(BA39*BA39)),"No Colony")</f>
        <v>No Colony</v>
      </c>
      <c r="BF39" s="32"/>
      <c r="BG39" s="306" t="str">
        <f>IF('Data Entry - beta, gamma form'!W39&gt;0,Equations!$F$30*BB39,"No Colony")</f>
        <v>No Colony</v>
      </c>
      <c r="BH39" s="96" t="str">
        <f>IF('Data Entry - beta, gamma form'!X39&gt;0,Equations!$F$30*BC39,"No Colony")</f>
        <v>No Colony</v>
      </c>
      <c r="BI39" s="96" t="str">
        <f>IF('Data Entry - beta, gamma form'!Y39&gt;0,Equations!$F$30*BD39,"No Colony")</f>
        <v>No Colony</v>
      </c>
      <c r="BJ39" s="307" t="str">
        <f>IF('Data Entry - beta, gamma form'!Z39&gt;0,Equations!$F$30*BE39,"No Colony")</f>
        <v>No Colony</v>
      </c>
      <c r="BM39" s="100">
        <v>36</v>
      </c>
      <c r="BN39" s="203" t="str">
        <f>IF('Site Description'!$F$43&gt;1,SQRT(('Data Entry - beta, gamma form'!AD39)/PI()),"NO TRANSECT")</f>
        <v>NO TRANSECT</v>
      </c>
      <c r="BO39" s="201" t="str">
        <f>IF('Site Description'!$F$43&gt;1,SQRT(('Data Entry - beta, gamma form'!AE39)/PI()),"NO TRANSECT")</f>
        <v>NO TRANSECT</v>
      </c>
      <c r="BP39" s="201" t="str">
        <f>IF('Site Description'!$F$43&gt;1,SQRT(('Data Entry - beta, gamma form'!AF39)/PI()),"NO TRANSECT")</f>
        <v>NO TRANSECT</v>
      </c>
      <c r="BQ39" s="312" t="str">
        <f>IF('Site Description'!$F$43&gt;1,SQRT(('Data Entry - beta, gamma form'!AG39)/PI()),"NO TRANSECT")</f>
        <v>NO TRANSECT</v>
      </c>
      <c r="BR39" s="315" t="str">
        <f>IF('Data Entry - beta, gamma form'!AD39&gt;0,PI()*(((BN39+$F$2)*(BN39+$F$2))-(BN39*BN39)),"No Colony")</f>
        <v>No Colony</v>
      </c>
      <c r="BS39" s="91" t="str">
        <f>IF('Data Entry - beta, gamma form'!AE39&gt;0,PI()*(((BO39+$G$2)*(BO39+$G$2))-(BO39*BO39)),"No Colony")</f>
        <v>No Colony</v>
      </c>
      <c r="BT39" s="91" t="str">
        <f>IF('Data Entry - beta, gamma form'!AF39&gt;0,PI()*(((BP39+$H$2)*(BP39+$H$2))-(BP39*BP39)),"No Colony")</f>
        <v>No Colony</v>
      </c>
      <c r="BU39" s="106" t="str">
        <f>IF('Data Entry - beta, gamma form'!AG39&gt;0,PI()*(((BQ39+$I$2)*(BQ39+$I$2))-(BQ39*BQ39)),"No Colony")</f>
        <v>No Colony</v>
      </c>
      <c r="BV39" s="32"/>
      <c r="BW39" s="75" t="str">
        <f>IF('Data Entry - beta, gamma form'!AD39&gt;0,Equations!$F$30*BR39,"No Colony")</f>
        <v>No Colony</v>
      </c>
      <c r="BX39" s="76" t="str">
        <f>IF('Data Entry - beta, gamma form'!AE39&gt;0,Equations!$F$30*BS39,"No Colony")</f>
        <v>No Colony</v>
      </c>
      <c r="BY39" s="76" t="str">
        <f>IF('Data Entry - beta, gamma form'!AF39&gt;0,Equations!$F$30*BT39,"No Colony")</f>
        <v>No Colony</v>
      </c>
      <c r="BZ39" s="77" t="str">
        <f>IF('Data Entry - beta, gamma form'!AG39&gt;0,Equations!$F$30*BU39,"No Colony")</f>
        <v>No Colony</v>
      </c>
      <c r="CC39" s="100">
        <v>36</v>
      </c>
      <c r="CD39" s="203" t="str">
        <f>IF('Site Description'!$G$43&gt;1,SQRT(('Data Entry - beta, gamma form'!AK39)/PI()),"NO TRANSECT")</f>
        <v>NO TRANSECT</v>
      </c>
      <c r="CE39" s="201" t="str">
        <f>IF('Site Description'!$G$43&gt;1,SQRT(('Data Entry - beta, gamma form'!AL39)/PI()),"NO TRANSECT")</f>
        <v>NO TRANSECT</v>
      </c>
      <c r="CF39" s="201" t="str">
        <f>IF('Site Description'!$G$43&gt;1,SQRT(('Data Entry - beta, gamma form'!AM39)/PI()),"NO TRANSECT")</f>
        <v>NO TRANSECT</v>
      </c>
      <c r="CG39" s="312" t="str">
        <f>IF('Site Description'!$G$43&gt;1,SQRT(('Data Entry - beta, gamma form'!AN39)/PI()),"NO TRANSECT")</f>
        <v>NO TRANSECT</v>
      </c>
      <c r="CH39" s="315" t="str">
        <f>IF('Data Entry - beta, gamma form'!AK39&gt;0,PI()*(((CD39+$F$2)*(CD39+$F$2))-(CD39*CD39)),"No Colony")</f>
        <v>No Colony</v>
      </c>
      <c r="CI39" s="91" t="str">
        <f>IF('Data Entry - beta, gamma form'!AL39&gt;0,PI()*(((CE39+$G$2)*(CE39+$G$2))-(CE39*CE39)),"No Colony")</f>
        <v>No Colony</v>
      </c>
      <c r="CJ39" s="91" t="str">
        <f>IF('Data Entry - beta, gamma form'!AM39&gt;0,PI()*(((CF39+$H$2)*(CF39+$H$2))-(CF39*CF39)),"No Colony")</f>
        <v>No Colony</v>
      </c>
      <c r="CK39" s="106" t="str">
        <f>IF('Data Entry - beta, gamma form'!AN39&gt;0,PI()*(((CG39+$I$2)*(CG39+$I$2))-(CG39*CG39)),"No Colony")</f>
        <v>No Colony</v>
      </c>
      <c r="CL39" s="34"/>
      <c r="CM39" s="75" t="str">
        <f>IF('Data Entry - beta, gamma form'!AK39&gt;0,Equations!$F$30*CH39,"No Colony")</f>
        <v>No Colony</v>
      </c>
      <c r="CN39" s="76" t="str">
        <f>IF('Data Entry - beta, gamma form'!AL39&gt;0,Equations!$F$30*CI39,"No Colony")</f>
        <v>No Colony</v>
      </c>
      <c r="CO39" s="76" t="str">
        <f>IF('Data Entry - beta, gamma form'!AM39&gt;0,Equations!$F$30*CJ39,"No Colony")</f>
        <v>No Colony</v>
      </c>
      <c r="CP39" s="77" t="str">
        <f>IF('Data Entry - beta, gamma form'!AN39&gt;0,Equations!$F$30*CK39,"No Colony")</f>
        <v>No Colony</v>
      </c>
    </row>
    <row r="40" spans="1:94" ht="15.75" thickBot="1">
      <c r="A40" s="100">
        <v>37</v>
      </c>
      <c r="B40" s="203" t="str">
        <f>IF('Site Description'!$B$43&gt;1,SQRT(('Data Entry - beta, gamma form'!B40)/PI()),"NO TRANSECT")</f>
        <v>NO TRANSECT</v>
      </c>
      <c r="C40" s="201" t="str">
        <f>IF('Site Description'!$B$43&gt;1,SQRT(('Data Entry - beta, gamma form'!C40)/PI()),"NO TRANSECT")</f>
        <v>NO TRANSECT</v>
      </c>
      <c r="D40" s="201" t="str">
        <f>IF('Site Description'!$B$43&gt;1,SQRT(('Data Entry - beta, gamma form'!D40)/PI()),"NO TRANSECT")</f>
        <v>NO TRANSECT</v>
      </c>
      <c r="E40" s="201" t="str">
        <f>IF('Site Description'!$B$43&gt;1,SQRT(('Data Entry - beta, gamma form'!E40)/PI()),"NO TRANSECT")</f>
        <v>NO TRANSECT</v>
      </c>
      <c r="F40" s="91" t="str">
        <f>IF('Data Entry - beta, gamma form'!B40&gt;0,PI()*(((B40+$F$2)*(B40+$F$2))-(B40*B40)),"No Colony")</f>
        <v>No Colony</v>
      </c>
      <c r="G40" s="91" t="str">
        <f>IF('Data Entry - beta, gamma form'!C40&gt;0,PI()*(((C40+$G$2)*(C40+$G$2))-(C40*C40)),"No Colony")</f>
        <v>No Colony</v>
      </c>
      <c r="H40" s="91" t="str">
        <f>IF('Data Entry - beta, gamma form'!D40&gt;0,PI()*(((D40+$H$2)*(D40+$H$2))-(D40*D40)),"No Colony")</f>
        <v>No Colony</v>
      </c>
      <c r="I40" s="106" t="str">
        <f>IF('Data Entry - beta, gamma form'!E40&gt;0,PI()*(((E40+$I$2)*(E40+$I$2))-(E40*E40)),"No Colony")</f>
        <v>No Colony</v>
      </c>
      <c r="K40" s="306" t="str">
        <f>IF('Data Entry - beta, gamma form'!B40&gt;0,Equations!$F$30*F40,"No Colony")</f>
        <v>No Colony</v>
      </c>
      <c r="L40" s="96" t="str">
        <f>IF('Data Entry - beta, gamma form'!C40&gt;0,Equations!$F$30*G40,"No Colony")</f>
        <v>No Colony</v>
      </c>
      <c r="M40" s="96" t="str">
        <f>IF('Data Entry - beta, gamma form'!D40&gt;0,Equations!$F$30*H40,"No Colony")</f>
        <v>No Colony</v>
      </c>
      <c r="N40" s="307" t="str">
        <f>IF('Data Entry - beta, gamma form'!E40&gt;0,Equations!$F$30*I40,"No Colony")</f>
        <v>No Colony</v>
      </c>
      <c r="Q40" s="100">
        <v>37</v>
      </c>
      <c r="R40" s="203" t="str">
        <f>IF('Site Description'!$C$43&gt;1,SQRT(('Data Entry - beta, gamma form'!I40)/PI()),"NO TRANSECT")</f>
        <v>NO TRANSECT</v>
      </c>
      <c r="S40" s="201" t="str">
        <f>IF('Site Description'!$C$43&gt;1,SQRT(('Data Entry - beta, gamma form'!J40)/PI()),"NO TRANSECT")</f>
        <v>NO TRANSECT</v>
      </c>
      <c r="T40" s="201" t="str">
        <f>IF('Site Description'!$C$43&gt;1,SQRT(('Data Entry - beta, gamma form'!K40)/PI()),"NO TRANSECT")</f>
        <v>NO TRANSECT</v>
      </c>
      <c r="U40" s="312" t="str">
        <f>IF('Site Description'!$C$43&gt;1,SQRT(('Data Entry - beta, gamma form'!L40)/PI()),"NO TRANSECT")</f>
        <v>NO TRANSECT</v>
      </c>
      <c r="V40" s="315" t="str">
        <f>IF('Data Entry - beta, gamma form'!I40&gt;0,PI()*(((R40+$F$2)*(R40+$F$2))-(R40*R40)),"No Colony")</f>
        <v>No Colony</v>
      </c>
      <c r="W40" s="91" t="str">
        <f>IF('Data Entry - beta, gamma form'!J40&gt;0,PI()*(((S40+$G$2)*(S40+$G$2))-(S40*S40)),"No Colony")</f>
        <v>No Colony</v>
      </c>
      <c r="X40" s="91" t="str">
        <f>IF('Data Entry - beta, gamma form'!K40&gt;0,PI()*(((T40+$H$2)*(T40+$H$2))-(T40*T40)),"No Colony")</f>
        <v>No Colony</v>
      </c>
      <c r="Y40" s="106" t="str">
        <f>IF('Data Entry - beta, gamma form'!L40&gt;0,PI()*(((U40+$I$2)*(U40+$I$2))-(U40*U40)),"No Colony")</f>
        <v>No Colony</v>
      </c>
      <c r="Z40" s="32"/>
      <c r="AA40" s="75" t="str">
        <f>IF('Data Entry - beta, gamma form'!I40&gt;0,Equations!$F$30*V40,"No Colony")</f>
        <v>No Colony</v>
      </c>
      <c r="AB40" s="76" t="str">
        <f>IF('Data Entry - beta, gamma form'!J40&gt;0,Equations!$F$30*W40,"No Colony")</f>
        <v>No Colony</v>
      </c>
      <c r="AC40" s="76" t="str">
        <f>IF('Data Entry - beta, gamma form'!K40&gt;0,Equations!$F$30*X40,"No Colony")</f>
        <v>No Colony</v>
      </c>
      <c r="AD40" s="77" t="str">
        <f>IF('Data Entry - beta, gamma form'!L40&gt;0,Equations!$F$30*Y40,"No Colony")</f>
        <v>No Colony</v>
      </c>
      <c r="AG40" s="100">
        <v>37</v>
      </c>
      <c r="AH40" s="203" t="str">
        <f>IF('Site Description'!$D$43&gt;1,SQRT(('Data Entry - beta, gamma form'!P40)/PI()),"NO TRANSECT")</f>
        <v>NO TRANSECT</v>
      </c>
      <c r="AI40" s="201" t="str">
        <f>IF('Site Description'!$D$43&gt;1,SQRT(('Data Entry - beta, gamma form'!Q40)/PI()),"NO TRANSECT")</f>
        <v>NO TRANSECT</v>
      </c>
      <c r="AJ40" s="201" t="str">
        <f>IF('Site Description'!$D$43&gt;1,SQRT(('Data Entry - beta, gamma form'!R40)/PI()),"NO TRANSECT")</f>
        <v>NO TRANSECT</v>
      </c>
      <c r="AK40" s="317" t="str">
        <f>IF('Site Description'!$D$43&gt;1,SQRT(('Data Entry - beta, gamma form'!S40)/PI()),"NO TRANSECT")</f>
        <v>NO TRANSECT</v>
      </c>
      <c r="AL40" s="315" t="str">
        <f>IF('Data Entry - beta, gamma form'!P40&gt;0,PI()*(((AH40+$F$2)*(AH40+$F$2))-(AH40*AH40)),"No Colony")</f>
        <v>No Colony</v>
      </c>
      <c r="AM40" s="91" t="str">
        <f>IF('Data Entry - beta, gamma form'!Q40&gt;0,PI()*(((AI40+$G$2)*(AI40+$G$2))-(AI40*AI40)),"No Colony")</f>
        <v>No Colony</v>
      </c>
      <c r="AN40" s="91" t="str">
        <f>IF('Data Entry - beta, gamma form'!R40&gt;0,PI()*(((AJ40+$H$2)*(AJ40+$H$2))-(AJ40*AJ40)),"No Colony")</f>
        <v>No Colony</v>
      </c>
      <c r="AO40" s="106" t="str">
        <f>IF('Data Entry - beta, gamma form'!S40&gt;0,PI()*(((AK40+$I$2)*(AK40+$I$2))-(AK40*AK40)),"No Colony")</f>
        <v>No Colony</v>
      </c>
      <c r="AP40" s="32"/>
      <c r="AQ40" s="75" t="str">
        <f>IF('Data Entry - beta, gamma form'!P40&gt;0,Equations!$F$30*AL40,"No Colony")</f>
        <v>No Colony</v>
      </c>
      <c r="AR40" s="76" t="str">
        <f>IF('Data Entry - beta, gamma form'!Q40&gt;0,Equations!$F$30*AM40,"No Colony")</f>
        <v>No Colony</v>
      </c>
      <c r="AS40" s="76" t="str">
        <f>IF('Data Entry - beta, gamma form'!R40&gt;0,Equations!$F$30*AN40,"No Colony")</f>
        <v>No Colony</v>
      </c>
      <c r="AT40" s="77" t="str">
        <f>IF('Data Entry - beta, gamma form'!S40&gt;0,Equations!$F$30*AO40,"No Colony")</f>
        <v>No Colony</v>
      </c>
      <c r="AW40" s="100">
        <v>37</v>
      </c>
      <c r="AX40" s="203" t="str">
        <f>IF('Site Description'!$E$43&gt;1,SQRT(('Data Entry - beta, gamma form'!W40)/PI()),"NO TRANSECT")</f>
        <v>NO TRANSECT</v>
      </c>
      <c r="AY40" s="201" t="str">
        <f>IF('Site Description'!$E$43&gt;1,SQRT(('Data Entry - beta, gamma form'!X40)/PI()),"NO TRANSECT")</f>
        <v>NO TRANSECT</v>
      </c>
      <c r="AZ40" s="201" t="str">
        <f>IF('Site Description'!$E$43&gt;1,SQRT(('Data Entry - beta, gamma form'!Y40)/PI()),"NO TRANSECT")</f>
        <v>NO TRANSECT</v>
      </c>
      <c r="BA40" s="312" t="str">
        <f>IF('Site Description'!$E$43&gt;1,SQRT(('Data Entry - beta, gamma form'!Z40)/PI()),"NO TRANSECT")</f>
        <v>NO TRANSECT</v>
      </c>
      <c r="BB40" s="315" t="str">
        <f>IF('Data Entry - beta, gamma form'!W40&gt;0,PI()*(((AX40+$F$2)*(AX40+$F$2))-(AX40*AX40)),"No Colony")</f>
        <v>No Colony</v>
      </c>
      <c r="BC40" s="91" t="str">
        <f>IF('Data Entry - beta, gamma form'!X40&gt;0,PI()*(((AY40+$G$2)*(AY40+$G$2))-(AY40*AY40)),"No Colony")</f>
        <v>No Colony</v>
      </c>
      <c r="BD40" s="91" t="str">
        <f>IF('Data Entry - beta, gamma form'!Y40&gt;0,PI()*(((AZ40+$H$2)*(AZ40+$H$2))-(AZ40*AZ40)),"No Colony")</f>
        <v>No Colony</v>
      </c>
      <c r="BE40" s="106" t="str">
        <f>IF('Data Entry - beta, gamma form'!Z40&gt;0,PI()*(((BA40+$I$2)*(BA40+$I$2))-(BA40*BA40)),"No Colony")</f>
        <v>No Colony</v>
      </c>
      <c r="BF40" s="32"/>
      <c r="BG40" s="306" t="str">
        <f>IF('Data Entry - beta, gamma form'!W40&gt;0,Equations!$F$30*BB40,"No Colony")</f>
        <v>No Colony</v>
      </c>
      <c r="BH40" s="96" t="str">
        <f>IF('Data Entry - beta, gamma form'!X40&gt;0,Equations!$F$30*BC40,"No Colony")</f>
        <v>No Colony</v>
      </c>
      <c r="BI40" s="96" t="str">
        <f>IF('Data Entry - beta, gamma form'!Y40&gt;0,Equations!$F$30*BD40,"No Colony")</f>
        <v>No Colony</v>
      </c>
      <c r="BJ40" s="307" t="str">
        <f>IF('Data Entry - beta, gamma form'!Z40&gt;0,Equations!$F$30*BE40,"No Colony")</f>
        <v>No Colony</v>
      </c>
      <c r="BM40" s="100">
        <v>37</v>
      </c>
      <c r="BN40" s="203" t="str">
        <f>IF('Site Description'!$F$43&gt;1,SQRT(('Data Entry - beta, gamma form'!AD40)/PI()),"NO TRANSECT")</f>
        <v>NO TRANSECT</v>
      </c>
      <c r="BO40" s="201" t="str">
        <f>IF('Site Description'!$F$43&gt;1,SQRT(('Data Entry - beta, gamma form'!AE40)/PI()),"NO TRANSECT")</f>
        <v>NO TRANSECT</v>
      </c>
      <c r="BP40" s="201" t="str">
        <f>IF('Site Description'!$F$43&gt;1,SQRT(('Data Entry - beta, gamma form'!AF40)/PI()),"NO TRANSECT")</f>
        <v>NO TRANSECT</v>
      </c>
      <c r="BQ40" s="312" t="str">
        <f>IF('Site Description'!$F$43&gt;1,SQRT(('Data Entry - beta, gamma form'!AG40)/PI()),"NO TRANSECT")</f>
        <v>NO TRANSECT</v>
      </c>
      <c r="BR40" s="315" t="str">
        <f>IF('Data Entry - beta, gamma form'!AD40&gt;0,PI()*(((BN40+$F$2)*(BN40+$F$2))-(BN40*BN40)),"No Colony")</f>
        <v>No Colony</v>
      </c>
      <c r="BS40" s="91" t="str">
        <f>IF('Data Entry - beta, gamma form'!AE40&gt;0,PI()*(((BO40+$G$2)*(BO40+$G$2))-(BO40*BO40)),"No Colony")</f>
        <v>No Colony</v>
      </c>
      <c r="BT40" s="91" t="str">
        <f>IF('Data Entry - beta, gamma form'!AF40&gt;0,PI()*(((BP40+$H$2)*(BP40+$H$2))-(BP40*BP40)),"No Colony")</f>
        <v>No Colony</v>
      </c>
      <c r="BU40" s="106" t="str">
        <f>IF('Data Entry - beta, gamma form'!AG40&gt;0,PI()*(((BQ40+$I$2)*(BQ40+$I$2))-(BQ40*BQ40)),"No Colony")</f>
        <v>No Colony</v>
      </c>
      <c r="BV40" s="32"/>
      <c r="BW40" s="75" t="str">
        <f>IF('Data Entry - beta, gamma form'!AD40&gt;0,Equations!$F$30*BR40,"No Colony")</f>
        <v>No Colony</v>
      </c>
      <c r="BX40" s="76" t="str">
        <f>IF('Data Entry - beta, gamma form'!AE40&gt;0,Equations!$F$30*BS40,"No Colony")</f>
        <v>No Colony</v>
      </c>
      <c r="BY40" s="76" t="str">
        <f>IF('Data Entry - beta, gamma form'!AF40&gt;0,Equations!$F$30*BT40,"No Colony")</f>
        <v>No Colony</v>
      </c>
      <c r="BZ40" s="77" t="str">
        <f>IF('Data Entry - beta, gamma form'!AG40&gt;0,Equations!$F$30*BU40,"No Colony")</f>
        <v>No Colony</v>
      </c>
      <c r="CC40" s="100">
        <v>37</v>
      </c>
      <c r="CD40" s="203" t="str">
        <f>IF('Site Description'!$G$43&gt;1,SQRT(('Data Entry - beta, gamma form'!AK40)/PI()),"NO TRANSECT")</f>
        <v>NO TRANSECT</v>
      </c>
      <c r="CE40" s="201" t="str">
        <f>IF('Site Description'!$G$43&gt;1,SQRT(('Data Entry - beta, gamma form'!AL40)/PI()),"NO TRANSECT")</f>
        <v>NO TRANSECT</v>
      </c>
      <c r="CF40" s="201" t="str">
        <f>IF('Site Description'!$G$43&gt;1,SQRT(('Data Entry - beta, gamma form'!AM40)/PI()),"NO TRANSECT")</f>
        <v>NO TRANSECT</v>
      </c>
      <c r="CG40" s="312" t="str">
        <f>IF('Site Description'!$G$43&gt;1,SQRT(('Data Entry - beta, gamma form'!AN40)/PI()),"NO TRANSECT")</f>
        <v>NO TRANSECT</v>
      </c>
      <c r="CH40" s="315" t="str">
        <f>IF('Data Entry - beta, gamma form'!AK40&gt;0,PI()*(((CD40+$F$2)*(CD40+$F$2))-(CD40*CD40)),"No Colony")</f>
        <v>No Colony</v>
      </c>
      <c r="CI40" s="91" t="str">
        <f>IF('Data Entry - beta, gamma form'!AL40&gt;0,PI()*(((CE40+$G$2)*(CE40+$G$2))-(CE40*CE40)),"No Colony")</f>
        <v>No Colony</v>
      </c>
      <c r="CJ40" s="91" t="str">
        <f>IF('Data Entry - beta, gamma form'!AM40&gt;0,PI()*(((CF40+$H$2)*(CF40+$H$2))-(CF40*CF40)),"No Colony")</f>
        <v>No Colony</v>
      </c>
      <c r="CK40" s="106" t="str">
        <f>IF('Data Entry - beta, gamma form'!AN40&gt;0,PI()*(((CG40+$I$2)*(CG40+$I$2))-(CG40*CG40)),"No Colony")</f>
        <v>No Colony</v>
      </c>
      <c r="CL40" s="34"/>
      <c r="CM40" s="75" t="str">
        <f>IF('Data Entry - beta, gamma form'!AK40&gt;0,Equations!$F$30*CH40,"No Colony")</f>
        <v>No Colony</v>
      </c>
      <c r="CN40" s="76" t="str">
        <f>IF('Data Entry - beta, gamma form'!AL40&gt;0,Equations!$F$30*CI40,"No Colony")</f>
        <v>No Colony</v>
      </c>
      <c r="CO40" s="76" t="str">
        <f>IF('Data Entry - beta, gamma form'!AM40&gt;0,Equations!$F$30*CJ40,"No Colony")</f>
        <v>No Colony</v>
      </c>
      <c r="CP40" s="77" t="str">
        <f>IF('Data Entry - beta, gamma form'!AN40&gt;0,Equations!$F$30*CK40,"No Colony")</f>
        <v>No Colony</v>
      </c>
    </row>
    <row r="41" spans="1:94" ht="15.75" thickBot="1">
      <c r="A41" s="100">
        <v>38</v>
      </c>
      <c r="B41" s="203" t="str">
        <f>IF('Site Description'!$B$43&gt;1,SQRT(('Data Entry - beta, gamma form'!B41)/PI()),"NO TRANSECT")</f>
        <v>NO TRANSECT</v>
      </c>
      <c r="C41" s="201" t="str">
        <f>IF('Site Description'!$B$43&gt;1,SQRT(('Data Entry - beta, gamma form'!C41)/PI()),"NO TRANSECT")</f>
        <v>NO TRANSECT</v>
      </c>
      <c r="D41" s="201" t="str">
        <f>IF('Site Description'!$B$43&gt;1,SQRT(('Data Entry - beta, gamma form'!D41)/PI()),"NO TRANSECT")</f>
        <v>NO TRANSECT</v>
      </c>
      <c r="E41" s="201" t="str">
        <f>IF('Site Description'!$B$43&gt;1,SQRT(('Data Entry - beta, gamma form'!E41)/PI()),"NO TRANSECT")</f>
        <v>NO TRANSECT</v>
      </c>
      <c r="F41" s="91" t="str">
        <f>IF('Data Entry - beta, gamma form'!B41&gt;0,PI()*(((B41+$F$2)*(B41+$F$2))-(B41*B41)),"No Colony")</f>
        <v>No Colony</v>
      </c>
      <c r="G41" s="91" t="str">
        <f>IF('Data Entry - beta, gamma form'!C41&gt;0,PI()*(((C41+$G$2)*(C41+$G$2))-(C41*C41)),"No Colony")</f>
        <v>No Colony</v>
      </c>
      <c r="H41" s="91" t="str">
        <f>IF('Data Entry - beta, gamma form'!D41&gt;0,PI()*(((D41+$H$2)*(D41+$H$2))-(D41*D41)),"No Colony")</f>
        <v>No Colony</v>
      </c>
      <c r="I41" s="106" t="str">
        <f>IF('Data Entry - beta, gamma form'!E41&gt;0,PI()*(((E41+$I$2)*(E41+$I$2))-(E41*E41)),"No Colony")</f>
        <v>No Colony</v>
      </c>
      <c r="K41" s="306" t="str">
        <f>IF('Data Entry - beta, gamma form'!B41&gt;0,Equations!$F$30*F41,"No Colony")</f>
        <v>No Colony</v>
      </c>
      <c r="L41" s="96" t="str">
        <f>IF('Data Entry - beta, gamma form'!C41&gt;0,Equations!$F$30*G41,"No Colony")</f>
        <v>No Colony</v>
      </c>
      <c r="M41" s="96" t="str">
        <f>IF('Data Entry - beta, gamma form'!D41&gt;0,Equations!$F$30*H41,"No Colony")</f>
        <v>No Colony</v>
      </c>
      <c r="N41" s="307" t="str">
        <f>IF('Data Entry - beta, gamma form'!E41&gt;0,Equations!$F$30*I41,"No Colony")</f>
        <v>No Colony</v>
      </c>
      <c r="Q41" s="100">
        <v>38</v>
      </c>
      <c r="R41" s="203" t="str">
        <f>IF('Site Description'!$C$43&gt;1,SQRT(('Data Entry - beta, gamma form'!I41)/PI()),"NO TRANSECT")</f>
        <v>NO TRANSECT</v>
      </c>
      <c r="S41" s="201" t="str">
        <f>IF('Site Description'!$C$43&gt;1,SQRT(('Data Entry - beta, gamma form'!J41)/PI()),"NO TRANSECT")</f>
        <v>NO TRANSECT</v>
      </c>
      <c r="T41" s="201" t="str">
        <f>IF('Site Description'!$C$43&gt;1,SQRT(('Data Entry - beta, gamma form'!K41)/PI()),"NO TRANSECT")</f>
        <v>NO TRANSECT</v>
      </c>
      <c r="U41" s="312" t="str">
        <f>IF('Site Description'!$C$43&gt;1,SQRT(('Data Entry - beta, gamma form'!L41)/PI()),"NO TRANSECT")</f>
        <v>NO TRANSECT</v>
      </c>
      <c r="V41" s="315" t="str">
        <f>IF('Data Entry - beta, gamma form'!I41&gt;0,PI()*(((R41+$F$2)*(R41+$F$2))-(R41*R41)),"No Colony")</f>
        <v>No Colony</v>
      </c>
      <c r="W41" s="91" t="str">
        <f>IF('Data Entry - beta, gamma form'!J41&gt;0,PI()*(((S41+$G$2)*(S41+$G$2))-(S41*S41)),"No Colony")</f>
        <v>No Colony</v>
      </c>
      <c r="X41" s="91" t="str">
        <f>IF('Data Entry - beta, gamma form'!K41&gt;0,PI()*(((T41+$H$2)*(T41+$H$2))-(T41*T41)),"No Colony")</f>
        <v>No Colony</v>
      </c>
      <c r="Y41" s="106" t="str">
        <f>IF('Data Entry - beta, gamma form'!L41&gt;0,PI()*(((U41+$I$2)*(U41+$I$2))-(U41*U41)),"No Colony")</f>
        <v>No Colony</v>
      </c>
      <c r="Z41" s="32"/>
      <c r="AA41" s="75" t="str">
        <f>IF('Data Entry - beta, gamma form'!I41&gt;0,Equations!$F$30*V41,"No Colony")</f>
        <v>No Colony</v>
      </c>
      <c r="AB41" s="76" t="str">
        <f>IF('Data Entry - beta, gamma form'!J41&gt;0,Equations!$F$30*W41,"No Colony")</f>
        <v>No Colony</v>
      </c>
      <c r="AC41" s="76" t="str">
        <f>IF('Data Entry - beta, gamma form'!K41&gt;0,Equations!$F$30*X41,"No Colony")</f>
        <v>No Colony</v>
      </c>
      <c r="AD41" s="77" t="str">
        <f>IF('Data Entry - beta, gamma form'!L41&gt;0,Equations!$F$30*Y41,"No Colony")</f>
        <v>No Colony</v>
      </c>
      <c r="AG41" s="100">
        <v>38</v>
      </c>
      <c r="AH41" s="203" t="str">
        <f>IF('Site Description'!$D$43&gt;1,SQRT(('Data Entry - beta, gamma form'!P41)/PI()),"NO TRANSECT")</f>
        <v>NO TRANSECT</v>
      </c>
      <c r="AI41" s="201" t="str">
        <f>IF('Site Description'!$D$43&gt;1,SQRT(('Data Entry - beta, gamma form'!Q41)/PI()),"NO TRANSECT")</f>
        <v>NO TRANSECT</v>
      </c>
      <c r="AJ41" s="201" t="str">
        <f>IF('Site Description'!$D$43&gt;1,SQRT(('Data Entry - beta, gamma form'!R41)/PI()),"NO TRANSECT")</f>
        <v>NO TRANSECT</v>
      </c>
      <c r="AK41" s="317" t="str">
        <f>IF('Site Description'!$D$43&gt;1,SQRT(('Data Entry - beta, gamma form'!S41)/PI()),"NO TRANSECT")</f>
        <v>NO TRANSECT</v>
      </c>
      <c r="AL41" s="315" t="str">
        <f>IF('Data Entry - beta, gamma form'!P41&gt;0,PI()*(((AH41+$F$2)*(AH41+$F$2))-(AH41*AH41)),"No Colony")</f>
        <v>No Colony</v>
      </c>
      <c r="AM41" s="91" t="str">
        <f>IF('Data Entry - beta, gamma form'!Q41&gt;0,PI()*(((AI41+$G$2)*(AI41+$G$2))-(AI41*AI41)),"No Colony")</f>
        <v>No Colony</v>
      </c>
      <c r="AN41" s="91" t="str">
        <f>IF('Data Entry - beta, gamma form'!R41&gt;0,PI()*(((AJ41+$H$2)*(AJ41+$H$2))-(AJ41*AJ41)),"No Colony")</f>
        <v>No Colony</v>
      </c>
      <c r="AO41" s="106" t="str">
        <f>IF('Data Entry - beta, gamma form'!S41&gt;0,PI()*(((AK41+$I$2)*(AK41+$I$2))-(AK41*AK41)),"No Colony")</f>
        <v>No Colony</v>
      </c>
      <c r="AP41" s="32"/>
      <c r="AQ41" s="75" t="str">
        <f>IF('Data Entry - beta, gamma form'!P41&gt;0,Equations!$F$30*AL41,"No Colony")</f>
        <v>No Colony</v>
      </c>
      <c r="AR41" s="76" t="str">
        <f>IF('Data Entry - beta, gamma form'!Q41&gt;0,Equations!$F$30*AM41,"No Colony")</f>
        <v>No Colony</v>
      </c>
      <c r="AS41" s="76" t="str">
        <f>IF('Data Entry - beta, gamma form'!R41&gt;0,Equations!$F$30*AN41,"No Colony")</f>
        <v>No Colony</v>
      </c>
      <c r="AT41" s="77" t="str">
        <f>IF('Data Entry - beta, gamma form'!S41&gt;0,Equations!$F$30*AO41,"No Colony")</f>
        <v>No Colony</v>
      </c>
      <c r="AW41" s="100">
        <v>38</v>
      </c>
      <c r="AX41" s="203" t="str">
        <f>IF('Site Description'!$E$43&gt;1,SQRT(('Data Entry - beta, gamma form'!W41)/PI()),"NO TRANSECT")</f>
        <v>NO TRANSECT</v>
      </c>
      <c r="AY41" s="201" t="str">
        <f>IF('Site Description'!$E$43&gt;1,SQRT(('Data Entry - beta, gamma form'!X41)/PI()),"NO TRANSECT")</f>
        <v>NO TRANSECT</v>
      </c>
      <c r="AZ41" s="201" t="str">
        <f>IF('Site Description'!$E$43&gt;1,SQRT(('Data Entry - beta, gamma form'!Y41)/PI()),"NO TRANSECT")</f>
        <v>NO TRANSECT</v>
      </c>
      <c r="BA41" s="312" t="str">
        <f>IF('Site Description'!$E$43&gt;1,SQRT(('Data Entry - beta, gamma form'!Z41)/PI()),"NO TRANSECT")</f>
        <v>NO TRANSECT</v>
      </c>
      <c r="BB41" s="315" t="str">
        <f>IF('Data Entry - beta, gamma form'!W41&gt;0,PI()*(((AX41+$F$2)*(AX41+$F$2))-(AX41*AX41)),"No Colony")</f>
        <v>No Colony</v>
      </c>
      <c r="BC41" s="91" t="str">
        <f>IF('Data Entry - beta, gamma form'!X41&gt;0,PI()*(((AY41+$G$2)*(AY41+$G$2))-(AY41*AY41)),"No Colony")</f>
        <v>No Colony</v>
      </c>
      <c r="BD41" s="91" t="str">
        <f>IF('Data Entry - beta, gamma form'!Y41&gt;0,PI()*(((AZ41+$H$2)*(AZ41+$H$2))-(AZ41*AZ41)),"No Colony")</f>
        <v>No Colony</v>
      </c>
      <c r="BE41" s="106" t="str">
        <f>IF('Data Entry - beta, gamma form'!Z41&gt;0,PI()*(((BA41+$I$2)*(BA41+$I$2))-(BA41*BA41)),"No Colony")</f>
        <v>No Colony</v>
      </c>
      <c r="BF41" s="32"/>
      <c r="BG41" s="306" t="str">
        <f>IF('Data Entry - beta, gamma form'!W41&gt;0,Equations!$F$30*BB41,"No Colony")</f>
        <v>No Colony</v>
      </c>
      <c r="BH41" s="96" t="str">
        <f>IF('Data Entry - beta, gamma form'!X41&gt;0,Equations!$F$30*BC41,"No Colony")</f>
        <v>No Colony</v>
      </c>
      <c r="BI41" s="96" t="str">
        <f>IF('Data Entry - beta, gamma form'!Y41&gt;0,Equations!$F$30*BD41,"No Colony")</f>
        <v>No Colony</v>
      </c>
      <c r="BJ41" s="307" t="str">
        <f>IF('Data Entry - beta, gamma form'!Z41&gt;0,Equations!$F$30*BE41,"No Colony")</f>
        <v>No Colony</v>
      </c>
      <c r="BM41" s="100">
        <v>38</v>
      </c>
      <c r="BN41" s="203" t="str">
        <f>IF('Site Description'!$F$43&gt;1,SQRT(('Data Entry - beta, gamma form'!AD41)/PI()),"NO TRANSECT")</f>
        <v>NO TRANSECT</v>
      </c>
      <c r="BO41" s="201" t="str">
        <f>IF('Site Description'!$F$43&gt;1,SQRT(('Data Entry - beta, gamma form'!AE41)/PI()),"NO TRANSECT")</f>
        <v>NO TRANSECT</v>
      </c>
      <c r="BP41" s="201" t="str">
        <f>IF('Site Description'!$F$43&gt;1,SQRT(('Data Entry - beta, gamma form'!AF41)/PI()),"NO TRANSECT")</f>
        <v>NO TRANSECT</v>
      </c>
      <c r="BQ41" s="312" t="str">
        <f>IF('Site Description'!$F$43&gt;1,SQRT(('Data Entry - beta, gamma form'!AG41)/PI()),"NO TRANSECT")</f>
        <v>NO TRANSECT</v>
      </c>
      <c r="BR41" s="315" t="str">
        <f>IF('Data Entry - beta, gamma form'!AD41&gt;0,PI()*(((BN41+$F$2)*(BN41+$F$2))-(BN41*BN41)),"No Colony")</f>
        <v>No Colony</v>
      </c>
      <c r="BS41" s="91" t="str">
        <f>IF('Data Entry - beta, gamma form'!AE41&gt;0,PI()*(((BO41+$G$2)*(BO41+$G$2))-(BO41*BO41)),"No Colony")</f>
        <v>No Colony</v>
      </c>
      <c r="BT41" s="91" t="str">
        <f>IF('Data Entry - beta, gamma form'!AF41&gt;0,PI()*(((BP41+$H$2)*(BP41+$H$2))-(BP41*BP41)),"No Colony")</f>
        <v>No Colony</v>
      </c>
      <c r="BU41" s="106" t="str">
        <f>IF('Data Entry - beta, gamma form'!AG41&gt;0,PI()*(((BQ41+$I$2)*(BQ41+$I$2))-(BQ41*BQ41)),"No Colony")</f>
        <v>No Colony</v>
      </c>
      <c r="BV41" s="32"/>
      <c r="BW41" s="75" t="str">
        <f>IF('Data Entry - beta, gamma form'!AD41&gt;0,Equations!$F$30*BR41,"No Colony")</f>
        <v>No Colony</v>
      </c>
      <c r="BX41" s="76" t="str">
        <f>IF('Data Entry - beta, gamma form'!AE41&gt;0,Equations!$F$30*BS41,"No Colony")</f>
        <v>No Colony</v>
      </c>
      <c r="BY41" s="76" t="str">
        <f>IF('Data Entry - beta, gamma form'!AF41&gt;0,Equations!$F$30*BT41,"No Colony")</f>
        <v>No Colony</v>
      </c>
      <c r="BZ41" s="77" t="str">
        <f>IF('Data Entry - beta, gamma form'!AG41&gt;0,Equations!$F$30*BU41,"No Colony")</f>
        <v>No Colony</v>
      </c>
      <c r="CC41" s="100">
        <v>38</v>
      </c>
      <c r="CD41" s="203" t="str">
        <f>IF('Site Description'!$G$43&gt;1,SQRT(('Data Entry - beta, gamma form'!AK41)/PI()),"NO TRANSECT")</f>
        <v>NO TRANSECT</v>
      </c>
      <c r="CE41" s="201" t="str">
        <f>IF('Site Description'!$G$43&gt;1,SQRT(('Data Entry - beta, gamma form'!AL41)/PI()),"NO TRANSECT")</f>
        <v>NO TRANSECT</v>
      </c>
      <c r="CF41" s="201" t="str">
        <f>IF('Site Description'!$G$43&gt;1,SQRT(('Data Entry - beta, gamma form'!AM41)/PI()),"NO TRANSECT")</f>
        <v>NO TRANSECT</v>
      </c>
      <c r="CG41" s="312" t="str">
        <f>IF('Site Description'!$G$43&gt;1,SQRT(('Data Entry - beta, gamma form'!AN41)/PI()),"NO TRANSECT")</f>
        <v>NO TRANSECT</v>
      </c>
      <c r="CH41" s="315" t="str">
        <f>IF('Data Entry - beta, gamma form'!AK41&gt;0,PI()*(((CD41+$F$2)*(CD41+$F$2))-(CD41*CD41)),"No Colony")</f>
        <v>No Colony</v>
      </c>
      <c r="CI41" s="91" t="str">
        <f>IF('Data Entry - beta, gamma form'!AL41&gt;0,PI()*(((CE41+$G$2)*(CE41+$G$2))-(CE41*CE41)),"No Colony")</f>
        <v>No Colony</v>
      </c>
      <c r="CJ41" s="91" t="str">
        <f>IF('Data Entry - beta, gamma form'!AM41&gt;0,PI()*(((CF41+$H$2)*(CF41+$H$2))-(CF41*CF41)),"No Colony")</f>
        <v>No Colony</v>
      </c>
      <c r="CK41" s="106" t="str">
        <f>IF('Data Entry - beta, gamma form'!AN41&gt;0,PI()*(((CG41+$I$2)*(CG41+$I$2))-(CG41*CG41)),"No Colony")</f>
        <v>No Colony</v>
      </c>
      <c r="CL41" s="34"/>
      <c r="CM41" s="75" t="str">
        <f>IF('Data Entry - beta, gamma form'!AK41&gt;0,Equations!$F$30*CH41,"No Colony")</f>
        <v>No Colony</v>
      </c>
      <c r="CN41" s="76" t="str">
        <f>IF('Data Entry - beta, gamma form'!AL41&gt;0,Equations!$F$30*CI41,"No Colony")</f>
        <v>No Colony</v>
      </c>
      <c r="CO41" s="76" t="str">
        <f>IF('Data Entry - beta, gamma form'!AM41&gt;0,Equations!$F$30*CJ41,"No Colony")</f>
        <v>No Colony</v>
      </c>
      <c r="CP41" s="77" t="str">
        <f>IF('Data Entry - beta, gamma form'!AN41&gt;0,Equations!$F$30*CK41,"No Colony")</f>
        <v>No Colony</v>
      </c>
    </row>
    <row r="42" spans="1:94" ht="15.75" thickBot="1">
      <c r="A42" s="100">
        <v>39</v>
      </c>
      <c r="B42" s="203" t="str">
        <f>IF('Site Description'!$B$43&gt;1,SQRT(('Data Entry - beta, gamma form'!B42)/PI()),"NO TRANSECT")</f>
        <v>NO TRANSECT</v>
      </c>
      <c r="C42" s="201" t="str">
        <f>IF('Site Description'!$B$43&gt;1,SQRT(('Data Entry - beta, gamma form'!C42)/PI()),"NO TRANSECT")</f>
        <v>NO TRANSECT</v>
      </c>
      <c r="D42" s="201" t="str">
        <f>IF('Site Description'!$B$43&gt;1,SQRT(('Data Entry - beta, gamma form'!D42)/PI()),"NO TRANSECT")</f>
        <v>NO TRANSECT</v>
      </c>
      <c r="E42" s="201" t="str">
        <f>IF('Site Description'!$B$43&gt;1,SQRT(('Data Entry - beta, gamma form'!E42)/PI()),"NO TRANSECT")</f>
        <v>NO TRANSECT</v>
      </c>
      <c r="F42" s="91" t="str">
        <f>IF('Data Entry - beta, gamma form'!B42&gt;0,PI()*(((B42+$F$2)*(B42+$F$2))-(B42*B42)),"No Colony")</f>
        <v>No Colony</v>
      </c>
      <c r="G42" s="91" t="str">
        <f>IF('Data Entry - beta, gamma form'!C42&gt;0,PI()*(((C42+$G$2)*(C42+$G$2))-(C42*C42)),"No Colony")</f>
        <v>No Colony</v>
      </c>
      <c r="H42" s="91" t="str">
        <f>IF('Data Entry - beta, gamma form'!D42&gt;0,PI()*(((D42+$H$2)*(D42+$H$2))-(D42*D42)),"No Colony")</f>
        <v>No Colony</v>
      </c>
      <c r="I42" s="106" t="str">
        <f>IF('Data Entry - beta, gamma form'!E42&gt;0,PI()*(((E42+$I$2)*(E42+$I$2))-(E42*E42)),"No Colony")</f>
        <v>No Colony</v>
      </c>
      <c r="K42" s="306" t="str">
        <f>IF('Data Entry - beta, gamma form'!B42&gt;0,Equations!$F$30*F42,"No Colony")</f>
        <v>No Colony</v>
      </c>
      <c r="L42" s="96" t="str">
        <f>IF('Data Entry - beta, gamma form'!C42&gt;0,Equations!$F$30*G42,"No Colony")</f>
        <v>No Colony</v>
      </c>
      <c r="M42" s="96" t="str">
        <f>IF('Data Entry - beta, gamma form'!D42&gt;0,Equations!$F$30*H42,"No Colony")</f>
        <v>No Colony</v>
      </c>
      <c r="N42" s="307" t="str">
        <f>IF('Data Entry - beta, gamma form'!E42&gt;0,Equations!$F$30*I42,"No Colony")</f>
        <v>No Colony</v>
      </c>
      <c r="Q42" s="100">
        <v>39</v>
      </c>
      <c r="R42" s="203" t="str">
        <f>IF('Site Description'!$C$43&gt;1,SQRT(('Data Entry - beta, gamma form'!I42)/PI()),"NO TRANSECT")</f>
        <v>NO TRANSECT</v>
      </c>
      <c r="S42" s="201" t="str">
        <f>IF('Site Description'!$C$43&gt;1,SQRT(('Data Entry - beta, gamma form'!J42)/PI()),"NO TRANSECT")</f>
        <v>NO TRANSECT</v>
      </c>
      <c r="T42" s="201" t="str">
        <f>IF('Site Description'!$C$43&gt;1,SQRT(('Data Entry - beta, gamma form'!K42)/PI()),"NO TRANSECT")</f>
        <v>NO TRANSECT</v>
      </c>
      <c r="U42" s="312" t="str">
        <f>IF('Site Description'!$C$43&gt;1,SQRT(('Data Entry - beta, gamma form'!L42)/PI()),"NO TRANSECT")</f>
        <v>NO TRANSECT</v>
      </c>
      <c r="V42" s="315" t="str">
        <f>IF('Data Entry - beta, gamma form'!I42&gt;0,PI()*(((R42+$F$2)*(R42+$F$2))-(R42*R42)),"No Colony")</f>
        <v>No Colony</v>
      </c>
      <c r="W42" s="91" t="str">
        <f>IF('Data Entry - beta, gamma form'!J42&gt;0,PI()*(((S42+$G$2)*(S42+$G$2))-(S42*S42)),"No Colony")</f>
        <v>No Colony</v>
      </c>
      <c r="X42" s="91" t="str">
        <f>IF('Data Entry - beta, gamma form'!K42&gt;0,PI()*(((T42+$H$2)*(T42+$H$2))-(T42*T42)),"No Colony")</f>
        <v>No Colony</v>
      </c>
      <c r="Y42" s="106" t="str">
        <f>IF('Data Entry - beta, gamma form'!L42&gt;0,PI()*(((U42+$I$2)*(U42+$I$2))-(U42*U42)),"No Colony")</f>
        <v>No Colony</v>
      </c>
      <c r="Z42" s="32"/>
      <c r="AA42" s="75" t="str">
        <f>IF('Data Entry - beta, gamma form'!I42&gt;0,Equations!$F$30*V42,"No Colony")</f>
        <v>No Colony</v>
      </c>
      <c r="AB42" s="76" t="str">
        <f>IF('Data Entry - beta, gamma form'!J42&gt;0,Equations!$F$30*W42,"No Colony")</f>
        <v>No Colony</v>
      </c>
      <c r="AC42" s="76" t="str">
        <f>IF('Data Entry - beta, gamma form'!K42&gt;0,Equations!$F$30*X42,"No Colony")</f>
        <v>No Colony</v>
      </c>
      <c r="AD42" s="77" t="str">
        <f>IF('Data Entry - beta, gamma form'!L42&gt;0,Equations!$F$30*Y42,"No Colony")</f>
        <v>No Colony</v>
      </c>
      <c r="AG42" s="100">
        <v>39</v>
      </c>
      <c r="AH42" s="203" t="str">
        <f>IF('Site Description'!$D$43&gt;1,SQRT(('Data Entry - beta, gamma form'!P42)/PI()),"NO TRANSECT")</f>
        <v>NO TRANSECT</v>
      </c>
      <c r="AI42" s="201" t="str">
        <f>IF('Site Description'!$D$43&gt;1,SQRT(('Data Entry - beta, gamma form'!Q42)/PI()),"NO TRANSECT")</f>
        <v>NO TRANSECT</v>
      </c>
      <c r="AJ42" s="201" t="str">
        <f>IF('Site Description'!$D$43&gt;1,SQRT(('Data Entry - beta, gamma form'!R42)/PI()),"NO TRANSECT")</f>
        <v>NO TRANSECT</v>
      </c>
      <c r="AK42" s="317" t="str">
        <f>IF('Site Description'!$D$43&gt;1,SQRT(('Data Entry - beta, gamma form'!S42)/PI()),"NO TRANSECT")</f>
        <v>NO TRANSECT</v>
      </c>
      <c r="AL42" s="315" t="str">
        <f>IF('Data Entry - beta, gamma form'!P42&gt;0,PI()*(((AH42+$F$2)*(AH42+$F$2))-(AH42*AH42)),"No Colony")</f>
        <v>No Colony</v>
      </c>
      <c r="AM42" s="91" t="str">
        <f>IF('Data Entry - beta, gamma form'!Q42&gt;0,PI()*(((AI42+$G$2)*(AI42+$G$2))-(AI42*AI42)),"No Colony")</f>
        <v>No Colony</v>
      </c>
      <c r="AN42" s="91" t="str">
        <f>IF('Data Entry - beta, gamma form'!R42&gt;0,PI()*(((AJ42+$H$2)*(AJ42+$H$2))-(AJ42*AJ42)),"No Colony")</f>
        <v>No Colony</v>
      </c>
      <c r="AO42" s="106" t="str">
        <f>IF('Data Entry - beta, gamma form'!S42&gt;0,PI()*(((AK42+$I$2)*(AK42+$I$2))-(AK42*AK42)),"No Colony")</f>
        <v>No Colony</v>
      </c>
      <c r="AP42" s="32"/>
      <c r="AQ42" s="75" t="str">
        <f>IF('Data Entry - beta, gamma form'!P42&gt;0,Equations!$F$30*AL42,"No Colony")</f>
        <v>No Colony</v>
      </c>
      <c r="AR42" s="76" t="str">
        <f>IF('Data Entry - beta, gamma form'!Q42&gt;0,Equations!$F$30*AM42,"No Colony")</f>
        <v>No Colony</v>
      </c>
      <c r="AS42" s="76" t="str">
        <f>IF('Data Entry - beta, gamma form'!R42&gt;0,Equations!$F$30*AN42,"No Colony")</f>
        <v>No Colony</v>
      </c>
      <c r="AT42" s="77" t="str">
        <f>IF('Data Entry - beta, gamma form'!S42&gt;0,Equations!$F$30*AO42,"No Colony")</f>
        <v>No Colony</v>
      </c>
      <c r="AW42" s="100">
        <v>39</v>
      </c>
      <c r="AX42" s="203" t="str">
        <f>IF('Site Description'!$E$43&gt;1,SQRT(('Data Entry - beta, gamma form'!W42)/PI()),"NO TRANSECT")</f>
        <v>NO TRANSECT</v>
      </c>
      <c r="AY42" s="201" t="str">
        <f>IF('Site Description'!$E$43&gt;1,SQRT(('Data Entry - beta, gamma form'!X42)/PI()),"NO TRANSECT")</f>
        <v>NO TRANSECT</v>
      </c>
      <c r="AZ42" s="201" t="str">
        <f>IF('Site Description'!$E$43&gt;1,SQRT(('Data Entry - beta, gamma form'!Y42)/PI()),"NO TRANSECT")</f>
        <v>NO TRANSECT</v>
      </c>
      <c r="BA42" s="312" t="str">
        <f>IF('Site Description'!$E$43&gt;1,SQRT(('Data Entry - beta, gamma form'!Z42)/PI()),"NO TRANSECT")</f>
        <v>NO TRANSECT</v>
      </c>
      <c r="BB42" s="315" t="str">
        <f>IF('Data Entry - beta, gamma form'!W42&gt;0,PI()*(((AX42+$F$2)*(AX42+$F$2))-(AX42*AX42)),"No Colony")</f>
        <v>No Colony</v>
      </c>
      <c r="BC42" s="91" t="str">
        <f>IF('Data Entry - beta, gamma form'!X42&gt;0,PI()*(((AY42+$G$2)*(AY42+$G$2))-(AY42*AY42)),"No Colony")</f>
        <v>No Colony</v>
      </c>
      <c r="BD42" s="91" t="str">
        <f>IF('Data Entry - beta, gamma form'!Y42&gt;0,PI()*(((AZ42+$H$2)*(AZ42+$H$2))-(AZ42*AZ42)),"No Colony")</f>
        <v>No Colony</v>
      </c>
      <c r="BE42" s="106" t="str">
        <f>IF('Data Entry - beta, gamma form'!Z42&gt;0,PI()*(((BA42+$I$2)*(BA42+$I$2))-(BA42*BA42)),"No Colony")</f>
        <v>No Colony</v>
      </c>
      <c r="BF42" s="32"/>
      <c r="BG42" s="306" t="str">
        <f>IF('Data Entry - beta, gamma form'!W42&gt;0,Equations!$F$30*BB42,"No Colony")</f>
        <v>No Colony</v>
      </c>
      <c r="BH42" s="96" t="str">
        <f>IF('Data Entry - beta, gamma form'!X42&gt;0,Equations!$F$30*BC42,"No Colony")</f>
        <v>No Colony</v>
      </c>
      <c r="BI42" s="96" t="str">
        <f>IF('Data Entry - beta, gamma form'!Y42&gt;0,Equations!$F$30*BD42,"No Colony")</f>
        <v>No Colony</v>
      </c>
      <c r="BJ42" s="307" t="str">
        <f>IF('Data Entry - beta, gamma form'!Z42&gt;0,Equations!$F$30*BE42,"No Colony")</f>
        <v>No Colony</v>
      </c>
      <c r="BM42" s="100">
        <v>39</v>
      </c>
      <c r="BN42" s="203" t="str">
        <f>IF('Site Description'!$F$43&gt;1,SQRT(('Data Entry - beta, gamma form'!AD42)/PI()),"NO TRANSECT")</f>
        <v>NO TRANSECT</v>
      </c>
      <c r="BO42" s="201" t="str">
        <f>IF('Site Description'!$F$43&gt;1,SQRT(('Data Entry - beta, gamma form'!AE42)/PI()),"NO TRANSECT")</f>
        <v>NO TRANSECT</v>
      </c>
      <c r="BP42" s="201" t="str">
        <f>IF('Site Description'!$F$43&gt;1,SQRT(('Data Entry - beta, gamma form'!AF42)/PI()),"NO TRANSECT")</f>
        <v>NO TRANSECT</v>
      </c>
      <c r="BQ42" s="312" t="str">
        <f>IF('Site Description'!$F$43&gt;1,SQRT(('Data Entry - beta, gamma form'!AG42)/PI()),"NO TRANSECT")</f>
        <v>NO TRANSECT</v>
      </c>
      <c r="BR42" s="315" t="str">
        <f>IF('Data Entry - beta, gamma form'!AD42&gt;0,PI()*(((BN42+$F$2)*(BN42+$F$2))-(BN42*BN42)),"No Colony")</f>
        <v>No Colony</v>
      </c>
      <c r="BS42" s="91" t="str">
        <f>IF('Data Entry - beta, gamma form'!AE42&gt;0,PI()*(((BO42+$G$2)*(BO42+$G$2))-(BO42*BO42)),"No Colony")</f>
        <v>No Colony</v>
      </c>
      <c r="BT42" s="91" t="str">
        <f>IF('Data Entry - beta, gamma form'!AF42&gt;0,PI()*(((BP42+$H$2)*(BP42+$H$2))-(BP42*BP42)),"No Colony")</f>
        <v>No Colony</v>
      </c>
      <c r="BU42" s="106" t="str">
        <f>IF('Data Entry - beta, gamma form'!AG42&gt;0,PI()*(((BQ42+$I$2)*(BQ42+$I$2))-(BQ42*BQ42)),"No Colony")</f>
        <v>No Colony</v>
      </c>
      <c r="BV42" s="32"/>
      <c r="BW42" s="75" t="str">
        <f>IF('Data Entry - beta, gamma form'!AD42&gt;0,Equations!$F$30*BR42,"No Colony")</f>
        <v>No Colony</v>
      </c>
      <c r="BX42" s="76" t="str">
        <f>IF('Data Entry - beta, gamma form'!AE42&gt;0,Equations!$F$30*BS42,"No Colony")</f>
        <v>No Colony</v>
      </c>
      <c r="BY42" s="76" t="str">
        <f>IF('Data Entry - beta, gamma form'!AF42&gt;0,Equations!$F$30*BT42,"No Colony")</f>
        <v>No Colony</v>
      </c>
      <c r="BZ42" s="77" t="str">
        <f>IF('Data Entry - beta, gamma form'!AG42&gt;0,Equations!$F$30*BU42,"No Colony")</f>
        <v>No Colony</v>
      </c>
      <c r="CC42" s="100">
        <v>39</v>
      </c>
      <c r="CD42" s="203" t="str">
        <f>IF('Site Description'!$G$43&gt;1,SQRT(('Data Entry - beta, gamma form'!AK42)/PI()),"NO TRANSECT")</f>
        <v>NO TRANSECT</v>
      </c>
      <c r="CE42" s="201" t="str">
        <f>IF('Site Description'!$G$43&gt;1,SQRT(('Data Entry - beta, gamma form'!AL42)/PI()),"NO TRANSECT")</f>
        <v>NO TRANSECT</v>
      </c>
      <c r="CF42" s="201" t="str">
        <f>IF('Site Description'!$G$43&gt;1,SQRT(('Data Entry - beta, gamma form'!AM42)/PI()),"NO TRANSECT")</f>
        <v>NO TRANSECT</v>
      </c>
      <c r="CG42" s="312" t="str">
        <f>IF('Site Description'!$G$43&gt;1,SQRT(('Data Entry - beta, gamma form'!AN42)/PI()),"NO TRANSECT")</f>
        <v>NO TRANSECT</v>
      </c>
      <c r="CH42" s="315" t="str">
        <f>IF('Data Entry - beta, gamma form'!AK42&gt;0,PI()*(((CD42+$F$2)*(CD42+$F$2))-(CD42*CD42)),"No Colony")</f>
        <v>No Colony</v>
      </c>
      <c r="CI42" s="91" t="str">
        <f>IF('Data Entry - beta, gamma form'!AL42&gt;0,PI()*(((CE42+$G$2)*(CE42+$G$2))-(CE42*CE42)),"No Colony")</f>
        <v>No Colony</v>
      </c>
      <c r="CJ42" s="91" t="str">
        <f>IF('Data Entry - beta, gamma form'!AM42&gt;0,PI()*(((CF42+$H$2)*(CF42+$H$2))-(CF42*CF42)),"No Colony")</f>
        <v>No Colony</v>
      </c>
      <c r="CK42" s="106" t="str">
        <f>IF('Data Entry - beta, gamma form'!AN42&gt;0,PI()*(((CG42+$I$2)*(CG42+$I$2))-(CG42*CG42)),"No Colony")</f>
        <v>No Colony</v>
      </c>
      <c r="CL42" s="34"/>
      <c r="CM42" s="75" t="str">
        <f>IF('Data Entry - beta, gamma form'!AK42&gt;0,Equations!$F$30*CH42,"No Colony")</f>
        <v>No Colony</v>
      </c>
      <c r="CN42" s="76" t="str">
        <f>IF('Data Entry - beta, gamma form'!AL42&gt;0,Equations!$F$30*CI42,"No Colony")</f>
        <v>No Colony</v>
      </c>
      <c r="CO42" s="76" t="str">
        <f>IF('Data Entry - beta, gamma form'!AM42&gt;0,Equations!$F$30*CJ42,"No Colony")</f>
        <v>No Colony</v>
      </c>
      <c r="CP42" s="77" t="str">
        <f>IF('Data Entry - beta, gamma form'!AN42&gt;0,Equations!$F$30*CK42,"No Colony")</f>
        <v>No Colony</v>
      </c>
    </row>
    <row r="43" spans="1:94" ht="15.75" thickBot="1">
      <c r="A43" s="100">
        <v>40</v>
      </c>
      <c r="B43" s="203" t="str">
        <f>IF('Site Description'!$B$43&gt;1,SQRT(('Data Entry - beta, gamma form'!B43)/PI()),"NO TRANSECT")</f>
        <v>NO TRANSECT</v>
      </c>
      <c r="C43" s="201" t="str">
        <f>IF('Site Description'!$B$43&gt;1,SQRT(('Data Entry - beta, gamma form'!C43)/PI()),"NO TRANSECT")</f>
        <v>NO TRANSECT</v>
      </c>
      <c r="D43" s="201" t="str">
        <f>IF('Site Description'!$B$43&gt;1,SQRT(('Data Entry - beta, gamma form'!D43)/PI()),"NO TRANSECT")</f>
        <v>NO TRANSECT</v>
      </c>
      <c r="E43" s="201" t="str">
        <f>IF('Site Description'!$B$43&gt;1,SQRT(('Data Entry - beta, gamma form'!E43)/PI()),"NO TRANSECT")</f>
        <v>NO TRANSECT</v>
      </c>
      <c r="F43" s="91" t="str">
        <f>IF('Data Entry - beta, gamma form'!B43&gt;0,PI()*(((B43+$F$2)*(B43+$F$2))-(B43*B43)),"No Colony")</f>
        <v>No Colony</v>
      </c>
      <c r="G43" s="91" t="str">
        <f>IF('Data Entry - beta, gamma form'!C43&gt;0,PI()*(((C43+$G$2)*(C43+$G$2))-(C43*C43)),"No Colony")</f>
        <v>No Colony</v>
      </c>
      <c r="H43" s="91" t="str">
        <f>IF('Data Entry - beta, gamma form'!D43&gt;0,PI()*(((D43+$H$2)*(D43+$H$2))-(D43*D43)),"No Colony")</f>
        <v>No Colony</v>
      </c>
      <c r="I43" s="106" t="str">
        <f>IF('Data Entry - beta, gamma form'!E43&gt;0,PI()*(((E43+$I$2)*(E43+$I$2))-(E43*E43)),"No Colony")</f>
        <v>No Colony</v>
      </c>
      <c r="K43" s="306" t="str">
        <f>IF('Data Entry - beta, gamma form'!B43&gt;0,Equations!$F$30*F43,"No Colony")</f>
        <v>No Colony</v>
      </c>
      <c r="L43" s="96" t="str">
        <f>IF('Data Entry - beta, gamma form'!C43&gt;0,Equations!$F$30*G43,"No Colony")</f>
        <v>No Colony</v>
      </c>
      <c r="M43" s="96" t="str">
        <f>IF('Data Entry - beta, gamma form'!D43&gt;0,Equations!$F$30*H43,"No Colony")</f>
        <v>No Colony</v>
      </c>
      <c r="N43" s="307" t="str">
        <f>IF('Data Entry - beta, gamma form'!E43&gt;0,Equations!$F$30*I43,"No Colony")</f>
        <v>No Colony</v>
      </c>
      <c r="Q43" s="100">
        <v>40</v>
      </c>
      <c r="R43" s="203" t="str">
        <f>IF('Site Description'!$C$43&gt;1,SQRT(('Data Entry - beta, gamma form'!I43)/PI()),"NO TRANSECT")</f>
        <v>NO TRANSECT</v>
      </c>
      <c r="S43" s="201" t="str">
        <f>IF('Site Description'!$C$43&gt;1,SQRT(('Data Entry - beta, gamma form'!J43)/PI()),"NO TRANSECT")</f>
        <v>NO TRANSECT</v>
      </c>
      <c r="T43" s="201" t="str">
        <f>IF('Site Description'!$C$43&gt;1,SQRT(('Data Entry - beta, gamma form'!K43)/PI()),"NO TRANSECT")</f>
        <v>NO TRANSECT</v>
      </c>
      <c r="U43" s="312" t="str">
        <f>IF('Site Description'!$C$43&gt;1,SQRT(('Data Entry - beta, gamma form'!L43)/PI()),"NO TRANSECT")</f>
        <v>NO TRANSECT</v>
      </c>
      <c r="V43" s="315" t="str">
        <f>IF('Data Entry - beta, gamma form'!I43&gt;0,PI()*(((R43+$F$2)*(R43+$F$2))-(R43*R43)),"No Colony")</f>
        <v>No Colony</v>
      </c>
      <c r="W43" s="91" t="str">
        <f>IF('Data Entry - beta, gamma form'!J43&gt;0,PI()*(((S43+$G$2)*(S43+$G$2))-(S43*S43)),"No Colony")</f>
        <v>No Colony</v>
      </c>
      <c r="X43" s="91" t="str">
        <f>IF('Data Entry - beta, gamma form'!K43&gt;0,PI()*(((T43+$H$2)*(T43+$H$2))-(T43*T43)),"No Colony")</f>
        <v>No Colony</v>
      </c>
      <c r="Y43" s="106" t="str">
        <f>IF('Data Entry - beta, gamma form'!L43&gt;0,PI()*(((U43+$I$2)*(U43+$I$2))-(U43*U43)),"No Colony")</f>
        <v>No Colony</v>
      </c>
      <c r="Z43" s="32"/>
      <c r="AA43" s="75" t="str">
        <f>IF('Data Entry - beta, gamma form'!I43&gt;0,Equations!$F$30*V43,"No Colony")</f>
        <v>No Colony</v>
      </c>
      <c r="AB43" s="76" t="str">
        <f>IF('Data Entry - beta, gamma form'!J43&gt;0,Equations!$F$30*W43,"No Colony")</f>
        <v>No Colony</v>
      </c>
      <c r="AC43" s="76" t="str">
        <f>IF('Data Entry - beta, gamma form'!K43&gt;0,Equations!$F$30*X43,"No Colony")</f>
        <v>No Colony</v>
      </c>
      <c r="AD43" s="77" t="str">
        <f>IF('Data Entry - beta, gamma form'!L43&gt;0,Equations!$F$30*Y43,"No Colony")</f>
        <v>No Colony</v>
      </c>
      <c r="AG43" s="100">
        <v>40</v>
      </c>
      <c r="AH43" s="203" t="str">
        <f>IF('Site Description'!$D$43&gt;1,SQRT(('Data Entry - beta, gamma form'!P43)/PI()),"NO TRANSECT")</f>
        <v>NO TRANSECT</v>
      </c>
      <c r="AI43" s="201" t="str">
        <f>IF('Site Description'!$D$43&gt;1,SQRT(('Data Entry - beta, gamma form'!Q43)/PI()),"NO TRANSECT")</f>
        <v>NO TRANSECT</v>
      </c>
      <c r="AJ43" s="201" t="str">
        <f>IF('Site Description'!$D$43&gt;1,SQRT(('Data Entry - beta, gamma form'!R43)/PI()),"NO TRANSECT")</f>
        <v>NO TRANSECT</v>
      </c>
      <c r="AK43" s="317" t="str">
        <f>IF('Site Description'!$D$43&gt;1,SQRT(('Data Entry - beta, gamma form'!S43)/PI()),"NO TRANSECT")</f>
        <v>NO TRANSECT</v>
      </c>
      <c r="AL43" s="315" t="str">
        <f>IF('Data Entry - beta, gamma form'!P43&gt;0,PI()*(((AH43+$F$2)*(AH43+$F$2))-(AH43*AH43)),"No Colony")</f>
        <v>No Colony</v>
      </c>
      <c r="AM43" s="91" t="str">
        <f>IF('Data Entry - beta, gamma form'!Q43&gt;0,PI()*(((AI43+$G$2)*(AI43+$G$2))-(AI43*AI43)),"No Colony")</f>
        <v>No Colony</v>
      </c>
      <c r="AN43" s="91" t="str">
        <f>IF('Data Entry - beta, gamma form'!R43&gt;0,PI()*(((AJ43+$H$2)*(AJ43+$H$2))-(AJ43*AJ43)),"No Colony")</f>
        <v>No Colony</v>
      </c>
      <c r="AO43" s="106" t="str">
        <f>IF('Data Entry - beta, gamma form'!S43&gt;0,PI()*(((AK43+$I$2)*(AK43+$I$2))-(AK43*AK43)),"No Colony")</f>
        <v>No Colony</v>
      </c>
      <c r="AP43" s="32"/>
      <c r="AQ43" s="75" t="str">
        <f>IF('Data Entry - beta, gamma form'!P43&gt;0,Equations!$F$30*AL43,"No Colony")</f>
        <v>No Colony</v>
      </c>
      <c r="AR43" s="76" t="str">
        <f>IF('Data Entry - beta, gamma form'!Q43&gt;0,Equations!$F$30*AM43,"No Colony")</f>
        <v>No Colony</v>
      </c>
      <c r="AS43" s="76" t="str">
        <f>IF('Data Entry - beta, gamma form'!R43&gt;0,Equations!$F$30*AN43,"No Colony")</f>
        <v>No Colony</v>
      </c>
      <c r="AT43" s="77" t="str">
        <f>IF('Data Entry - beta, gamma form'!S43&gt;0,Equations!$F$30*AO43,"No Colony")</f>
        <v>No Colony</v>
      </c>
      <c r="AW43" s="100">
        <v>40</v>
      </c>
      <c r="AX43" s="203" t="str">
        <f>IF('Site Description'!$E$43&gt;1,SQRT(('Data Entry - beta, gamma form'!W43)/PI()),"NO TRANSECT")</f>
        <v>NO TRANSECT</v>
      </c>
      <c r="AY43" s="201" t="str">
        <f>IF('Site Description'!$E$43&gt;1,SQRT(('Data Entry - beta, gamma form'!X43)/PI()),"NO TRANSECT")</f>
        <v>NO TRANSECT</v>
      </c>
      <c r="AZ43" s="201" t="str">
        <f>IF('Site Description'!$E$43&gt;1,SQRT(('Data Entry - beta, gamma form'!Y43)/PI()),"NO TRANSECT")</f>
        <v>NO TRANSECT</v>
      </c>
      <c r="BA43" s="312" t="str">
        <f>IF('Site Description'!$E$43&gt;1,SQRT(('Data Entry - beta, gamma form'!Z43)/PI()),"NO TRANSECT")</f>
        <v>NO TRANSECT</v>
      </c>
      <c r="BB43" s="315" t="str">
        <f>IF('Data Entry - beta, gamma form'!W43&gt;0,PI()*(((AX43+$F$2)*(AX43+$F$2))-(AX43*AX43)),"No Colony")</f>
        <v>No Colony</v>
      </c>
      <c r="BC43" s="91" t="str">
        <f>IF('Data Entry - beta, gamma form'!X43&gt;0,PI()*(((AY43+$G$2)*(AY43+$G$2))-(AY43*AY43)),"No Colony")</f>
        <v>No Colony</v>
      </c>
      <c r="BD43" s="91" t="str">
        <f>IF('Data Entry - beta, gamma form'!Y43&gt;0,PI()*(((AZ43+$H$2)*(AZ43+$H$2))-(AZ43*AZ43)),"No Colony")</f>
        <v>No Colony</v>
      </c>
      <c r="BE43" s="106" t="str">
        <f>IF('Data Entry - beta, gamma form'!Z43&gt;0,PI()*(((BA43+$I$2)*(BA43+$I$2))-(BA43*BA43)),"No Colony")</f>
        <v>No Colony</v>
      </c>
      <c r="BF43" s="32"/>
      <c r="BG43" s="306" t="str">
        <f>IF('Data Entry - beta, gamma form'!W43&gt;0,Equations!$F$30*BB43,"No Colony")</f>
        <v>No Colony</v>
      </c>
      <c r="BH43" s="96" t="str">
        <f>IF('Data Entry - beta, gamma form'!X43&gt;0,Equations!$F$30*BC43,"No Colony")</f>
        <v>No Colony</v>
      </c>
      <c r="BI43" s="96" t="str">
        <f>IF('Data Entry - beta, gamma form'!Y43&gt;0,Equations!$F$30*BD43,"No Colony")</f>
        <v>No Colony</v>
      </c>
      <c r="BJ43" s="307" t="str">
        <f>IF('Data Entry - beta, gamma form'!Z43&gt;0,Equations!$F$30*BE43,"No Colony")</f>
        <v>No Colony</v>
      </c>
      <c r="BM43" s="100">
        <v>40</v>
      </c>
      <c r="BN43" s="203" t="str">
        <f>IF('Site Description'!$F$43&gt;1,SQRT(('Data Entry - beta, gamma form'!AD43)/PI()),"NO TRANSECT")</f>
        <v>NO TRANSECT</v>
      </c>
      <c r="BO43" s="201" t="str">
        <f>IF('Site Description'!$F$43&gt;1,SQRT(('Data Entry - beta, gamma form'!AE43)/PI()),"NO TRANSECT")</f>
        <v>NO TRANSECT</v>
      </c>
      <c r="BP43" s="201" t="str">
        <f>IF('Site Description'!$F$43&gt;1,SQRT(('Data Entry - beta, gamma form'!AF43)/PI()),"NO TRANSECT")</f>
        <v>NO TRANSECT</v>
      </c>
      <c r="BQ43" s="312" t="str">
        <f>IF('Site Description'!$F$43&gt;1,SQRT(('Data Entry - beta, gamma form'!AG43)/PI()),"NO TRANSECT")</f>
        <v>NO TRANSECT</v>
      </c>
      <c r="BR43" s="315" t="str">
        <f>IF('Data Entry - beta, gamma form'!AD43&gt;0,PI()*(((BN43+$F$2)*(BN43+$F$2))-(BN43*BN43)),"No Colony")</f>
        <v>No Colony</v>
      </c>
      <c r="BS43" s="91" t="str">
        <f>IF('Data Entry - beta, gamma form'!AE43&gt;0,PI()*(((BO43+$G$2)*(BO43+$G$2))-(BO43*BO43)),"No Colony")</f>
        <v>No Colony</v>
      </c>
      <c r="BT43" s="91" t="str">
        <f>IF('Data Entry - beta, gamma form'!AF43&gt;0,PI()*(((BP43+$H$2)*(BP43+$H$2))-(BP43*BP43)),"No Colony")</f>
        <v>No Colony</v>
      </c>
      <c r="BU43" s="106" t="str">
        <f>IF('Data Entry - beta, gamma form'!AG43&gt;0,PI()*(((BQ43+$I$2)*(BQ43+$I$2))-(BQ43*BQ43)),"No Colony")</f>
        <v>No Colony</v>
      </c>
      <c r="BV43" s="32"/>
      <c r="BW43" s="75" t="str">
        <f>IF('Data Entry - beta, gamma form'!AD43&gt;0,Equations!$F$30*BR43,"No Colony")</f>
        <v>No Colony</v>
      </c>
      <c r="BX43" s="76" t="str">
        <f>IF('Data Entry - beta, gamma form'!AE43&gt;0,Equations!$F$30*BS43,"No Colony")</f>
        <v>No Colony</v>
      </c>
      <c r="BY43" s="76" t="str">
        <f>IF('Data Entry - beta, gamma form'!AF43&gt;0,Equations!$F$30*BT43,"No Colony")</f>
        <v>No Colony</v>
      </c>
      <c r="BZ43" s="77" t="str">
        <f>IF('Data Entry - beta, gamma form'!AG43&gt;0,Equations!$F$30*BU43,"No Colony")</f>
        <v>No Colony</v>
      </c>
      <c r="CC43" s="100">
        <v>40</v>
      </c>
      <c r="CD43" s="203" t="str">
        <f>IF('Site Description'!$G$43&gt;1,SQRT(('Data Entry - beta, gamma form'!AK43)/PI()),"NO TRANSECT")</f>
        <v>NO TRANSECT</v>
      </c>
      <c r="CE43" s="201" t="str">
        <f>IF('Site Description'!$G$43&gt;1,SQRT(('Data Entry - beta, gamma form'!AL43)/PI()),"NO TRANSECT")</f>
        <v>NO TRANSECT</v>
      </c>
      <c r="CF43" s="201" t="str">
        <f>IF('Site Description'!$G$43&gt;1,SQRT(('Data Entry - beta, gamma form'!AM43)/PI()),"NO TRANSECT")</f>
        <v>NO TRANSECT</v>
      </c>
      <c r="CG43" s="312" t="str">
        <f>IF('Site Description'!$G$43&gt;1,SQRT(('Data Entry - beta, gamma form'!AN43)/PI()),"NO TRANSECT")</f>
        <v>NO TRANSECT</v>
      </c>
      <c r="CH43" s="315" t="str">
        <f>IF('Data Entry - beta, gamma form'!AK43&gt;0,PI()*(((CD43+$F$2)*(CD43+$F$2))-(CD43*CD43)),"No Colony")</f>
        <v>No Colony</v>
      </c>
      <c r="CI43" s="91" t="str">
        <f>IF('Data Entry - beta, gamma form'!AL43&gt;0,PI()*(((CE43+$G$2)*(CE43+$G$2))-(CE43*CE43)),"No Colony")</f>
        <v>No Colony</v>
      </c>
      <c r="CJ43" s="91" t="str">
        <f>IF('Data Entry - beta, gamma form'!AM43&gt;0,PI()*(((CF43+$H$2)*(CF43+$H$2))-(CF43*CF43)),"No Colony")</f>
        <v>No Colony</v>
      </c>
      <c r="CK43" s="106" t="str">
        <f>IF('Data Entry - beta, gamma form'!AN43&gt;0,PI()*(((CG43+$I$2)*(CG43+$I$2))-(CG43*CG43)),"No Colony")</f>
        <v>No Colony</v>
      </c>
      <c r="CL43" s="34"/>
      <c r="CM43" s="75" t="str">
        <f>IF('Data Entry - beta, gamma form'!AK43&gt;0,Equations!$F$30*CH43,"No Colony")</f>
        <v>No Colony</v>
      </c>
      <c r="CN43" s="76" t="str">
        <f>IF('Data Entry - beta, gamma form'!AL43&gt;0,Equations!$F$30*CI43,"No Colony")</f>
        <v>No Colony</v>
      </c>
      <c r="CO43" s="76" t="str">
        <f>IF('Data Entry - beta, gamma form'!AM43&gt;0,Equations!$F$30*CJ43,"No Colony")</f>
        <v>No Colony</v>
      </c>
      <c r="CP43" s="77" t="str">
        <f>IF('Data Entry - beta, gamma form'!AN43&gt;0,Equations!$F$30*CK43,"No Colony")</f>
        <v>No Colony</v>
      </c>
    </row>
    <row r="44" spans="1:94" ht="15.75" thickBot="1">
      <c r="A44" s="100">
        <v>41</v>
      </c>
      <c r="B44" s="203" t="str">
        <f>IF('Site Description'!$B$43&gt;1,SQRT(('Data Entry - beta, gamma form'!B44)/PI()),"NO TRANSECT")</f>
        <v>NO TRANSECT</v>
      </c>
      <c r="C44" s="201" t="str">
        <f>IF('Site Description'!$B$43&gt;1,SQRT(('Data Entry - beta, gamma form'!C44)/PI()),"NO TRANSECT")</f>
        <v>NO TRANSECT</v>
      </c>
      <c r="D44" s="201" t="str">
        <f>IF('Site Description'!$B$43&gt;1,SQRT(('Data Entry - beta, gamma form'!D44)/PI()),"NO TRANSECT")</f>
        <v>NO TRANSECT</v>
      </c>
      <c r="E44" s="201" t="str">
        <f>IF('Site Description'!$B$43&gt;1,SQRT(('Data Entry - beta, gamma form'!E44)/PI()),"NO TRANSECT")</f>
        <v>NO TRANSECT</v>
      </c>
      <c r="F44" s="91" t="str">
        <f>IF('Data Entry - beta, gamma form'!B44&gt;0,PI()*(((B44+$F$2)*(B44+$F$2))-(B44*B44)),"No Colony")</f>
        <v>No Colony</v>
      </c>
      <c r="G44" s="91" t="str">
        <f>IF('Data Entry - beta, gamma form'!C44&gt;0,PI()*(((C44+$G$2)*(C44+$G$2))-(C44*C44)),"No Colony")</f>
        <v>No Colony</v>
      </c>
      <c r="H44" s="91" t="str">
        <f>IF('Data Entry - beta, gamma form'!D44&gt;0,PI()*(((D44+$H$2)*(D44+$H$2))-(D44*D44)),"No Colony")</f>
        <v>No Colony</v>
      </c>
      <c r="I44" s="106" t="str">
        <f>IF('Data Entry - beta, gamma form'!E44&gt;0,PI()*(((E44+$I$2)*(E44+$I$2))-(E44*E44)),"No Colony")</f>
        <v>No Colony</v>
      </c>
      <c r="K44" s="306" t="str">
        <f>IF('Data Entry - beta, gamma form'!B44&gt;0,Equations!$F$30*F44,"No Colony")</f>
        <v>No Colony</v>
      </c>
      <c r="L44" s="96" t="str">
        <f>IF('Data Entry - beta, gamma form'!C44&gt;0,Equations!$F$30*G44,"No Colony")</f>
        <v>No Colony</v>
      </c>
      <c r="M44" s="96" t="str">
        <f>IF('Data Entry - beta, gamma form'!D44&gt;0,Equations!$F$30*H44,"No Colony")</f>
        <v>No Colony</v>
      </c>
      <c r="N44" s="307" t="str">
        <f>IF('Data Entry - beta, gamma form'!E44&gt;0,Equations!$F$30*I44,"No Colony")</f>
        <v>No Colony</v>
      </c>
      <c r="Q44" s="100">
        <v>41</v>
      </c>
      <c r="R44" s="203" t="str">
        <f>IF('Site Description'!$C$43&gt;1,SQRT(('Data Entry - beta, gamma form'!I44)/PI()),"NO TRANSECT")</f>
        <v>NO TRANSECT</v>
      </c>
      <c r="S44" s="201" t="str">
        <f>IF('Site Description'!$C$43&gt;1,SQRT(('Data Entry - beta, gamma form'!J44)/PI()),"NO TRANSECT")</f>
        <v>NO TRANSECT</v>
      </c>
      <c r="T44" s="201" t="str">
        <f>IF('Site Description'!$C$43&gt;1,SQRT(('Data Entry - beta, gamma form'!K44)/PI()),"NO TRANSECT")</f>
        <v>NO TRANSECT</v>
      </c>
      <c r="U44" s="312" t="str">
        <f>IF('Site Description'!$C$43&gt;1,SQRT(('Data Entry - beta, gamma form'!L44)/PI()),"NO TRANSECT")</f>
        <v>NO TRANSECT</v>
      </c>
      <c r="V44" s="315" t="str">
        <f>IF('Data Entry - beta, gamma form'!I44&gt;0,PI()*(((R44+$F$2)*(R44+$F$2))-(R44*R44)),"No Colony")</f>
        <v>No Colony</v>
      </c>
      <c r="W44" s="91" t="str">
        <f>IF('Data Entry - beta, gamma form'!J44&gt;0,PI()*(((S44+$G$2)*(S44+$G$2))-(S44*S44)),"No Colony")</f>
        <v>No Colony</v>
      </c>
      <c r="X44" s="91" t="str">
        <f>IF('Data Entry - beta, gamma form'!K44&gt;0,PI()*(((T44+$H$2)*(T44+$H$2))-(T44*T44)),"No Colony")</f>
        <v>No Colony</v>
      </c>
      <c r="Y44" s="106" t="str">
        <f>IF('Data Entry - beta, gamma form'!L44&gt;0,PI()*(((U44+$I$2)*(U44+$I$2))-(U44*U44)),"No Colony")</f>
        <v>No Colony</v>
      </c>
      <c r="Z44" s="32"/>
      <c r="AA44" s="75" t="str">
        <f>IF('Data Entry - beta, gamma form'!I44&gt;0,Equations!$F$30*V44,"No Colony")</f>
        <v>No Colony</v>
      </c>
      <c r="AB44" s="76" t="str">
        <f>IF('Data Entry - beta, gamma form'!J44&gt;0,Equations!$F$30*W44,"No Colony")</f>
        <v>No Colony</v>
      </c>
      <c r="AC44" s="76" t="str">
        <f>IF('Data Entry - beta, gamma form'!K44&gt;0,Equations!$F$30*X44,"No Colony")</f>
        <v>No Colony</v>
      </c>
      <c r="AD44" s="77" t="str">
        <f>IF('Data Entry - beta, gamma form'!L44&gt;0,Equations!$F$30*Y44,"No Colony")</f>
        <v>No Colony</v>
      </c>
      <c r="AG44" s="100">
        <v>41</v>
      </c>
      <c r="AH44" s="203" t="str">
        <f>IF('Site Description'!$D$43&gt;1,SQRT(('Data Entry - beta, gamma form'!P44)/PI()),"NO TRANSECT")</f>
        <v>NO TRANSECT</v>
      </c>
      <c r="AI44" s="201" t="str">
        <f>IF('Site Description'!$D$43&gt;1,SQRT(('Data Entry - beta, gamma form'!Q44)/PI()),"NO TRANSECT")</f>
        <v>NO TRANSECT</v>
      </c>
      <c r="AJ44" s="201" t="str">
        <f>IF('Site Description'!$D$43&gt;1,SQRT(('Data Entry - beta, gamma form'!R44)/PI()),"NO TRANSECT")</f>
        <v>NO TRANSECT</v>
      </c>
      <c r="AK44" s="317" t="str">
        <f>IF('Site Description'!$D$43&gt;1,SQRT(('Data Entry - beta, gamma form'!S44)/PI()),"NO TRANSECT")</f>
        <v>NO TRANSECT</v>
      </c>
      <c r="AL44" s="315" t="str">
        <f>IF('Data Entry - beta, gamma form'!P44&gt;0,PI()*(((AH44+$F$2)*(AH44+$F$2))-(AH44*AH44)),"No Colony")</f>
        <v>No Colony</v>
      </c>
      <c r="AM44" s="91" t="str">
        <f>IF('Data Entry - beta, gamma form'!Q44&gt;0,PI()*(((AI44+$G$2)*(AI44+$G$2))-(AI44*AI44)),"No Colony")</f>
        <v>No Colony</v>
      </c>
      <c r="AN44" s="91" t="str">
        <f>IF('Data Entry - beta, gamma form'!R44&gt;0,PI()*(((AJ44+$H$2)*(AJ44+$H$2))-(AJ44*AJ44)),"No Colony")</f>
        <v>No Colony</v>
      </c>
      <c r="AO44" s="106" t="str">
        <f>IF('Data Entry - beta, gamma form'!S44&gt;0,PI()*(((AK44+$I$2)*(AK44+$I$2))-(AK44*AK44)),"No Colony")</f>
        <v>No Colony</v>
      </c>
      <c r="AP44" s="32"/>
      <c r="AQ44" s="75" t="str">
        <f>IF('Data Entry - beta, gamma form'!P44&gt;0,Equations!$F$30*AL44,"No Colony")</f>
        <v>No Colony</v>
      </c>
      <c r="AR44" s="76" t="str">
        <f>IF('Data Entry - beta, gamma form'!Q44&gt;0,Equations!$F$30*AM44,"No Colony")</f>
        <v>No Colony</v>
      </c>
      <c r="AS44" s="76" t="str">
        <f>IF('Data Entry - beta, gamma form'!R44&gt;0,Equations!$F$30*AN44,"No Colony")</f>
        <v>No Colony</v>
      </c>
      <c r="AT44" s="77" t="str">
        <f>IF('Data Entry - beta, gamma form'!S44&gt;0,Equations!$F$30*AO44,"No Colony")</f>
        <v>No Colony</v>
      </c>
      <c r="AW44" s="100">
        <v>41</v>
      </c>
      <c r="AX44" s="203" t="str">
        <f>IF('Site Description'!$E$43&gt;1,SQRT(('Data Entry - beta, gamma form'!W44)/PI()),"NO TRANSECT")</f>
        <v>NO TRANSECT</v>
      </c>
      <c r="AY44" s="201" t="str">
        <f>IF('Site Description'!$E$43&gt;1,SQRT(('Data Entry - beta, gamma form'!X44)/PI()),"NO TRANSECT")</f>
        <v>NO TRANSECT</v>
      </c>
      <c r="AZ44" s="201" t="str">
        <f>IF('Site Description'!$E$43&gt;1,SQRT(('Data Entry - beta, gamma form'!Y44)/PI()),"NO TRANSECT")</f>
        <v>NO TRANSECT</v>
      </c>
      <c r="BA44" s="312" t="str">
        <f>IF('Site Description'!$E$43&gt;1,SQRT(('Data Entry - beta, gamma form'!Z44)/PI()),"NO TRANSECT")</f>
        <v>NO TRANSECT</v>
      </c>
      <c r="BB44" s="315" t="str">
        <f>IF('Data Entry - beta, gamma form'!W44&gt;0,PI()*(((AX44+$F$2)*(AX44+$F$2))-(AX44*AX44)),"No Colony")</f>
        <v>No Colony</v>
      </c>
      <c r="BC44" s="91" t="str">
        <f>IF('Data Entry - beta, gamma form'!X44&gt;0,PI()*(((AY44+$G$2)*(AY44+$G$2))-(AY44*AY44)),"No Colony")</f>
        <v>No Colony</v>
      </c>
      <c r="BD44" s="91" t="str">
        <f>IF('Data Entry - beta, gamma form'!Y44&gt;0,PI()*(((AZ44+$H$2)*(AZ44+$H$2))-(AZ44*AZ44)),"No Colony")</f>
        <v>No Colony</v>
      </c>
      <c r="BE44" s="106" t="str">
        <f>IF('Data Entry - beta, gamma form'!Z44&gt;0,PI()*(((BA44+$I$2)*(BA44+$I$2))-(BA44*BA44)),"No Colony")</f>
        <v>No Colony</v>
      </c>
      <c r="BF44" s="32"/>
      <c r="BG44" s="306" t="str">
        <f>IF('Data Entry - beta, gamma form'!W44&gt;0,Equations!$F$30*BB44,"No Colony")</f>
        <v>No Colony</v>
      </c>
      <c r="BH44" s="96" t="str">
        <f>IF('Data Entry - beta, gamma form'!X44&gt;0,Equations!$F$30*BC44,"No Colony")</f>
        <v>No Colony</v>
      </c>
      <c r="BI44" s="96" t="str">
        <f>IF('Data Entry - beta, gamma form'!Y44&gt;0,Equations!$F$30*BD44,"No Colony")</f>
        <v>No Colony</v>
      </c>
      <c r="BJ44" s="307" t="str">
        <f>IF('Data Entry - beta, gamma form'!Z44&gt;0,Equations!$F$30*BE44,"No Colony")</f>
        <v>No Colony</v>
      </c>
      <c r="BM44" s="100">
        <v>41</v>
      </c>
      <c r="BN44" s="203" t="str">
        <f>IF('Site Description'!$F$43&gt;1,SQRT(('Data Entry - beta, gamma form'!AD44)/PI()),"NO TRANSECT")</f>
        <v>NO TRANSECT</v>
      </c>
      <c r="BO44" s="201" t="str">
        <f>IF('Site Description'!$F$43&gt;1,SQRT(('Data Entry - beta, gamma form'!AE44)/PI()),"NO TRANSECT")</f>
        <v>NO TRANSECT</v>
      </c>
      <c r="BP44" s="201" t="str">
        <f>IF('Site Description'!$F$43&gt;1,SQRT(('Data Entry - beta, gamma form'!AF44)/PI()),"NO TRANSECT")</f>
        <v>NO TRANSECT</v>
      </c>
      <c r="BQ44" s="312" t="str">
        <f>IF('Site Description'!$F$43&gt;1,SQRT(('Data Entry - beta, gamma form'!AG44)/PI()),"NO TRANSECT")</f>
        <v>NO TRANSECT</v>
      </c>
      <c r="BR44" s="315" t="str">
        <f>IF('Data Entry - beta, gamma form'!AD44&gt;0,PI()*(((BN44+$F$2)*(BN44+$F$2))-(BN44*BN44)),"No Colony")</f>
        <v>No Colony</v>
      </c>
      <c r="BS44" s="91" t="str">
        <f>IF('Data Entry - beta, gamma form'!AE44&gt;0,PI()*(((BO44+$G$2)*(BO44+$G$2))-(BO44*BO44)),"No Colony")</f>
        <v>No Colony</v>
      </c>
      <c r="BT44" s="91" t="str">
        <f>IF('Data Entry - beta, gamma form'!AF44&gt;0,PI()*(((BP44+$H$2)*(BP44+$H$2))-(BP44*BP44)),"No Colony")</f>
        <v>No Colony</v>
      </c>
      <c r="BU44" s="106" t="str">
        <f>IF('Data Entry - beta, gamma form'!AG44&gt;0,PI()*(((BQ44+$I$2)*(BQ44+$I$2))-(BQ44*BQ44)),"No Colony")</f>
        <v>No Colony</v>
      </c>
      <c r="BV44" s="32"/>
      <c r="BW44" s="75" t="str">
        <f>IF('Data Entry - beta, gamma form'!AD44&gt;0,Equations!$F$30*BR44,"No Colony")</f>
        <v>No Colony</v>
      </c>
      <c r="BX44" s="76" t="str">
        <f>IF('Data Entry - beta, gamma form'!AE44&gt;0,Equations!$F$30*BS44,"No Colony")</f>
        <v>No Colony</v>
      </c>
      <c r="BY44" s="76" t="str">
        <f>IF('Data Entry - beta, gamma form'!AF44&gt;0,Equations!$F$30*BT44,"No Colony")</f>
        <v>No Colony</v>
      </c>
      <c r="BZ44" s="77" t="str">
        <f>IF('Data Entry - beta, gamma form'!AG44&gt;0,Equations!$F$30*BU44,"No Colony")</f>
        <v>No Colony</v>
      </c>
      <c r="CC44" s="100">
        <v>41</v>
      </c>
      <c r="CD44" s="203" t="str">
        <f>IF('Site Description'!$G$43&gt;1,SQRT(('Data Entry - beta, gamma form'!AK44)/PI()),"NO TRANSECT")</f>
        <v>NO TRANSECT</v>
      </c>
      <c r="CE44" s="201" t="str">
        <f>IF('Site Description'!$G$43&gt;1,SQRT(('Data Entry - beta, gamma form'!AL44)/PI()),"NO TRANSECT")</f>
        <v>NO TRANSECT</v>
      </c>
      <c r="CF44" s="201" t="str">
        <f>IF('Site Description'!$G$43&gt;1,SQRT(('Data Entry - beta, gamma form'!AM44)/PI()),"NO TRANSECT")</f>
        <v>NO TRANSECT</v>
      </c>
      <c r="CG44" s="312" t="str">
        <f>IF('Site Description'!$G$43&gt;1,SQRT(('Data Entry - beta, gamma form'!AN44)/PI()),"NO TRANSECT")</f>
        <v>NO TRANSECT</v>
      </c>
      <c r="CH44" s="315" t="str">
        <f>IF('Data Entry - beta, gamma form'!AK44&gt;0,PI()*(((CD44+$F$2)*(CD44+$F$2))-(CD44*CD44)),"No Colony")</f>
        <v>No Colony</v>
      </c>
      <c r="CI44" s="91" t="str">
        <f>IF('Data Entry - beta, gamma form'!AL44&gt;0,PI()*(((CE44+$G$2)*(CE44+$G$2))-(CE44*CE44)),"No Colony")</f>
        <v>No Colony</v>
      </c>
      <c r="CJ44" s="91" t="str">
        <f>IF('Data Entry - beta, gamma form'!AM44&gt;0,PI()*(((CF44+$H$2)*(CF44+$H$2))-(CF44*CF44)),"No Colony")</f>
        <v>No Colony</v>
      </c>
      <c r="CK44" s="106" t="str">
        <f>IF('Data Entry - beta, gamma form'!AN44&gt;0,PI()*(((CG44+$I$2)*(CG44+$I$2))-(CG44*CG44)),"No Colony")</f>
        <v>No Colony</v>
      </c>
      <c r="CL44" s="34"/>
      <c r="CM44" s="75" t="str">
        <f>IF('Data Entry - beta, gamma form'!AK44&gt;0,Equations!$F$30*CH44,"No Colony")</f>
        <v>No Colony</v>
      </c>
      <c r="CN44" s="76" t="str">
        <f>IF('Data Entry - beta, gamma form'!AL44&gt;0,Equations!$F$30*CI44,"No Colony")</f>
        <v>No Colony</v>
      </c>
      <c r="CO44" s="76" t="str">
        <f>IF('Data Entry - beta, gamma form'!AM44&gt;0,Equations!$F$30*CJ44,"No Colony")</f>
        <v>No Colony</v>
      </c>
      <c r="CP44" s="77" t="str">
        <f>IF('Data Entry - beta, gamma form'!AN44&gt;0,Equations!$F$30*CK44,"No Colony")</f>
        <v>No Colony</v>
      </c>
    </row>
    <row r="45" spans="1:94" ht="15.75" thickBot="1">
      <c r="A45" s="100">
        <v>42</v>
      </c>
      <c r="B45" s="203" t="str">
        <f>IF('Site Description'!$B$43&gt;1,SQRT(('Data Entry - beta, gamma form'!B45)/PI()),"NO TRANSECT")</f>
        <v>NO TRANSECT</v>
      </c>
      <c r="C45" s="201" t="str">
        <f>IF('Site Description'!$B$43&gt;1,SQRT(('Data Entry - beta, gamma form'!C45)/PI()),"NO TRANSECT")</f>
        <v>NO TRANSECT</v>
      </c>
      <c r="D45" s="201" t="str">
        <f>IF('Site Description'!$B$43&gt;1,SQRT(('Data Entry - beta, gamma form'!D45)/PI()),"NO TRANSECT")</f>
        <v>NO TRANSECT</v>
      </c>
      <c r="E45" s="201" t="str">
        <f>IF('Site Description'!$B$43&gt;1,SQRT(('Data Entry - beta, gamma form'!E45)/PI()),"NO TRANSECT")</f>
        <v>NO TRANSECT</v>
      </c>
      <c r="F45" s="91" t="str">
        <f>IF('Data Entry - beta, gamma form'!B45&gt;0,PI()*(((B45+$F$2)*(B45+$F$2))-(B45*B45)),"No Colony")</f>
        <v>No Colony</v>
      </c>
      <c r="G45" s="91" t="str">
        <f>IF('Data Entry - beta, gamma form'!C45&gt;0,PI()*(((C45+$G$2)*(C45+$G$2))-(C45*C45)),"No Colony")</f>
        <v>No Colony</v>
      </c>
      <c r="H45" s="91" t="str">
        <f>IF('Data Entry - beta, gamma form'!D45&gt;0,PI()*(((D45+$H$2)*(D45+$H$2))-(D45*D45)),"No Colony")</f>
        <v>No Colony</v>
      </c>
      <c r="I45" s="106" t="str">
        <f>IF('Data Entry - beta, gamma form'!E45&gt;0,PI()*(((E45+$I$2)*(E45+$I$2))-(E45*E45)),"No Colony")</f>
        <v>No Colony</v>
      </c>
      <c r="K45" s="306" t="str">
        <f>IF('Data Entry - beta, gamma form'!B45&gt;0,Equations!$F$30*F45,"No Colony")</f>
        <v>No Colony</v>
      </c>
      <c r="L45" s="96" t="str">
        <f>IF('Data Entry - beta, gamma form'!C45&gt;0,Equations!$F$30*G45,"No Colony")</f>
        <v>No Colony</v>
      </c>
      <c r="M45" s="96" t="str">
        <f>IF('Data Entry - beta, gamma form'!D45&gt;0,Equations!$F$30*H45,"No Colony")</f>
        <v>No Colony</v>
      </c>
      <c r="N45" s="307" t="str">
        <f>IF('Data Entry - beta, gamma form'!E45&gt;0,Equations!$F$30*I45,"No Colony")</f>
        <v>No Colony</v>
      </c>
      <c r="Q45" s="100">
        <v>42</v>
      </c>
      <c r="R45" s="203" t="str">
        <f>IF('Site Description'!$C$43&gt;1,SQRT(('Data Entry - beta, gamma form'!I45)/PI()),"NO TRANSECT")</f>
        <v>NO TRANSECT</v>
      </c>
      <c r="S45" s="201" t="str">
        <f>IF('Site Description'!$C$43&gt;1,SQRT(('Data Entry - beta, gamma form'!J45)/PI()),"NO TRANSECT")</f>
        <v>NO TRANSECT</v>
      </c>
      <c r="T45" s="201" t="str">
        <f>IF('Site Description'!$C$43&gt;1,SQRT(('Data Entry - beta, gamma form'!K45)/PI()),"NO TRANSECT")</f>
        <v>NO TRANSECT</v>
      </c>
      <c r="U45" s="312" t="str">
        <f>IF('Site Description'!$C$43&gt;1,SQRT(('Data Entry - beta, gamma form'!L45)/PI()),"NO TRANSECT")</f>
        <v>NO TRANSECT</v>
      </c>
      <c r="V45" s="315" t="str">
        <f>IF('Data Entry - beta, gamma form'!I45&gt;0,PI()*(((R45+$F$2)*(R45+$F$2))-(R45*R45)),"No Colony")</f>
        <v>No Colony</v>
      </c>
      <c r="W45" s="91" t="str">
        <f>IF('Data Entry - beta, gamma form'!J45&gt;0,PI()*(((S45+$G$2)*(S45+$G$2))-(S45*S45)),"No Colony")</f>
        <v>No Colony</v>
      </c>
      <c r="X45" s="91" t="str">
        <f>IF('Data Entry - beta, gamma form'!K45&gt;0,PI()*(((T45+$H$2)*(T45+$H$2))-(T45*T45)),"No Colony")</f>
        <v>No Colony</v>
      </c>
      <c r="Y45" s="106" t="str">
        <f>IF('Data Entry - beta, gamma form'!L45&gt;0,PI()*(((U45+$I$2)*(U45+$I$2))-(U45*U45)),"No Colony")</f>
        <v>No Colony</v>
      </c>
      <c r="Z45" s="32"/>
      <c r="AA45" s="75" t="str">
        <f>IF('Data Entry - beta, gamma form'!I45&gt;0,Equations!$F$30*V45,"No Colony")</f>
        <v>No Colony</v>
      </c>
      <c r="AB45" s="76" t="str">
        <f>IF('Data Entry - beta, gamma form'!J45&gt;0,Equations!$F$30*W45,"No Colony")</f>
        <v>No Colony</v>
      </c>
      <c r="AC45" s="76" t="str">
        <f>IF('Data Entry - beta, gamma form'!K45&gt;0,Equations!$F$30*X45,"No Colony")</f>
        <v>No Colony</v>
      </c>
      <c r="AD45" s="77" t="str">
        <f>IF('Data Entry - beta, gamma form'!L45&gt;0,Equations!$F$30*Y45,"No Colony")</f>
        <v>No Colony</v>
      </c>
      <c r="AG45" s="100">
        <v>42</v>
      </c>
      <c r="AH45" s="203" t="str">
        <f>IF('Site Description'!$D$43&gt;1,SQRT(('Data Entry - beta, gamma form'!P45)/PI()),"NO TRANSECT")</f>
        <v>NO TRANSECT</v>
      </c>
      <c r="AI45" s="201" t="str">
        <f>IF('Site Description'!$D$43&gt;1,SQRT(('Data Entry - beta, gamma form'!Q45)/PI()),"NO TRANSECT")</f>
        <v>NO TRANSECT</v>
      </c>
      <c r="AJ45" s="201" t="str">
        <f>IF('Site Description'!$D$43&gt;1,SQRT(('Data Entry - beta, gamma form'!R45)/PI()),"NO TRANSECT")</f>
        <v>NO TRANSECT</v>
      </c>
      <c r="AK45" s="317" t="str">
        <f>IF('Site Description'!$D$43&gt;1,SQRT(('Data Entry - beta, gamma form'!S45)/PI()),"NO TRANSECT")</f>
        <v>NO TRANSECT</v>
      </c>
      <c r="AL45" s="315" t="str">
        <f>IF('Data Entry - beta, gamma form'!P45&gt;0,PI()*(((AH45+$F$2)*(AH45+$F$2))-(AH45*AH45)),"No Colony")</f>
        <v>No Colony</v>
      </c>
      <c r="AM45" s="91" t="str">
        <f>IF('Data Entry - beta, gamma form'!Q45&gt;0,PI()*(((AI45+$G$2)*(AI45+$G$2))-(AI45*AI45)),"No Colony")</f>
        <v>No Colony</v>
      </c>
      <c r="AN45" s="91" t="str">
        <f>IF('Data Entry - beta, gamma form'!R45&gt;0,PI()*(((AJ45+$H$2)*(AJ45+$H$2))-(AJ45*AJ45)),"No Colony")</f>
        <v>No Colony</v>
      </c>
      <c r="AO45" s="106" t="str">
        <f>IF('Data Entry - beta, gamma form'!S45&gt;0,PI()*(((AK45+$I$2)*(AK45+$I$2))-(AK45*AK45)),"No Colony")</f>
        <v>No Colony</v>
      </c>
      <c r="AP45" s="32"/>
      <c r="AQ45" s="75" t="str">
        <f>IF('Data Entry - beta, gamma form'!P45&gt;0,Equations!$F$30*AL45,"No Colony")</f>
        <v>No Colony</v>
      </c>
      <c r="AR45" s="76" t="str">
        <f>IF('Data Entry - beta, gamma form'!Q45&gt;0,Equations!$F$30*AM45,"No Colony")</f>
        <v>No Colony</v>
      </c>
      <c r="AS45" s="76" t="str">
        <f>IF('Data Entry - beta, gamma form'!R45&gt;0,Equations!$F$30*AN45,"No Colony")</f>
        <v>No Colony</v>
      </c>
      <c r="AT45" s="77" t="str">
        <f>IF('Data Entry - beta, gamma form'!S45&gt;0,Equations!$F$30*AO45,"No Colony")</f>
        <v>No Colony</v>
      </c>
      <c r="AW45" s="100">
        <v>42</v>
      </c>
      <c r="AX45" s="203" t="str">
        <f>IF('Site Description'!$E$43&gt;1,SQRT(('Data Entry - beta, gamma form'!W45)/PI()),"NO TRANSECT")</f>
        <v>NO TRANSECT</v>
      </c>
      <c r="AY45" s="201" t="str">
        <f>IF('Site Description'!$E$43&gt;1,SQRT(('Data Entry - beta, gamma form'!X45)/PI()),"NO TRANSECT")</f>
        <v>NO TRANSECT</v>
      </c>
      <c r="AZ45" s="201" t="str">
        <f>IF('Site Description'!$E$43&gt;1,SQRT(('Data Entry - beta, gamma form'!Y45)/PI()),"NO TRANSECT")</f>
        <v>NO TRANSECT</v>
      </c>
      <c r="BA45" s="312" t="str">
        <f>IF('Site Description'!$E$43&gt;1,SQRT(('Data Entry - beta, gamma form'!Z45)/PI()),"NO TRANSECT")</f>
        <v>NO TRANSECT</v>
      </c>
      <c r="BB45" s="315" t="str">
        <f>IF('Data Entry - beta, gamma form'!W45&gt;0,PI()*(((AX45+$F$2)*(AX45+$F$2))-(AX45*AX45)),"No Colony")</f>
        <v>No Colony</v>
      </c>
      <c r="BC45" s="91" t="str">
        <f>IF('Data Entry - beta, gamma form'!X45&gt;0,PI()*(((AY45+$G$2)*(AY45+$G$2))-(AY45*AY45)),"No Colony")</f>
        <v>No Colony</v>
      </c>
      <c r="BD45" s="91" t="str">
        <f>IF('Data Entry - beta, gamma form'!Y45&gt;0,PI()*(((AZ45+$H$2)*(AZ45+$H$2))-(AZ45*AZ45)),"No Colony")</f>
        <v>No Colony</v>
      </c>
      <c r="BE45" s="106" t="str">
        <f>IF('Data Entry - beta, gamma form'!Z45&gt;0,PI()*(((BA45+$I$2)*(BA45+$I$2))-(BA45*BA45)),"No Colony")</f>
        <v>No Colony</v>
      </c>
      <c r="BF45" s="32"/>
      <c r="BG45" s="306" t="str">
        <f>IF('Data Entry - beta, gamma form'!W45&gt;0,Equations!$F$30*BB45,"No Colony")</f>
        <v>No Colony</v>
      </c>
      <c r="BH45" s="96" t="str">
        <f>IF('Data Entry - beta, gamma form'!X45&gt;0,Equations!$F$30*BC45,"No Colony")</f>
        <v>No Colony</v>
      </c>
      <c r="BI45" s="96" t="str">
        <f>IF('Data Entry - beta, gamma form'!Y45&gt;0,Equations!$F$30*BD45,"No Colony")</f>
        <v>No Colony</v>
      </c>
      <c r="BJ45" s="307" t="str">
        <f>IF('Data Entry - beta, gamma form'!Z45&gt;0,Equations!$F$30*BE45,"No Colony")</f>
        <v>No Colony</v>
      </c>
      <c r="BM45" s="100">
        <v>42</v>
      </c>
      <c r="BN45" s="203" t="str">
        <f>IF('Site Description'!$F$43&gt;1,SQRT(('Data Entry - beta, gamma form'!AD45)/PI()),"NO TRANSECT")</f>
        <v>NO TRANSECT</v>
      </c>
      <c r="BO45" s="201" t="str">
        <f>IF('Site Description'!$F$43&gt;1,SQRT(('Data Entry - beta, gamma form'!AE45)/PI()),"NO TRANSECT")</f>
        <v>NO TRANSECT</v>
      </c>
      <c r="BP45" s="201" t="str">
        <f>IF('Site Description'!$F$43&gt;1,SQRT(('Data Entry - beta, gamma form'!AF45)/PI()),"NO TRANSECT")</f>
        <v>NO TRANSECT</v>
      </c>
      <c r="BQ45" s="312" t="str">
        <f>IF('Site Description'!$F$43&gt;1,SQRT(('Data Entry - beta, gamma form'!AG45)/PI()),"NO TRANSECT")</f>
        <v>NO TRANSECT</v>
      </c>
      <c r="BR45" s="315" t="str">
        <f>IF('Data Entry - beta, gamma form'!AD45&gt;0,PI()*(((BN45+$F$2)*(BN45+$F$2))-(BN45*BN45)),"No Colony")</f>
        <v>No Colony</v>
      </c>
      <c r="BS45" s="91" t="str">
        <f>IF('Data Entry - beta, gamma form'!AE45&gt;0,PI()*(((BO45+$G$2)*(BO45+$G$2))-(BO45*BO45)),"No Colony")</f>
        <v>No Colony</v>
      </c>
      <c r="BT45" s="91" t="str">
        <f>IF('Data Entry - beta, gamma form'!AF45&gt;0,PI()*(((BP45+$H$2)*(BP45+$H$2))-(BP45*BP45)),"No Colony")</f>
        <v>No Colony</v>
      </c>
      <c r="BU45" s="106" t="str">
        <f>IF('Data Entry - beta, gamma form'!AG45&gt;0,PI()*(((BQ45+$I$2)*(BQ45+$I$2))-(BQ45*BQ45)),"No Colony")</f>
        <v>No Colony</v>
      </c>
      <c r="BV45" s="32"/>
      <c r="BW45" s="75" t="str">
        <f>IF('Data Entry - beta, gamma form'!AD45&gt;0,Equations!$F$30*BR45,"No Colony")</f>
        <v>No Colony</v>
      </c>
      <c r="BX45" s="76" t="str">
        <f>IF('Data Entry - beta, gamma form'!AE45&gt;0,Equations!$F$30*BS45,"No Colony")</f>
        <v>No Colony</v>
      </c>
      <c r="BY45" s="76" t="str">
        <f>IF('Data Entry - beta, gamma form'!AF45&gt;0,Equations!$F$30*BT45,"No Colony")</f>
        <v>No Colony</v>
      </c>
      <c r="BZ45" s="77" t="str">
        <f>IF('Data Entry - beta, gamma form'!AG45&gt;0,Equations!$F$30*BU45,"No Colony")</f>
        <v>No Colony</v>
      </c>
      <c r="CC45" s="100">
        <v>42</v>
      </c>
      <c r="CD45" s="203" t="str">
        <f>IF('Site Description'!$G$43&gt;1,SQRT(('Data Entry - beta, gamma form'!AK45)/PI()),"NO TRANSECT")</f>
        <v>NO TRANSECT</v>
      </c>
      <c r="CE45" s="201" t="str">
        <f>IF('Site Description'!$G$43&gt;1,SQRT(('Data Entry - beta, gamma form'!AL45)/PI()),"NO TRANSECT")</f>
        <v>NO TRANSECT</v>
      </c>
      <c r="CF45" s="201" t="str">
        <f>IF('Site Description'!$G$43&gt;1,SQRT(('Data Entry - beta, gamma form'!AM45)/PI()),"NO TRANSECT")</f>
        <v>NO TRANSECT</v>
      </c>
      <c r="CG45" s="312" t="str">
        <f>IF('Site Description'!$G$43&gt;1,SQRT(('Data Entry - beta, gamma form'!AN45)/PI()),"NO TRANSECT")</f>
        <v>NO TRANSECT</v>
      </c>
      <c r="CH45" s="315" t="str">
        <f>IF('Data Entry - beta, gamma form'!AK45&gt;0,PI()*(((CD45+$F$2)*(CD45+$F$2))-(CD45*CD45)),"No Colony")</f>
        <v>No Colony</v>
      </c>
      <c r="CI45" s="91" t="str">
        <f>IF('Data Entry - beta, gamma form'!AL45&gt;0,PI()*(((CE45+$G$2)*(CE45+$G$2))-(CE45*CE45)),"No Colony")</f>
        <v>No Colony</v>
      </c>
      <c r="CJ45" s="91" t="str">
        <f>IF('Data Entry - beta, gamma form'!AM45&gt;0,PI()*(((CF45+$H$2)*(CF45+$H$2))-(CF45*CF45)),"No Colony")</f>
        <v>No Colony</v>
      </c>
      <c r="CK45" s="106" t="str">
        <f>IF('Data Entry - beta, gamma form'!AN45&gt;0,PI()*(((CG45+$I$2)*(CG45+$I$2))-(CG45*CG45)),"No Colony")</f>
        <v>No Colony</v>
      </c>
      <c r="CL45" s="34"/>
      <c r="CM45" s="75" t="str">
        <f>IF('Data Entry - beta, gamma form'!AK45&gt;0,Equations!$F$30*CH45,"No Colony")</f>
        <v>No Colony</v>
      </c>
      <c r="CN45" s="76" t="str">
        <f>IF('Data Entry - beta, gamma form'!AL45&gt;0,Equations!$F$30*CI45,"No Colony")</f>
        <v>No Colony</v>
      </c>
      <c r="CO45" s="76" t="str">
        <f>IF('Data Entry - beta, gamma form'!AM45&gt;0,Equations!$F$30*CJ45,"No Colony")</f>
        <v>No Colony</v>
      </c>
      <c r="CP45" s="77" t="str">
        <f>IF('Data Entry - beta, gamma form'!AN45&gt;0,Equations!$F$30*CK45,"No Colony")</f>
        <v>No Colony</v>
      </c>
    </row>
    <row r="46" spans="1:94" ht="15.75" thickBot="1">
      <c r="A46" s="100">
        <v>43</v>
      </c>
      <c r="B46" s="203" t="str">
        <f>IF('Site Description'!$B$43&gt;1,SQRT(('Data Entry - beta, gamma form'!B46)/PI()),"NO TRANSECT")</f>
        <v>NO TRANSECT</v>
      </c>
      <c r="C46" s="201" t="str">
        <f>IF('Site Description'!$B$43&gt;1,SQRT(('Data Entry - beta, gamma form'!C46)/PI()),"NO TRANSECT")</f>
        <v>NO TRANSECT</v>
      </c>
      <c r="D46" s="201" t="str">
        <f>IF('Site Description'!$B$43&gt;1,SQRT(('Data Entry - beta, gamma form'!D46)/PI()),"NO TRANSECT")</f>
        <v>NO TRANSECT</v>
      </c>
      <c r="E46" s="201" t="str">
        <f>IF('Site Description'!$B$43&gt;1,SQRT(('Data Entry - beta, gamma form'!E46)/PI()),"NO TRANSECT")</f>
        <v>NO TRANSECT</v>
      </c>
      <c r="F46" s="91" t="str">
        <f>IF('Data Entry - beta, gamma form'!B46&gt;0,PI()*(((B46+$F$2)*(B46+$F$2))-(B46*B46)),"No Colony")</f>
        <v>No Colony</v>
      </c>
      <c r="G46" s="91" t="str">
        <f>IF('Data Entry - beta, gamma form'!C46&gt;0,PI()*(((C46+$G$2)*(C46+$G$2))-(C46*C46)),"No Colony")</f>
        <v>No Colony</v>
      </c>
      <c r="H46" s="91" t="str">
        <f>IF('Data Entry - beta, gamma form'!D46&gt;0,PI()*(((D46+$H$2)*(D46+$H$2))-(D46*D46)),"No Colony")</f>
        <v>No Colony</v>
      </c>
      <c r="I46" s="106" t="str">
        <f>IF('Data Entry - beta, gamma form'!E46&gt;0,PI()*(((E46+$I$2)*(E46+$I$2))-(E46*E46)),"No Colony")</f>
        <v>No Colony</v>
      </c>
      <c r="K46" s="306" t="str">
        <f>IF('Data Entry - beta, gamma form'!B46&gt;0,Equations!$F$30*F46,"No Colony")</f>
        <v>No Colony</v>
      </c>
      <c r="L46" s="96" t="str">
        <f>IF('Data Entry - beta, gamma form'!C46&gt;0,Equations!$F$30*G46,"No Colony")</f>
        <v>No Colony</v>
      </c>
      <c r="M46" s="96" t="str">
        <f>IF('Data Entry - beta, gamma form'!D46&gt;0,Equations!$F$30*H46,"No Colony")</f>
        <v>No Colony</v>
      </c>
      <c r="N46" s="307" t="str">
        <f>IF('Data Entry - beta, gamma form'!E46&gt;0,Equations!$F$30*I46,"No Colony")</f>
        <v>No Colony</v>
      </c>
      <c r="Q46" s="100">
        <v>43</v>
      </c>
      <c r="R46" s="203" t="str">
        <f>IF('Site Description'!$C$43&gt;1,SQRT(('Data Entry - beta, gamma form'!I46)/PI()),"NO TRANSECT")</f>
        <v>NO TRANSECT</v>
      </c>
      <c r="S46" s="201" t="str">
        <f>IF('Site Description'!$C$43&gt;1,SQRT(('Data Entry - beta, gamma form'!J46)/PI()),"NO TRANSECT")</f>
        <v>NO TRANSECT</v>
      </c>
      <c r="T46" s="201" t="str">
        <f>IF('Site Description'!$C$43&gt;1,SQRT(('Data Entry - beta, gamma form'!K46)/PI()),"NO TRANSECT")</f>
        <v>NO TRANSECT</v>
      </c>
      <c r="U46" s="312" t="str">
        <f>IF('Site Description'!$C$43&gt;1,SQRT(('Data Entry - beta, gamma form'!L46)/PI()),"NO TRANSECT")</f>
        <v>NO TRANSECT</v>
      </c>
      <c r="V46" s="315" t="str">
        <f>IF('Data Entry - beta, gamma form'!I46&gt;0,PI()*(((R46+$F$2)*(R46+$F$2))-(R46*R46)),"No Colony")</f>
        <v>No Colony</v>
      </c>
      <c r="W46" s="91" t="str">
        <f>IF('Data Entry - beta, gamma form'!J46&gt;0,PI()*(((S46+$G$2)*(S46+$G$2))-(S46*S46)),"No Colony")</f>
        <v>No Colony</v>
      </c>
      <c r="X46" s="91" t="str">
        <f>IF('Data Entry - beta, gamma form'!K46&gt;0,PI()*(((T46+$H$2)*(T46+$H$2))-(T46*T46)),"No Colony")</f>
        <v>No Colony</v>
      </c>
      <c r="Y46" s="106" t="str">
        <f>IF('Data Entry - beta, gamma form'!L46&gt;0,PI()*(((U46+$I$2)*(U46+$I$2))-(U46*U46)),"No Colony")</f>
        <v>No Colony</v>
      </c>
      <c r="Z46" s="32"/>
      <c r="AA46" s="75" t="str">
        <f>IF('Data Entry - beta, gamma form'!I46&gt;0,Equations!$F$30*V46,"No Colony")</f>
        <v>No Colony</v>
      </c>
      <c r="AB46" s="76" t="str">
        <f>IF('Data Entry - beta, gamma form'!J46&gt;0,Equations!$F$30*W46,"No Colony")</f>
        <v>No Colony</v>
      </c>
      <c r="AC46" s="76" t="str">
        <f>IF('Data Entry - beta, gamma form'!K46&gt;0,Equations!$F$30*X46,"No Colony")</f>
        <v>No Colony</v>
      </c>
      <c r="AD46" s="77" t="str">
        <f>IF('Data Entry - beta, gamma form'!L46&gt;0,Equations!$F$30*Y46,"No Colony")</f>
        <v>No Colony</v>
      </c>
      <c r="AG46" s="100">
        <v>43</v>
      </c>
      <c r="AH46" s="203" t="str">
        <f>IF('Site Description'!$D$43&gt;1,SQRT(('Data Entry - beta, gamma form'!P46)/PI()),"NO TRANSECT")</f>
        <v>NO TRANSECT</v>
      </c>
      <c r="AI46" s="201" t="str">
        <f>IF('Site Description'!$D$43&gt;1,SQRT(('Data Entry - beta, gamma form'!Q46)/PI()),"NO TRANSECT")</f>
        <v>NO TRANSECT</v>
      </c>
      <c r="AJ46" s="201" t="str">
        <f>IF('Site Description'!$D$43&gt;1,SQRT(('Data Entry - beta, gamma form'!R46)/PI()),"NO TRANSECT")</f>
        <v>NO TRANSECT</v>
      </c>
      <c r="AK46" s="317" t="str">
        <f>IF('Site Description'!$D$43&gt;1,SQRT(('Data Entry - beta, gamma form'!S46)/PI()),"NO TRANSECT")</f>
        <v>NO TRANSECT</v>
      </c>
      <c r="AL46" s="315" t="str">
        <f>IF('Data Entry - beta, gamma form'!P46&gt;0,PI()*(((AH46+$F$2)*(AH46+$F$2))-(AH46*AH46)),"No Colony")</f>
        <v>No Colony</v>
      </c>
      <c r="AM46" s="91" t="str">
        <f>IF('Data Entry - beta, gamma form'!Q46&gt;0,PI()*(((AI46+$G$2)*(AI46+$G$2))-(AI46*AI46)),"No Colony")</f>
        <v>No Colony</v>
      </c>
      <c r="AN46" s="91" t="str">
        <f>IF('Data Entry - beta, gamma form'!R46&gt;0,PI()*(((AJ46+$H$2)*(AJ46+$H$2))-(AJ46*AJ46)),"No Colony")</f>
        <v>No Colony</v>
      </c>
      <c r="AO46" s="106" t="str">
        <f>IF('Data Entry - beta, gamma form'!S46&gt;0,PI()*(((AK46+$I$2)*(AK46+$I$2))-(AK46*AK46)),"No Colony")</f>
        <v>No Colony</v>
      </c>
      <c r="AP46" s="32"/>
      <c r="AQ46" s="75" t="str">
        <f>IF('Data Entry - beta, gamma form'!P46&gt;0,Equations!$F$30*AL46,"No Colony")</f>
        <v>No Colony</v>
      </c>
      <c r="AR46" s="76" t="str">
        <f>IF('Data Entry - beta, gamma form'!Q46&gt;0,Equations!$F$30*AM46,"No Colony")</f>
        <v>No Colony</v>
      </c>
      <c r="AS46" s="76" t="str">
        <f>IF('Data Entry - beta, gamma form'!R46&gt;0,Equations!$F$30*AN46,"No Colony")</f>
        <v>No Colony</v>
      </c>
      <c r="AT46" s="77" t="str">
        <f>IF('Data Entry - beta, gamma form'!S46&gt;0,Equations!$F$30*AO46,"No Colony")</f>
        <v>No Colony</v>
      </c>
      <c r="AW46" s="100">
        <v>43</v>
      </c>
      <c r="AX46" s="203" t="str">
        <f>IF('Site Description'!$E$43&gt;1,SQRT(('Data Entry - beta, gamma form'!W46)/PI()),"NO TRANSECT")</f>
        <v>NO TRANSECT</v>
      </c>
      <c r="AY46" s="201" t="str">
        <f>IF('Site Description'!$E$43&gt;1,SQRT(('Data Entry - beta, gamma form'!X46)/PI()),"NO TRANSECT")</f>
        <v>NO TRANSECT</v>
      </c>
      <c r="AZ46" s="201" t="str">
        <f>IF('Site Description'!$E$43&gt;1,SQRT(('Data Entry - beta, gamma form'!Y46)/PI()),"NO TRANSECT")</f>
        <v>NO TRANSECT</v>
      </c>
      <c r="BA46" s="312" t="str">
        <f>IF('Site Description'!$E$43&gt;1,SQRT(('Data Entry - beta, gamma form'!Z46)/PI()),"NO TRANSECT")</f>
        <v>NO TRANSECT</v>
      </c>
      <c r="BB46" s="315" t="str">
        <f>IF('Data Entry - beta, gamma form'!W46&gt;0,PI()*(((AX46+$F$2)*(AX46+$F$2))-(AX46*AX46)),"No Colony")</f>
        <v>No Colony</v>
      </c>
      <c r="BC46" s="91" t="str">
        <f>IF('Data Entry - beta, gamma form'!X46&gt;0,PI()*(((AY46+$G$2)*(AY46+$G$2))-(AY46*AY46)),"No Colony")</f>
        <v>No Colony</v>
      </c>
      <c r="BD46" s="91" t="str">
        <f>IF('Data Entry - beta, gamma form'!Y46&gt;0,PI()*(((AZ46+$H$2)*(AZ46+$H$2))-(AZ46*AZ46)),"No Colony")</f>
        <v>No Colony</v>
      </c>
      <c r="BE46" s="106" t="str">
        <f>IF('Data Entry - beta, gamma form'!Z46&gt;0,PI()*(((BA46+$I$2)*(BA46+$I$2))-(BA46*BA46)),"No Colony")</f>
        <v>No Colony</v>
      </c>
      <c r="BF46" s="32"/>
      <c r="BG46" s="306" t="str">
        <f>IF('Data Entry - beta, gamma form'!W46&gt;0,Equations!$F$30*BB46,"No Colony")</f>
        <v>No Colony</v>
      </c>
      <c r="BH46" s="96" t="str">
        <f>IF('Data Entry - beta, gamma form'!X46&gt;0,Equations!$F$30*BC46,"No Colony")</f>
        <v>No Colony</v>
      </c>
      <c r="BI46" s="96" t="str">
        <f>IF('Data Entry - beta, gamma form'!Y46&gt;0,Equations!$F$30*BD46,"No Colony")</f>
        <v>No Colony</v>
      </c>
      <c r="BJ46" s="307" t="str">
        <f>IF('Data Entry - beta, gamma form'!Z46&gt;0,Equations!$F$30*BE46,"No Colony")</f>
        <v>No Colony</v>
      </c>
      <c r="BM46" s="100">
        <v>43</v>
      </c>
      <c r="BN46" s="203" t="str">
        <f>IF('Site Description'!$F$43&gt;1,SQRT(('Data Entry - beta, gamma form'!AD46)/PI()),"NO TRANSECT")</f>
        <v>NO TRANSECT</v>
      </c>
      <c r="BO46" s="201" t="str">
        <f>IF('Site Description'!$F$43&gt;1,SQRT(('Data Entry - beta, gamma form'!AE46)/PI()),"NO TRANSECT")</f>
        <v>NO TRANSECT</v>
      </c>
      <c r="BP46" s="201" t="str">
        <f>IF('Site Description'!$F$43&gt;1,SQRT(('Data Entry - beta, gamma form'!AF46)/PI()),"NO TRANSECT")</f>
        <v>NO TRANSECT</v>
      </c>
      <c r="BQ46" s="312" t="str">
        <f>IF('Site Description'!$F$43&gt;1,SQRT(('Data Entry - beta, gamma form'!AG46)/PI()),"NO TRANSECT")</f>
        <v>NO TRANSECT</v>
      </c>
      <c r="BR46" s="315" t="str">
        <f>IF('Data Entry - beta, gamma form'!AD46&gt;0,PI()*(((BN46+$F$2)*(BN46+$F$2))-(BN46*BN46)),"No Colony")</f>
        <v>No Colony</v>
      </c>
      <c r="BS46" s="91" t="str">
        <f>IF('Data Entry - beta, gamma form'!AE46&gt;0,PI()*(((BO46+$G$2)*(BO46+$G$2))-(BO46*BO46)),"No Colony")</f>
        <v>No Colony</v>
      </c>
      <c r="BT46" s="91" t="str">
        <f>IF('Data Entry - beta, gamma form'!AF46&gt;0,PI()*(((BP46+$H$2)*(BP46+$H$2))-(BP46*BP46)),"No Colony")</f>
        <v>No Colony</v>
      </c>
      <c r="BU46" s="106" t="str">
        <f>IF('Data Entry - beta, gamma form'!AG46&gt;0,PI()*(((BQ46+$I$2)*(BQ46+$I$2))-(BQ46*BQ46)),"No Colony")</f>
        <v>No Colony</v>
      </c>
      <c r="BV46" s="32"/>
      <c r="BW46" s="75" t="str">
        <f>IF('Data Entry - beta, gamma form'!AD46&gt;0,Equations!$F$30*BR46,"No Colony")</f>
        <v>No Colony</v>
      </c>
      <c r="BX46" s="76" t="str">
        <f>IF('Data Entry - beta, gamma form'!AE46&gt;0,Equations!$F$30*BS46,"No Colony")</f>
        <v>No Colony</v>
      </c>
      <c r="BY46" s="76" t="str">
        <f>IF('Data Entry - beta, gamma form'!AF46&gt;0,Equations!$F$30*BT46,"No Colony")</f>
        <v>No Colony</v>
      </c>
      <c r="BZ46" s="77" t="str">
        <f>IF('Data Entry - beta, gamma form'!AG46&gt;0,Equations!$F$30*BU46,"No Colony")</f>
        <v>No Colony</v>
      </c>
      <c r="CC46" s="100">
        <v>43</v>
      </c>
      <c r="CD46" s="203" t="str">
        <f>IF('Site Description'!$G$43&gt;1,SQRT(('Data Entry - beta, gamma form'!AK46)/PI()),"NO TRANSECT")</f>
        <v>NO TRANSECT</v>
      </c>
      <c r="CE46" s="201" t="str">
        <f>IF('Site Description'!$G$43&gt;1,SQRT(('Data Entry - beta, gamma form'!AL46)/PI()),"NO TRANSECT")</f>
        <v>NO TRANSECT</v>
      </c>
      <c r="CF46" s="201" t="str">
        <f>IF('Site Description'!$G$43&gt;1,SQRT(('Data Entry - beta, gamma form'!AM46)/PI()),"NO TRANSECT")</f>
        <v>NO TRANSECT</v>
      </c>
      <c r="CG46" s="312" t="str">
        <f>IF('Site Description'!$G$43&gt;1,SQRT(('Data Entry - beta, gamma form'!AN46)/PI()),"NO TRANSECT")</f>
        <v>NO TRANSECT</v>
      </c>
      <c r="CH46" s="315" t="str">
        <f>IF('Data Entry - beta, gamma form'!AK46&gt;0,PI()*(((CD46+$F$2)*(CD46+$F$2))-(CD46*CD46)),"No Colony")</f>
        <v>No Colony</v>
      </c>
      <c r="CI46" s="91" t="str">
        <f>IF('Data Entry - beta, gamma form'!AL46&gt;0,PI()*(((CE46+$G$2)*(CE46+$G$2))-(CE46*CE46)),"No Colony")</f>
        <v>No Colony</v>
      </c>
      <c r="CJ46" s="91" t="str">
        <f>IF('Data Entry - beta, gamma form'!AM46&gt;0,PI()*(((CF46+$H$2)*(CF46+$H$2))-(CF46*CF46)),"No Colony")</f>
        <v>No Colony</v>
      </c>
      <c r="CK46" s="106" t="str">
        <f>IF('Data Entry - beta, gamma form'!AN46&gt;0,PI()*(((CG46+$I$2)*(CG46+$I$2))-(CG46*CG46)),"No Colony")</f>
        <v>No Colony</v>
      </c>
      <c r="CL46" s="34"/>
      <c r="CM46" s="75" t="str">
        <f>IF('Data Entry - beta, gamma form'!AK46&gt;0,Equations!$F$30*CH46,"No Colony")</f>
        <v>No Colony</v>
      </c>
      <c r="CN46" s="76" t="str">
        <f>IF('Data Entry - beta, gamma form'!AL46&gt;0,Equations!$F$30*CI46,"No Colony")</f>
        <v>No Colony</v>
      </c>
      <c r="CO46" s="76" t="str">
        <f>IF('Data Entry - beta, gamma form'!AM46&gt;0,Equations!$F$30*CJ46,"No Colony")</f>
        <v>No Colony</v>
      </c>
      <c r="CP46" s="77" t="str">
        <f>IF('Data Entry - beta, gamma form'!AN46&gt;0,Equations!$F$30*CK46,"No Colony")</f>
        <v>No Colony</v>
      </c>
    </row>
    <row r="47" spans="1:94" ht="15.75" thickBot="1">
      <c r="A47" s="100">
        <v>44</v>
      </c>
      <c r="B47" s="203" t="str">
        <f>IF('Site Description'!$B$43&gt;1,SQRT(('Data Entry - beta, gamma form'!B47)/PI()),"NO TRANSECT")</f>
        <v>NO TRANSECT</v>
      </c>
      <c r="C47" s="201" t="str">
        <f>IF('Site Description'!$B$43&gt;1,SQRT(('Data Entry - beta, gamma form'!C47)/PI()),"NO TRANSECT")</f>
        <v>NO TRANSECT</v>
      </c>
      <c r="D47" s="201" t="str">
        <f>IF('Site Description'!$B$43&gt;1,SQRT(('Data Entry - beta, gamma form'!D47)/PI()),"NO TRANSECT")</f>
        <v>NO TRANSECT</v>
      </c>
      <c r="E47" s="201" t="str">
        <f>IF('Site Description'!$B$43&gt;1,SQRT(('Data Entry - beta, gamma form'!E47)/PI()),"NO TRANSECT")</f>
        <v>NO TRANSECT</v>
      </c>
      <c r="F47" s="91" t="str">
        <f>IF('Data Entry - beta, gamma form'!B47&gt;0,PI()*(((B47+$F$2)*(B47+$F$2))-(B47*B47)),"No Colony")</f>
        <v>No Colony</v>
      </c>
      <c r="G47" s="91" t="str">
        <f>IF('Data Entry - beta, gamma form'!C47&gt;0,PI()*(((C47+$G$2)*(C47+$G$2))-(C47*C47)),"No Colony")</f>
        <v>No Colony</v>
      </c>
      <c r="H47" s="91" t="str">
        <f>IF('Data Entry - beta, gamma form'!D47&gt;0,PI()*(((D47+$H$2)*(D47+$H$2))-(D47*D47)),"No Colony")</f>
        <v>No Colony</v>
      </c>
      <c r="I47" s="106" t="str">
        <f>IF('Data Entry - beta, gamma form'!E47&gt;0,PI()*(((E47+$I$2)*(E47+$I$2))-(E47*E47)),"No Colony")</f>
        <v>No Colony</v>
      </c>
      <c r="K47" s="306" t="str">
        <f>IF('Data Entry - beta, gamma form'!B47&gt;0,Equations!$F$30*F47,"No Colony")</f>
        <v>No Colony</v>
      </c>
      <c r="L47" s="96" t="str">
        <f>IF('Data Entry - beta, gamma form'!C47&gt;0,Equations!$F$30*G47,"No Colony")</f>
        <v>No Colony</v>
      </c>
      <c r="M47" s="96" t="str">
        <f>IF('Data Entry - beta, gamma form'!D47&gt;0,Equations!$F$30*H47,"No Colony")</f>
        <v>No Colony</v>
      </c>
      <c r="N47" s="307" t="str">
        <f>IF('Data Entry - beta, gamma form'!E47&gt;0,Equations!$F$30*I47,"No Colony")</f>
        <v>No Colony</v>
      </c>
      <c r="Q47" s="100">
        <v>44</v>
      </c>
      <c r="R47" s="203" t="str">
        <f>IF('Site Description'!$C$43&gt;1,SQRT(('Data Entry - beta, gamma form'!I47)/PI()),"NO TRANSECT")</f>
        <v>NO TRANSECT</v>
      </c>
      <c r="S47" s="201" t="str">
        <f>IF('Site Description'!$C$43&gt;1,SQRT(('Data Entry - beta, gamma form'!J47)/PI()),"NO TRANSECT")</f>
        <v>NO TRANSECT</v>
      </c>
      <c r="T47" s="201" t="str">
        <f>IF('Site Description'!$C$43&gt;1,SQRT(('Data Entry - beta, gamma form'!K47)/PI()),"NO TRANSECT")</f>
        <v>NO TRANSECT</v>
      </c>
      <c r="U47" s="312" t="str">
        <f>IF('Site Description'!$C$43&gt;1,SQRT(('Data Entry - beta, gamma form'!L47)/PI()),"NO TRANSECT")</f>
        <v>NO TRANSECT</v>
      </c>
      <c r="V47" s="315" t="str">
        <f>IF('Data Entry - beta, gamma form'!I47&gt;0,PI()*(((R47+$F$2)*(R47+$F$2))-(R47*R47)),"No Colony")</f>
        <v>No Colony</v>
      </c>
      <c r="W47" s="91" t="str">
        <f>IF('Data Entry - beta, gamma form'!J47&gt;0,PI()*(((S47+$G$2)*(S47+$G$2))-(S47*S47)),"No Colony")</f>
        <v>No Colony</v>
      </c>
      <c r="X47" s="91" t="str">
        <f>IF('Data Entry - beta, gamma form'!K47&gt;0,PI()*(((T47+$H$2)*(T47+$H$2))-(T47*T47)),"No Colony")</f>
        <v>No Colony</v>
      </c>
      <c r="Y47" s="106" t="str">
        <f>IF('Data Entry - beta, gamma form'!L47&gt;0,PI()*(((U47+$I$2)*(U47+$I$2))-(U47*U47)),"No Colony")</f>
        <v>No Colony</v>
      </c>
      <c r="Z47" s="32"/>
      <c r="AA47" s="75" t="str">
        <f>IF('Data Entry - beta, gamma form'!I47&gt;0,Equations!$F$30*V47,"No Colony")</f>
        <v>No Colony</v>
      </c>
      <c r="AB47" s="76" t="str">
        <f>IF('Data Entry - beta, gamma form'!J47&gt;0,Equations!$F$30*W47,"No Colony")</f>
        <v>No Colony</v>
      </c>
      <c r="AC47" s="76" t="str">
        <f>IF('Data Entry - beta, gamma form'!K47&gt;0,Equations!$F$30*X47,"No Colony")</f>
        <v>No Colony</v>
      </c>
      <c r="AD47" s="77" t="str">
        <f>IF('Data Entry - beta, gamma form'!L47&gt;0,Equations!$F$30*Y47,"No Colony")</f>
        <v>No Colony</v>
      </c>
      <c r="AG47" s="100">
        <v>44</v>
      </c>
      <c r="AH47" s="203" t="str">
        <f>IF('Site Description'!$D$43&gt;1,SQRT(('Data Entry - beta, gamma form'!P47)/PI()),"NO TRANSECT")</f>
        <v>NO TRANSECT</v>
      </c>
      <c r="AI47" s="201" t="str">
        <f>IF('Site Description'!$D$43&gt;1,SQRT(('Data Entry - beta, gamma form'!Q47)/PI()),"NO TRANSECT")</f>
        <v>NO TRANSECT</v>
      </c>
      <c r="AJ47" s="201" t="str">
        <f>IF('Site Description'!$D$43&gt;1,SQRT(('Data Entry - beta, gamma form'!R47)/PI()),"NO TRANSECT")</f>
        <v>NO TRANSECT</v>
      </c>
      <c r="AK47" s="317" t="str">
        <f>IF('Site Description'!$D$43&gt;1,SQRT(('Data Entry - beta, gamma form'!S47)/PI()),"NO TRANSECT")</f>
        <v>NO TRANSECT</v>
      </c>
      <c r="AL47" s="315" t="str">
        <f>IF('Data Entry - beta, gamma form'!P47&gt;0,PI()*(((AH47+$F$2)*(AH47+$F$2))-(AH47*AH47)),"No Colony")</f>
        <v>No Colony</v>
      </c>
      <c r="AM47" s="91" t="str">
        <f>IF('Data Entry - beta, gamma form'!Q47&gt;0,PI()*(((AI47+$G$2)*(AI47+$G$2))-(AI47*AI47)),"No Colony")</f>
        <v>No Colony</v>
      </c>
      <c r="AN47" s="91" t="str">
        <f>IF('Data Entry - beta, gamma form'!R47&gt;0,PI()*(((AJ47+$H$2)*(AJ47+$H$2))-(AJ47*AJ47)),"No Colony")</f>
        <v>No Colony</v>
      </c>
      <c r="AO47" s="106" t="str">
        <f>IF('Data Entry - beta, gamma form'!S47&gt;0,PI()*(((AK47+$I$2)*(AK47+$I$2))-(AK47*AK47)),"No Colony")</f>
        <v>No Colony</v>
      </c>
      <c r="AP47" s="32"/>
      <c r="AQ47" s="75" t="str">
        <f>IF('Data Entry - beta, gamma form'!P47&gt;0,Equations!$F$30*AL47,"No Colony")</f>
        <v>No Colony</v>
      </c>
      <c r="AR47" s="76" t="str">
        <f>IF('Data Entry - beta, gamma form'!Q47&gt;0,Equations!$F$30*AM47,"No Colony")</f>
        <v>No Colony</v>
      </c>
      <c r="AS47" s="76" t="str">
        <f>IF('Data Entry - beta, gamma form'!R47&gt;0,Equations!$F$30*AN47,"No Colony")</f>
        <v>No Colony</v>
      </c>
      <c r="AT47" s="77" t="str">
        <f>IF('Data Entry - beta, gamma form'!S47&gt;0,Equations!$F$30*AO47,"No Colony")</f>
        <v>No Colony</v>
      </c>
      <c r="AW47" s="100">
        <v>44</v>
      </c>
      <c r="AX47" s="203" t="str">
        <f>IF('Site Description'!$E$43&gt;1,SQRT(('Data Entry - beta, gamma form'!W47)/PI()),"NO TRANSECT")</f>
        <v>NO TRANSECT</v>
      </c>
      <c r="AY47" s="201" t="str">
        <f>IF('Site Description'!$E$43&gt;1,SQRT(('Data Entry - beta, gamma form'!X47)/PI()),"NO TRANSECT")</f>
        <v>NO TRANSECT</v>
      </c>
      <c r="AZ47" s="201" t="str">
        <f>IF('Site Description'!$E$43&gt;1,SQRT(('Data Entry - beta, gamma form'!Y47)/PI()),"NO TRANSECT")</f>
        <v>NO TRANSECT</v>
      </c>
      <c r="BA47" s="312" t="str">
        <f>IF('Site Description'!$E$43&gt;1,SQRT(('Data Entry - beta, gamma form'!Z47)/PI()),"NO TRANSECT")</f>
        <v>NO TRANSECT</v>
      </c>
      <c r="BB47" s="315" t="str">
        <f>IF('Data Entry - beta, gamma form'!W47&gt;0,PI()*(((AX47+$F$2)*(AX47+$F$2))-(AX47*AX47)),"No Colony")</f>
        <v>No Colony</v>
      </c>
      <c r="BC47" s="91" t="str">
        <f>IF('Data Entry - beta, gamma form'!X47&gt;0,PI()*(((AY47+$G$2)*(AY47+$G$2))-(AY47*AY47)),"No Colony")</f>
        <v>No Colony</v>
      </c>
      <c r="BD47" s="91" t="str">
        <f>IF('Data Entry - beta, gamma form'!Y47&gt;0,PI()*(((AZ47+$H$2)*(AZ47+$H$2))-(AZ47*AZ47)),"No Colony")</f>
        <v>No Colony</v>
      </c>
      <c r="BE47" s="106" t="str">
        <f>IF('Data Entry - beta, gamma form'!Z47&gt;0,PI()*(((BA47+$I$2)*(BA47+$I$2))-(BA47*BA47)),"No Colony")</f>
        <v>No Colony</v>
      </c>
      <c r="BF47" s="32"/>
      <c r="BG47" s="306" t="str">
        <f>IF('Data Entry - beta, gamma form'!W47&gt;0,Equations!$F$30*BB47,"No Colony")</f>
        <v>No Colony</v>
      </c>
      <c r="BH47" s="96" t="str">
        <f>IF('Data Entry - beta, gamma form'!X47&gt;0,Equations!$F$30*BC47,"No Colony")</f>
        <v>No Colony</v>
      </c>
      <c r="BI47" s="96" t="str">
        <f>IF('Data Entry - beta, gamma form'!Y47&gt;0,Equations!$F$30*BD47,"No Colony")</f>
        <v>No Colony</v>
      </c>
      <c r="BJ47" s="307" t="str">
        <f>IF('Data Entry - beta, gamma form'!Z47&gt;0,Equations!$F$30*BE47,"No Colony")</f>
        <v>No Colony</v>
      </c>
      <c r="BM47" s="100">
        <v>44</v>
      </c>
      <c r="BN47" s="203" t="str">
        <f>IF('Site Description'!$F$43&gt;1,SQRT(('Data Entry - beta, gamma form'!AD47)/PI()),"NO TRANSECT")</f>
        <v>NO TRANSECT</v>
      </c>
      <c r="BO47" s="201" t="str">
        <f>IF('Site Description'!$F$43&gt;1,SQRT(('Data Entry - beta, gamma form'!AE47)/PI()),"NO TRANSECT")</f>
        <v>NO TRANSECT</v>
      </c>
      <c r="BP47" s="201" t="str">
        <f>IF('Site Description'!$F$43&gt;1,SQRT(('Data Entry - beta, gamma form'!AF47)/PI()),"NO TRANSECT")</f>
        <v>NO TRANSECT</v>
      </c>
      <c r="BQ47" s="312" t="str">
        <f>IF('Site Description'!$F$43&gt;1,SQRT(('Data Entry - beta, gamma form'!AG47)/PI()),"NO TRANSECT")</f>
        <v>NO TRANSECT</v>
      </c>
      <c r="BR47" s="315" t="str">
        <f>IF('Data Entry - beta, gamma form'!AD47&gt;0,PI()*(((BN47+$F$2)*(BN47+$F$2))-(BN47*BN47)),"No Colony")</f>
        <v>No Colony</v>
      </c>
      <c r="BS47" s="91" t="str">
        <f>IF('Data Entry - beta, gamma form'!AE47&gt;0,PI()*(((BO47+$G$2)*(BO47+$G$2))-(BO47*BO47)),"No Colony")</f>
        <v>No Colony</v>
      </c>
      <c r="BT47" s="91" t="str">
        <f>IF('Data Entry - beta, gamma form'!AF47&gt;0,PI()*(((BP47+$H$2)*(BP47+$H$2))-(BP47*BP47)),"No Colony")</f>
        <v>No Colony</v>
      </c>
      <c r="BU47" s="106" t="str">
        <f>IF('Data Entry - beta, gamma form'!AG47&gt;0,PI()*(((BQ47+$I$2)*(BQ47+$I$2))-(BQ47*BQ47)),"No Colony")</f>
        <v>No Colony</v>
      </c>
      <c r="BV47" s="32"/>
      <c r="BW47" s="75" t="str">
        <f>IF('Data Entry - beta, gamma form'!AD47&gt;0,Equations!$F$30*BR47,"No Colony")</f>
        <v>No Colony</v>
      </c>
      <c r="BX47" s="76" t="str">
        <f>IF('Data Entry - beta, gamma form'!AE47&gt;0,Equations!$F$30*BS47,"No Colony")</f>
        <v>No Colony</v>
      </c>
      <c r="BY47" s="76" t="str">
        <f>IF('Data Entry - beta, gamma form'!AF47&gt;0,Equations!$F$30*BT47,"No Colony")</f>
        <v>No Colony</v>
      </c>
      <c r="BZ47" s="77" t="str">
        <f>IF('Data Entry - beta, gamma form'!AG47&gt;0,Equations!$F$30*BU47,"No Colony")</f>
        <v>No Colony</v>
      </c>
      <c r="CC47" s="100">
        <v>44</v>
      </c>
      <c r="CD47" s="203" t="str">
        <f>IF('Site Description'!$G$43&gt;1,SQRT(('Data Entry - beta, gamma form'!AK47)/PI()),"NO TRANSECT")</f>
        <v>NO TRANSECT</v>
      </c>
      <c r="CE47" s="201" t="str">
        <f>IF('Site Description'!$G$43&gt;1,SQRT(('Data Entry - beta, gamma form'!AL47)/PI()),"NO TRANSECT")</f>
        <v>NO TRANSECT</v>
      </c>
      <c r="CF47" s="201" t="str">
        <f>IF('Site Description'!$G$43&gt;1,SQRT(('Data Entry - beta, gamma form'!AM47)/PI()),"NO TRANSECT")</f>
        <v>NO TRANSECT</v>
      </c>
      <c r="CG47" s="312" t="str">
        <f>IF('Site Description'!$G$43&gt;1,SQRT(('Data Entry - beta, gamma form'!AN47)/PI()),"NO TRANSECT")</f>
        <v>NO TRANSECT</v>
      </c>
      <c r="CH47" s="315" t="str">
        <f>IF('Data Entry - beta, gamma form'!AK47&gt;0,PI()*(((CD47+$F$2)*(CD47+$F$2))-(CD47*CD47)),"No Colony")</f>
        <v>No Colony</v>
      </c>
      <c r="CI47" s="91" t="str">
        <f>IF('Data Entry - beta, gamma form'!AL47&gt;0,PI()*(((CE47+$G$2)*(CE47+$G$2))-(CE47*CE47)),"No Colony")</f>
        <v>No Colony</v>
      </c>
      <c r="CJ47" s="91" t="str">
        <f>IF('Data Entry - beta, gamma form'!AM47&gt;0,PI()*(((CF47+$H$2)*(CF47+$H$2))-(CF47*CF47)),"No Colony")</f>
        <v>No Colony</v>
      </c>
      <c r="CK47" s="106" t="str">
        <f>IF('Data Entry - beta, gamma form'!AN47&gt;0,PI()*(((CG47+$I$2)*(CG47+$I$2))-(CG47*CG47)),"No Colony")</f>
        <v>No Colony</v>
      </c>
      <c r="CL47" s="34"/>
      <c r="CM47" s="75" t="str">
        <f>IF('Data Entry - beta, gamma form'!AK47&gt;0,Equations!$F$30*CH47,"No Colony")</f>
        <v>No Colony</v>
      </c>
      <c r="CN47" s="76" t="str">
        <f>IF('Data Entry - beta, gamma form'!AL47&gt;0,Equations!$F$30*CI47,"No Colony")</f>
        <v>No Colony</v>
      </c>
      <c r="CO47" s="76" t="str">
        <f>IF('Data Entry - beta, gamma form'!AM47&gt;0,Equations!$F$30*CJ47,"No Colony")</f>
        <v>No Colony</v>
      </c>
      <c r="CP47" s="77" t="str">
        <f>IF('Data Entry - beta, gamma form'!AN47&gt;0,Equations!$F$30*CK47,"No Colony")</f>
        <v>No Colony</v>
      </c>
    </row>
    <row r="48" spans="1:94" ht="15.75" thickBot="1">
      <c r="A48" s="100">
        <v>45</v>
      </c>
      <c r="B48" s="203" t="str">
        <f>IF('Site Description'!$B$43&gt;1,SQRT(('Data Entry - beta, gamma form'!B48)/PI()),"NO TRANSECT")</f>
        <v>NO TRANSECT</v>
      </c>
      <c r="C48" s="201" t="str">
        <f>IF('Site Description'!$B$43&gt;1,SQRT(('Data Entry - beta, gamma form'!C48)/PI()),"NO TRANSECT")</f>
        <v>NO TRANSECT</v>
      </c>
      <c r="D48" s="201" t="str">
        <f>IF('Site Description'!$B$43&gt;1,SQRT(('Data Entry - beta, gamma form'!D48)/PI()),"NO TRANSECT")</f>
        <v>NO TRANSECT</v>
      </c>
      <c r="E48" s="201" t="str">
        <f>IF('Site Description'!$B$43&gt;1,SQRT(('Data Entry - beta, gamma form'!E48)/PI()),"NO TRANSECT")</f>
        <v>NO TRANSECT</v>
      </c>
      <c r="F48" s="91" t="str">
        <f>IF('Data Entry - beta, gamma form'!B48&gt;0,PI()*(((B48+$F$2)*(B48+$F$2))-(B48*B48)),"No Colony")</f>
        <v>No Colony</v>
      </c>
      <c r="G48" s="91" t="str">
        <f>IF('Data Entry - beta, gamma form'!C48&gt;0,PI()*(((C48+$G$2)*(C48+$G$2))-(C48*C48)),"No Colony")</f>
        <v>No Colony</v>
      </c>
      <c r="H48" s="91" t="str">
        <f>IF('Data Entry - beta, gamma form'!D48&gt;0,PI()*(((D48+$H$2)*(D48+$H$2))-(D48*D48)),"No Colony")</f>
        <v>No Colony</v>
      </c>
      <c r="I48" s="106" t="str">
        <f>IF('Data Entry - beta, gamma form'!E48&gt;0,PI()*(((E48+$I$2)*(E48+$I$2))-(E48*E48)),"No Colony")</f>
        <v>No Colony</v>
      </c>
      <c r="K48" s="306" t="str">
        <f>IF('Data Entry - beta, gamma form'!B48&gt;0,Equations!$F$30*F48,"No Colony")</f>
        <v>No Colony</v>
      </c>
      <c r="L48" s="96" t="str">
        <f>IF('Data Entry - beta, gamma form'!C48&gt;0,Equations!$F$30*G48,"No Colony")</f>
        <v>No Colony</v>
      </c>
      <c r="M48" s="96" t="str">
        <f>IF('Data Entry - beta, gamma form'!D48&gt;0,Equations!$F$30*H48,"No Colony")</f>
        <v>No Colony</v>
      </c>
      <c r="N48" s="307" t="str">
        <f>IF('Data Entry - beta, gamma form'!E48&gt;0,Equations!$F$30*I48,"No Colony")</f>
        <v>No Colony</v>
      </c>
      <c r="Q48" s="100">
        <v>45</v>
      </c>
      <c r="R48" s="203" t="str">
        <f>IF('Site Description'!$C$43&gt;1,SQRT(('Data Entry - beta, gamma form'!I48)/PI()),"NO TRANSECT")</f>
        <v>NO TRANSECT</v>
      </c>
      <c r="S48" s="201" t="str">
        <f>IF('Site Description'!$C$43&gt;1,SQRT(('Data Entry - beta, gamma form'!J48)/PI()),"NO TRANSECT")</f>
        <v>NO TRANSECT</v>
      </c>
      <c r="T48" s="201" t="str">
        <f>IF('Site Description'!$C$43&gt;1,SQRT(('Data Entry - beta, gamma form'!K48)/PI()),"NO TRANSECT")</f>
        <v>NO TRANSECT</v>
      </c>
      <c r="U48" s="312" t="str">
        <f>IF('Site Description'!$C$43&gt;1,SQRT(('Data Entry - beta, gamma form'!L48)/PI()),"NO TRANSECT")</f>
        <v>NO TRANSECT</v>
      </c>
      <c r="V48" s="315" t="str">
        <f>IF('Data Entry - beta, gamma form'!I48&gt;0,PI()*(((R48+$F$2)*(R48+$F$2))-(R48*R48)),"No Colony")</f>
        <v>No Colony</v>
      </c>
      <c r="W48" s="91" t="str">
        <f>IF('Data Entry - beta, gamma form'!J48&gt;0,PI()*(((S48+$G$2)*(S48+$G$2))-(S48*S48)),"No Colony")</f>
        <v>No Colony</v>
      </c>
      <c r="X48" s="91" t="str">
        <f>IF('Data Entry - beta, gamma form'!K48&gt;0,PI()*(((T48+$H$2)*(T48+$H$2))-(T48*T48)),"No Colony")</f>
        <v>No Colony</v>
      </c>
      <c r="Y48" s="106" t="str">
        <f>IF('Data Entry - beta, gamma form'!L48&gt;0,PI()*(((U48+$I$2)*(U48+$I$2))-(U48*U48)),"No Colony")</f>
        <v>No Colony</v>
      </c>
      <c r="Z48" s="32"/>
      <c r="AA48" s="75" t="str">
        <f>IF('Data Entry - beta, gamma form'!I48&gt;0,Equations!$F$30*V48,"No Colony")</f>
        <v>No Colony</v>
      </c>
      <c r="AB48" s="76" t="str">
        <f>IF('Data Entry - beta, gamma form'!J48&gt;0,Equations!$F$30*W48,"No Colony")</f>
        <v>No Colony</v>
      </c>
      <c r="AC48" s="76" t="str">
        <f>IF('Data Entry - beta, gamma form'!K48&gt;0,Equations!$F$30*X48,"No Colony")</f>
        <v>No Colony</v>
      </c>
      <c r="AD48" s="77" t="str">
        <f>IF('Data Entry - beta, gamma form'!L48&gt;0,Equations!$F$30*Y48,"No Colony")</f>
        <v>No Colony</v>
      </c>
      <c r="AG48" s="100">
        <v>45</v>
      </c>
      <c r="AH48" s="203" t="str">
        <f>IF('Site Description'!$D$43&gt;1,SQRT(('Data Entry - beta, gamma form'!P48)/PI()),"NO TRANSECT")</f>
        <v>NO TRANSECT</v>
      </c>
      <c r="AI48" s="201" t="str">
        <f>IF('Site Description'!$D$43&gt;1,SQRT(('Data Entry - beta, gamma form'!Q48)/PI()),"NO TRANSECT")</f>
        <v>NO TRANSECT</v>
      </c>
      <c r="AJ48" s="201" t="str">
        <f>IF('Site Description'!$D$43&gt;1,SQRT(('Data Entry - beta, gamma form'!R48)/PI()),"NO TRANSECT")</f>
        <v>NO TRANSECT</v>
      </c>
      <c r="AK48" s="317" t="str">
        <f>IF('Site Description'!$D$43&gt;1,SQRT(('Data Entry - beta, gamma form'!S48)/PI()),"NO TRANSECT")</f>
        <v>NO TRANSECT</v>
      </c>
      <c r="AL48" s="315" t="str">
        <f>IF('Data Entry - beta, gamma form'!P48&gt;0,PI()*(((AH48+$F$2)*(AH48+$F$2))-(AH48*AH48)),"No Colony")</f>
        <v>No Colony</v>
      </c>
      <c r="AM48" s="91" t="str">
        <f>IF('Data Entry - beta, gamma form'!Q48&gt;0,PI()*(((AI48+$G$2)*(AI48+$G$2))-(AI48*AI48)),"No Colony")</f>
        <v>No Colony</v>
      </c>
      <c r="AN48" s="91" t="str">
        <f>IF('Data Entry - beta, gamma form'!R48&gt;0,PI()*(((AJ48+$H$2)*(AJ48+$H$2))-(AJ48*AJ48)),"No Colony")</f>
        <v>No Colony</v>
      </c>
      <c r="AO48" s="106" t="str">
        <f>IF('Data Entry - beta, gamma form'!S48&gt;0,PI()*(((AK48+$I$2)*(AK48+$I$2))-(AK48*AK48)),"No Colony")</f>
        <v>No Colony</v>
      </c>
      <c r="AP48" s="32"/>
      <c r="AQ48" s="75" t="str">
        <f>IF('Data Entry - beta, gamma form'!P48&gt;0,Equations!$F$30*AL48,"No Colony")</f>
        <v>No Colony</v>
      </c>
      <c r="AR48" s="76" t="str">
        <f>IF('Data Entry - beta, gamma form'!Q48&gt;0,Equations!$F$30*AM48,"No Colony")</f>
        <v>No Colony</v>
      </c>
      <c r="AS48" s="76" t="str">
        <f>IF('Data Entry - beta, gamma form'!R48&gt;0,Equations!$F$30*AN48,"No Colony")</f>
        <v>No Colony</v>
      </c>
      <c r="AT48" s="77" t="str">
        <f>IF('Data Entry - beta, gamma form'!S48&gt;0,Equations!$F$30*AO48,"No Colony")</f>
        <v>No Colony</v>
      </c>
      <c r="AW48" s="100">
        <v>45</v>
      </c>
      <c r="AX48" s="203" t="str">
        <f>IF('Site Description'!$E$43&gt;1,SQRT(('Data Entry - beta, gamma form'!W48)/PI()),"NO TRANSECT")</f>
        <v>NO TRANSECT</v>
      </c>
      <c r="AY48" s="201" t="str">
        <f>IF('Site Description'!$E$43&gt;1,SQRT(('Data Entry - beta, gamma form'!X48)/PI()),"NO TRANSECT")</f>
        <v>NO TRANSECT</v>
      </c>
      <c r="AZ48" s="201" t="str">
        <f>IF('Site Description'!$E$43&gt;1,SQRT(('Data Entry - beta, gamma form'!Y48)/PI()),"NO TRANSECT")</f>
        <v>NO TRANSECT</v>
      </c>
      <c r="BA48" s="312" t="str">
        <f>IF('Site Description'!$E$43&gt;1,SQRT(('Data Entry - beta, gamma form'!Z48)/PI()),"NO TRANSECT")</f>
        <v>NO TRANSECT</v>
      </c>
      <c r="BB48" s="315" t="str">
        <f>IF('Data Entry - beta, gamma form'!W48&gt;0,PI()*(((AX48+$F$2)*(AX48+$F$2))-(AX48*AX48)),"No Colony")</f>
        <v>No Colony</v>
      </c>
      <c r="BC48" s="91" t="str">
        <f>IF('Data Entry - beta, gamma form'!X48&gt;0,PI()*(((AY48+$G$2)*(AY48+$G$2))-(AY48*AY48)),"No Colony")</f>
        <v>No Colony</v>
      </c>
      <c r="BD48" s="91" t="str">
        <f>IF('Data Entry - beta, gamma form'!Y48&gt;0,PI()*(((AZ48+$H$2)*(AZ48+$H$2))-(AZ48*AZ48)),"No Colony")</f>
        <v>No Colony</v>
      </c>
      <c r="BE48" s="106" t="str">
        <f>IF('Data Entry - beta, gamma form'!Z48&gt;0,PI()*(((BA48+$I$2)*(BA48+$I$2))-(BA48*BA48)),"No Colony")</f>
        <v>No Colony</v>
      </c>
      <c r="BF48" s="32"/>
      <c r="BG48" s="306" t="str">
        <f>IF('Data Entry - beta, gamma form'!W48&gt;0,Equations!$F$30*BB48,"No Colony")</f>
        <v>No Colony</v>
      </c>
      <c r="BH48" s="96" t="str">
        <f>IF('Data Entry - beta, gamma form'!X48&gt;0,Equations!$F$30*BC48,"No Colony")</f>
        <v>No Colony</v>
      </c>
      <c r="BI48" s="96" t="str">
        <f>IF('Data Entry - beta, gamma form'!Y48&gt;0,Equations!$F$30*BD48,"No Colony")</f>
        <v>No Colony</v>
      </c>
      <c r="BJ48" s="307" t="str">
        <f>IF('Data Entry - beta, gamma form'!Z48&gt;0,Equations!$F$30*BE48,"No Colony")</f>
        <v>No Colony</v>
      </c>
      <c r="BM48" s="100">
        <v>45</v>
      </c>
      <c r="BN48" s="203" t="str">
        <f>IF('Site Description'!$F$43&gt;1,SQRT(('Data Entry - beta, gamma form'!AD48)/PI()),"NO TRANSECT")</f>
        <v>NO TRANSECT</v>
      </c>
      <c r="BO48" s="201" t="str">
        <f>IF('Site Description'!$F$43&gt;1,SQRT(('Data Entry - beta, gamma form'!AE48)/PI()),"NO TRANSECT")</f>
        <v>NO TRANSECT</v>
      </c>
      <c r="BP48" s="201" t="str">
        <f>IF('Site Description'!$F$43&gt;1,SQRT(('Data Entry - beta, gamma form'!AF48)/PI()),"NO TRANSECT")</f>
        <v>NO TRANSECT</v>
      </c>
      <c r="BQ48" s="312" t="str">
        <f>IF('Site Description'!$F$43&gt;1,SQRT(('Data Entry - beta, gamma form'!AG48)/PI()),"NO TRANSECT")</f>
        <v>NO TRANSECT</v>
      </c>
      <c r="BR48" s="315" t="str">
        <f>IF('Data Entry - beta, gamma form'!AD48&gt;0,PI()*(((BN48+$F$2)*(BN48+$F$2))-(BN48*BN48)),"No Colony")</f>
        <v>No Colony</v>
      </c>
      <c r="BS48" s="91" t="str">
        <f>IF('Data Entry - beta, gamma form'!AE48&gt;0,PI()*(((BO48+$G$2)*(BO48+$G$2))-(BO48*BO48)),"No Colony")</f>
        <v>No Colony</v>
      </c>
      <c r="BT48" s="91" t="str">
        <f>IF('Data Entry - beta, gamma form'!AF48&gt;0,PI()*(((BP48+$H$2)*(BP48+$H$2))-(BP48*BP48)),"No Colony")</f>
        <v>No Colony</v>
      </c>
      <c r="BU48" s="106" t="str">
        <f>IF('Data Entry - beta, gamma form'!AG48&gt;0,PI()*(((BQ48+$I$2)*(BQ48+$I$2))-(BQ48*BQ48)),"No Colony")</f>
        <v>No Colony</v>
      </c>
      <c r="BV48" s="32"/>
      <c r="BW48" s="75" t="str">
        <f>IF('Data Entry - beta, gamma form'!AD48&gt;0,Equations!$F$30*BR48,"No Colony")</f>
        <v>No Colony</v>
      </c>
      <c r="BX48" s="76" t="str">
        <f>IF('Data Entry - beta, gamma form'!AE48&gt;0,Equations!$F$30*BS48,"No Colony")</f>
        <v>No Colony</v>
      </c>
      <c r="BY48" s="76" t="str">
        <f>IF('Data Entry - beta, gamma form'!AF48&gt;0,Equations!$F$30*BT48,"No Colony")</f>
        <v>No Colony</v>
      </c>
      <c r="BZ48" s="77" t="str">
        <f>IF('Data Entry - beta, gamma form'!AG48&gt;0,Equations!$F$30*BU48,"No Colony")</f>
        <v>No Colony</v>
      </c>
      <c r="CC48" s="100">
        <v>45</v>
      </c>
      <c r="CD48" s="203" t="str">
        <f>IF('Site Description'!$G$43&gt;1,SQRT(('Data Entry - beta, gamma form'!AK48)/PI()),"NO TRANSECT")</f>
        <v>NO TRANSECT</v>
      </c>
      <c r="CE48" s="201" t="str">
        <f>IF('Site Description'!$G$43&gt;1,SQRT(('Data Entry - beta, gamma form'!AL48)/PI()),"NO TRANSECT")</f>
        <v>NO TRANSECT</v>
      </c>
      <c r="CF48" s="201" t="str">
        <f>IF('Site Description'!$G$43&gt;1,SQRT(('Data Entry - beta, gamma form'!AM48)/PI()),"NO TRANSECT")</f>
        <v>NO TRANSECT</v>
      </c>
      <c r="CG48" s="312" t="str">
        <f>IF('Site Description'!$G$43&gt;1,SQRT(('Data Entry - beta, gamma form'!AN48)/PI()),"NO TRANSECT")</f>
        <v>NO TRANSECT</v>
      </c>
      <c r="CH48" s="315" t="str">
        <f>IF('Data Entry - beta, gamma form'!AK48&gt;0,PI()*(((CD48+$F$2)*(CD48+$F$2))-(CD48*CD48)),"No Colony")</f>
        <v>No Colony</v>
      </c>
      <c r="CI48" s="91" t="str">
        <f>IF('Data Entry - beta, gamma form'!AL48&gt;0,PI()*(((CE48+$G$2)*(CE48+$G$2))-(CE48*CE48)),"No Colony")</f>
        <v>No Colony</v>
      </c>
      <c r="CJ48" s="91" t="str">
        <f>IF('Data Entry - beta, gamma form'!AM48&gt;0,PI()*(((CF48+$H$2)*(CF48+$H$2))-(CF48*CF48)),"No Colony")</f>
        <v>No Colony</v>
      </c>
      <c r="CK48" s="106" t="str">
        <f>IF('Data Entry - beta, gamma form'!AN48&gt;0,PI()*(((CG48+$I$2)*(CG48+$I$2))-(CG48*CG48)),"No Colony")</f>
        <v>No Colony</v>
      </c>
      <c r="CL48" s="34"/>
      <c r="CM48" s="75" t="str">
        <f>IF('Data Entry - beta, gamma form'!AK48&gt;0,Equations!$F$30*CH48,"No Colony")</f>
        <v>No Colony</v>
      </c>
      <c r="CN48" s="76" t="str">
        <f>IF('Data Entry - beta, gamma form'!AL48&gt;0,Equations!$F$30*CI48,"No Colony")</f>
        <v>No Colony</v>
      </c>
      <c r="CO48" s="76" t="str">
        <f>IF('Data Entry - beta, gamma form'!AM48&gt;0,Equations!$F$30*CJ48,"No Colony")</f>
        <v>No Colony</v>
      </c>
      <c r="CP48" s="77" t="str">
        <f>IF('Data Entry - beta, gamma form'!AN48&gt;0,Equations!$F$30*CK48,"No Colony")</f>
        <v>No Colony</v>
      </c>
    </row>
    <row r="49" spans="1:94" ht="15.75" thickBot="1">
      <c r="A49" s="100">
        <v>46</v>
      </c>
      <c r="B49" s="203" t="str">
        <f>IF('Site Description'!$B$43&gt;1,SQRT(('Data Entry - beta, gamma form'!B49)/PI()),"NO TRANSECT")</f>
        <v>NO TRANSECT</v>
      </c>
      <c r="C49" s="201" t="str">
        <f>IF('Site Description'!$B$43&gt;1,SQRT(('Data Entry - beta, gamma form'!C49)/PI()),"NO TRANSECT")</f>
        <v>NO TRANSECT</v>
      </c>
      <c r="D49" s="201" t="str">
        <f>IF('Site Description'!$B$43&gt;1,SQRT(('Data Entry - beta, gamma form'!D49)/PI()),"NO TRANSECT")</f>
        <v>NO TRANSECT</v>
      </c>
      <c r="E49" s="201" t="str">
        <f>IF('Site Description'!$B$43&gt;1,SQRT(('Data Entry - beta, gamma form'!E49)/PI()),"NO TRANSECT")</f>
        <v>NO TRANSECT</v>
      </c>
      <c r="F49" s="91" t="str">
        <f>IF('Data Entry - beta, gamma form'!B49&gt;0,PI()*(((B49+$F$2)*(B49+$F$2))-(B49*B49)),"No Colony")</f>
        <v>No Colony</v>
      </c>
      <c r="G49" s="91" t="str">
        <f>IF('Data Entry - beta, gamma form'!C49&gt;0,PI()*(((C49+$G$2)*(C49+$G$2))-(C49*C49)),"No Colony")</f>
        <v>No Colony</v>
      </c>
      <c r="H49" s="91" t="str">
        <f>IF('Data Entry - beta, gamma form'!D49&gt;0,PI()*(((D49+$H$2)*(D49+$H$2))-(D49*D49)),"No Colony")</f>
        <v>No Colony</v>
      </c>
      <c r="I49" s="106" t="str">
        <f>IF('Data Entry - beta, gamma form'!E49&gt;0,PI()*(((E49+$I$2)*(E49+$I$2))-(E49*E49)),"No Colony")</f>
        <v>No Colony</v>
      </c>
      <c r="K49" s="306" t="str">
        <f>IF('Data Entry - beta, gamma form'!B49&gt;0,Equations!$F$30*F49,"No Colony")</f>
        <v>No Colony</v>
      </c>
      <c r="L49" s="96" t="str">
        <f>IF('Data Entry - beta, gamma form'!C49&gt;0,Equations!$F$30*G49,"No Colony")</f>
        <v>No Colony</v>
      </c>
      <c r="M49" s="96" t="str">
        <f>IF('Data Entry - beta, gamma form'!D49&gt;0,Equations!$F$30*H49,"No Colony")</f>
        <v>No Colony</v>
      </c>
      <c r="N49" s="307" t="str">
        <f>IF('Data Entry - beta, gamma form'!E49&gt;0,Equations!$F$30*I49,"No Colony")</f>
        <v>No Colony</v>
      </c>
      <c r="Q49" s="100">
        <v>46</v>
      </c>
      <c r="R49" s="203" t="str">
        <f>IF('Site Description'!$C$43&gt;1,SQRT(('Data Entry - beta, gamma form'!I49)/PI()),"NO TRANSECT")</f>
        <v>NO TRANSECT</v>
      </c>
      <c r="S49" s="201" t="str">
        <f>IF('Site Description'!$C$43&gt;1,SQRT(('Data Entry - beta, gamma form'!J49)/PI()),"NO TRANSECT")</f>
        <v>NO TRANSECT</v>
      </c>
      <c r="T49" s="201" t="str">
        <f>IF('Site Description'!$C$43&gt;1,SQRT(('Data Entry - beta, gamma form'!K49)/PI()),"NO TRANSECT")</f>
        <v>NO TRANSECT</v>
      </c>
      <c r="U49" s="312" t="str">
        <f>IF('Site Description'!$C$43&gt;1,SQRT(('Data Entry - beta, gamma form'!L49)/PI()),"NO TRANSECT")</f>
        <v>NO TRANSECT</v>
      </c>
      <c r="V49" s="315" t="str">
        <f>IF('Data Entry - beta, gamma form'!I49&gt;0,PI()*(((R49+$F$2)*(R49+$F$2))-(R49*R49)),"No Colony")</f>
        <v>No Colony</v>
      </c>
      <c r="W49" s="91" t="str">
        <f>IF('Data Entry - beta, gamma form'!J49&gt;0,PI()*(((S49+$G$2)*(S49+$G$2))-(S49*S49)),"No Colony")</f>
        <v>No Colony</v>
      </c>
      <c r="X49" s="91" t="str">
        <f>IF('Data Entry - beta, gamma form'!K49&gt;0,PI()*(((T49+$H$2)*(T49+$H$2))-(T49*T49)),"No Colony")</f>
        <v>No Colony</v>
      </c>
      <c r="Y49" s="106" t="str">
        <f>IF('Data Entry - beta, gamma form'!L49&gt;0,PI()*(((U49+$I$2)*(U49+$I$2))-(U49*U49)),"No Colony")</f>
        <v>No Colony</v>
      </c>
      <c r="Z49" s="32"/>
      <c r="AA49" s="75" t="str">
        <f>IF('Data Entry - beta, gamma form'!I49&gt;0,Equations!$F$30*V49,"No Colony")</f>
        <v>No Colony</v>
      </c>
      <c r="AB49" s="76" t="str">
        <f>IF('Data Entry - beta, gamma form'!J49&gt;0,Equations!$F$30*W49,"No Colony")</f>
        <v>No Colony</v>
      </c>
      <c r="AC49" s="76" t="str">
        <f>IF('Data Entry - beta, gamma form'!K49&gt;0,Equations!$F$30*X49,"No Colony")</f>
        <v>No Colony</v>
      </c>
      <c r="AD49" s="77" t="str">
        <f>IF('Data Entry - beta, gamma form'!L49&gt;0,Equations!$F$30*Y49,"No Colony")</f>
        <v>No Colony</v>
      </c>
      <c r="AG49" s="100">
        <v>46</v>
      </c>
      <c r="AH49" s="203" t="str">
        <f>IF('Site Description'!$D$43&gt;1,SQRT(('Data Entry - beta, gamma form'!P49)/PI()),"NO TRANSECT")</f>
        <v>NO TRANSECT</v>
      </c>
      <c r="AI49" s="201" t="str">
        <f>IF('Site Description'!$D$43&gt;1,SQRT(('Data Entry - beta, gamma form'!Q49)/PI()),"NO TRANSECT")</f>
        <v>NO TRANSECT</v>
      </c>
      <c r="AJ49" s="201" t="str">
        <f>IF('Site Description'!$D$43&gt;1,SQRT(('Data Entry - beta, gamma form'!R49)/PI()),"NO TRANSECT")</f>
        <v>NO TRANSECT</v>
      </c>
      <c r="AK49" s="317" t="str">
        <f>IF('Site Description'!$D$43&gt;1,SQRT(('Data Entry - beta, gamma form'!S49)/PI()),"NO TRANSECT")</f>
        <v>NO TRANSECT</v>
      </c>
      <c r="AL49" s="315" t="str">
        <f>IF('Data Entry - beta, gamma form'!P49&gt;0,PI()*(((AH49+$F$2)*(AH49+$F$2))-(AH49*AH49)),"No Colony")</f>
        <v>No Colony</v>
      </c>
      <c r="AM49" s="91" t="str">
        <f>IF('Data Entry - beta, gamma form'!Q49&gt;0,PI()*(((AI49+$G$2)*(AI49+$G$2))-(AI49*AI49)),"No Colony")</f>
        <v>No Colony</v>
      </c>
      <c r="AN49" s="91" t="str">
        <f>IF('Data Entry - beta, gamma form'!R49&gt;0,PI()*(((AJ49+$H$2)*(AJ49+$H$2))-(AJ49*AJ49)),"No Colony")</f>
        <v>No Colony</v>
      </c>
      <c r="AO49" s="106" t="str">
        <f>IF('Data Entry - beta, gamma form'!S49&gt;0,PI()*(((AK49+$I$2)*(AK49+$I$2))-(AK49*AK49)),"No Colony")</f>
        <v>No Colony</v>
      </c>
      <c r="AP49" s="32"/>
      <c r="AQ49" s="75" t="str">
        <f>IF('Data Entry - beta, gamma form'!P49&gt;0,Equations!$F$30*AL49,"No Colony")</f>
        <v>No Colony</v>
      </c>
      <c r="AR49" s="76" t="str">
        <f>IF('Data Entry - beta, gamma form'!Q49&gt;0,Equations!$F$30*AM49,"No Colony")</f>
        <v>No Colony</v>
      </c>
      <c r="AS49" s="76" t="str">
        <f>IF('Data Entry - beta, gamma form'!R49&gt;0,Equations!$F$30*AN49,"No Colony")</f>
        <v>No Colony</v>
      </c>
      <c r="AT49" s="77" t="str">
        <f>IF('Data Entry - beta, gamma form'!S49&gt;0,Equations!$F$30*AO49,"No Colony")</f>
        <v>No Colony</v>
      </c>
      <c r="AW49" s="100">
        <v>46</v>
      </c>
      <c r="AX49" s="203" t="str">
        <f>IF('Site Description'!$E$43&gt;1,SQRT(('Data Entry - beta, gamma form'!W49)/PI()),"NO TRANSECT")</f>
        <v>NO TRANSECT</v>
      </c>
      <c r="AY49" s="201" t="str">
        <f>IF('Site Description'!$E$43&gt;1,SQRT(('Data Entry - beta, gamma form'!X49)/PI()),"NO TRANSECT")</f>
        <v>NO TRANSECT</v>
      </c>
      <c r="AZ49" s="201" t="str">
        <f>IF('Site Description'!$E$43&gt;1,SQRT(('Data Entry - beta, gamma form'!Y49)/PI()),"NO TRANSECT")</f>
        <v>NO TRANSECT</v>
      </c>
      <c r="BA49" s="312" t="str">
        <f>IF('Site Description'!$E$43&gt;1,SQRT(('Data Entry - beta, gamma form'!Z49)/PI()),"NO TRANSECT")</f>
        <v>NO TRANSECT</v>
      </c>
      <c r="BB49" s="315" t="str">
        <f>IF('Data Entry - beta, gamma form'!W49&gt;0,PI()*(((AX49+$F$2)*(AX49+$F$2))-(AX49*AX49)),"No Colony")</f>
        <v>No Colony</v>
      </c>
      <c r="BC49" s="91" t="str">
        <f>IF('Data Entry - beta, gamma form'!X49&gt;0,PI()*(((AY49+$G$2)*(AY49+$G$2))-(AY49*AY49)),"No Colony")</f>
        <v>No Colony</v>
      </c>
      <c r="BD49" s="91" t="str">
        <f>IF('Data Entry - beta, gamma form'!Y49&gt;0,PI()*(((AZ49+$H$2)*(AZ49+$H$2))-(AZ49*AZ49)),"No Colony")</f>
        <v>No Colony</v>
      </c>
      <c r="BE49" s="106" t="str">
        <f>IF('Data Entry - beta, gamma form'!Z49&gt;0,PI()*(((BA49+$I$2)*(BA49+$I$2))-(BA49*BA49)),"No Colony")</f>
        <v>No Colony</v>
      </c>
      <c r="BF49" s="32"/>
      <c r="BG49" s="306" t="str">
        <f>IF('Data Entry - beta, gamma form'!W49&gt;0,Equations!$F$30*BB49,"No Colony")</f>
        <v>No Colony</v>
      </c>
      <c r="BH49" s="96" t="str">
        <f>IF('Data Entry - beta, gamma form'!X49&gt;0,Equations!$F$30*BC49,"No Colony")</f>
        <v>No Colony</v>
      </c>
      <c r="BI49" s="96" t="str">
        <f>IF('Data Entry - beta, gamma form'!Y49&gt;0,Equations!$F$30*BD49,"No Colony")</f>
        <v>No Colony</v>
      </c>
      <c r="BJ49" s="307" t="str">
        <f>IF('Data Entry - beta, gamma form'!Z49&gt;0,Equations!$F$30*BE49,"No Colony")</f>
        <v>No Colony</v>
      </c>
      <c r="BM49" s="100">
        <v>46</v>
      </c>
      <c r="BN49" s="203" t="str">
        <f>IF('Site Description'!$F$43&gt;1,SQRT(('Data Entry - beta, gamma form'!AD49)/PI()),"NO TRANSECT")</f>
        <v>NO TRANSECT</v>
      </c>
      <c r="BO49" s="201" t="str">
        <f>IF('Site Description'!$F$43&gt;1,SQRT(('Data Entry - beta, gamma form'!AE49)/PI()),"NO TRANSECT")</f>
        <v>NO TRANSECT</v>
      </c>
      <c r="BP49" s="201" t="str">
        <f>IF('Site Description'!$F$43&gt;1,SQRT(('Data Entry - beta, gamma form'!AF49)/PI()),"NO TRANSECT")</f>
        <v>NO TRANSECT</v>
      </c>
      <c r="BQ49" s="312" t="str">
        <f>IF('Site Description'!$F$43&gt;1,SQRT(('Data Entry - beta, gamma form'!AG49)/PI()),"NO TRANSECT")</f>
        <v>NO TRANSECT</v>
      </c>
      <c r="BR49" s="315" t="str">
        <f>IF('Data Entry - beta, gamma form'!AD49&gt;0,PI()*(((BN49+$F$2)*(BN49+$F$2))-(BN49*BN49)),"No Colony")</f>
        <v>No Colony</v>
      </c>
      <c r="BS49" s="91" t="str">
        <f>IF('Data Entry - beta, gamma form'!AE49&gt;0,PI()*(((BO49+$G$2)*(BO49+$G$2))-(BO49*BO49)),"No Colony")</f>
        <v>No Colony</v>
      </c>
      <c r="BT49" s="91" t="str">
        <f>IF('Data Entry - beta, gamma form'!AF49&gt;0,PI()*(((BP49+$H$2)*(BP49+$H$2))-(BP49*BP49)),"No Colony")</f>
        <v>No Colony</v>
      </c>
      <c r="BU49" s="106" t="str">
        <f>IF('Data Entry - beta, gamma form'!AG49&gt;0,PI()*(((BQ49+$I$2)*(BQ49+$I$2))-(BQ49*BQ49)),"No Colony")</f>
        <v>No Colony</v>
      </c>
      <c r="BV49" s="32"/>
      <c r="BW49" s="75" t="str">
        <f>IF('Data Entry - beta, gamma form'!AD49&gt;0,Equations!$F$30*BR49,"No Colony")</f>
        <v>No Colony</v>
      </c>
      <c r="BX49" s="76" t="str">
        <f>IF('Data Entry - beta, gamma form'!AE49&gt;0,Equations!$F$30*BS49,"No Colony")</f>
        <v>No Colony</v>
      </c>
      <c r="BY49" s="76" t="str">
        <f>IF('Data Entry - beta, gamma form'!AF49&gt;0,Equations!$F$30*BT49,"No Colony")</f>
        <v>No Colony</v>
      </c>
      <c r="BZ49" s="77" t="str">
        <f>IF('Data Entry - beta, gamma form'!AG49&gt;0,Equations!$F$30*BU49,"No Colony")</f>
        <v>No Colony</v>
      </c>
      <c r="CC49" s="100">
        <v>46</v>
      </c>
      <c r="CD49" s="203" t="str">
        <f>IF('Site Description'!$G$43&gt;1,SQRT(('Data Entry - beta, gamma form'!AK49)/PI()),"NO TRANSECT")</f>
        <v>NO TRANSECT</v>
      </c>
      <c r="CE49" s="201" t="str">
        <f>IF('Site Description'!$G$43&gt;1,SQRT(('Data Entry - beta, gamma form'!AL49)/PI()),"NO TRANSECT")</f>
        <v>NO TRANSECT</v>
      </c>
      <c r="CF49" s="201" t="str">
        <f>IF('Site Description'!$G$43&gt;1,SQRT(('Data Entry - beta, gamma form'!AM49)/PI()),"NO TRANSECT")</f>
        <v>NO TRANSECT</v>
      </c>
      <c r="CG49" s="312" t="str">
        <f>IF('Site Description'!$G$43&gt;1,SQRT(('Data Entry - beta, gamma form'!AN49)/PI()),"NO TRANSECT")</f>
        <v>NO TRANSECT</v>
      </c>
      <c r="CH49" s="315" t="str">
        <f>IF('Data Entry - beta, gamma form'!AK49&gt;0,PI()*(((CD49+$F$2)*(CD49+$F$2))-(CD49*CD49)),"No Colony")</f>
        <v>No Colony</v>
      </c>
      <c r="CI49" s="91" t="str">
        <f>IF('Data Entry - beta, gamma form'!AL49&gt;0,PI()*(((CE49+$G$2)*(CE49+$G$2))-(CE49*CE49)),"No Colony")</f>
        <v>No Colony</v>
      </c>
      <c r="CJ49" s="91" t="str">
        <f>IF('Data Entry - beta, gamma form'!AM49&gt;0,PI()*(((CF49+$H$2)*(CF49+$H$2))-(CF49*CF49)),"No Colony")</f>
        <v>No Colony</v>
      </c>
      <c r="CK49" s="106" t="str">
        <f>IF('Data Entry - beta, gamma form'!AN49&gt;0,PI()*(((CG49+$I$2)*(CG49+$I$2))-(CG49*CG49)),"No Colony")</f>
        <v>No Colony</v>
      </c>
      <c r="CL49" s="34"/>
      <c r="CM49" s="75" t="str">
        <f>IF('Data Entry - beta, gamma form'!AK49&gt;0,Equations!$F$30*CH49,"No Colony")</f>
        <v>No Colony</v>
      </c>
      <c r="CN49" s="76" t="str">
        <f>IF('Data Entry - beta, gamma form'!AL49&gt;0,Equations!$F$30*CI49,"No Colony")</f>
        <v>No Colony</v>
      </c>
      <c r="CO49" s="76" t="str">
        <f>IF('Data Entry - beta, gamma form'!AM49&gt;0,Equations!$F$30*CJ49,"No Colony")</f>
        <v>No Colony</v>
      </c>
      <c r="CP49" s="77" t="str">
        <f>IF('Data Entry - beta, gamma form'!AN49&gt;0,Equations!$F$30*CK49,"No Colony")</f>
        <v>No Colony</v>
      </c>
    </row>
    <row r="50" spans="1:94" ht="15.75" thickBot="1">
      <c r="A50" s="100">
        <v>47</v>
      </c>
      <c r="B50" s="203" t="str">
        <f>IF('Site Description'!$B$43&gt;1,SQRT(('Data Entry - beta, gamma form'!B50)/PI()),"NO TRANSECT")</f>
        <v>NO TRANSECT</v>
      </c>
      <c r="C50" s="201" t="str">
        <f>IF('Site Description'!$B$43&gt;1,SQRT(('Data Entry - beta, gamma form'!C50)/PI()),"NO TRANSECT")</f>
        <v>NO TRANSECT</v>
      </c>
      <c r="D50" s="201" t="str">
        <f>IF('Site Description'!$B$43&gt;1,SQRT(('Data Entry - beta, gamma form'!D50)/PI()),"NO TRANSECT")</f>
        <v>NO TRANSECT</v>
      </c>
      <c r="E50" s="201" t="str">
        <f>IF('Site Description'!$B$43&gt;1,SQRT(('Data Entry - beta, gamma form'!E50)/PI()),"NO TRANSECT")</f>
        <v>NO TRANSECT</v>
      </c>
      <c r="F50" s="91" t="str">
        <f>IF('Data Entry - beta, gamma form'!B50&gt;0,PI()*(((B50+$F$2)*(B50+$F$2))-(B50*B50)),"No Colony")</f>
        <v>No Colony</v>
      </c>
      <c r="G50" s="91" t="str">
        <f>IF('Data Entry - beta, gamma form'!C50&gt;0,PI()*(((C50+$G$2)*(C50+$G$2))-(C50*C50)),"No Colony")</f>
        <v>No Colony</v>
      </c>
      <c r="H50" s="91" t="str">
        <f>IF('Data Entry - beta, gamma form'!D50&gt;0,PI()*(((D50+$H$2)*(D50+$H$2))-(D50*D50)),"No Colony")</f>
        <v>No Colony</v>
      </c>
      <c r="I50" s="106" t="str">
        <f>IF('Data Entry - beta, gamma form'!E50&gt;0,PI()*(((E50+$I$2)*(E50+$I$2))-(E50*E50)),"No Colony")</f>
        <v>No Colony</v>
      </c>
      <c r="K50" s="306" t="str">
        <f>IF('Data Entry - beta, gamma form'!B50&gt;0,Equations!$F$30*F50,"No Colony")</f>
        <v>No Colony</v>
      </c>
      <c r="L50" s="96" t="str">
        <f>IF('Data Entry - beta, gamma form'!C50&gt;0,Equations!$F$30*G50,"No Colony")</f>
        <v>No Colony</v>
      </c>
      <c r="M50" s="96" t="str">
        <f>IF('Data Entry - beta, gamma form'!D50&gt;0,Equations!$F$30*H50,"No Colony")</f>
        <v>No Colony</v>
      </c>
      <c r="N50" s="307" t="str">
        <f>IF('Data Entry - beta, gamma form'!E50&gt;0,Equations!$F$30*I50,"No Colony")</f>
        <v>No Colony</v>
      </c>
      <c r="Q50" s="100">
        <v>47</v>
      </c>
      <c r="R50" s="203" t="str">
        <f>IF('Site Description'!$C$43&gt;1,SQRT(('Data Entry - beta, gamma form'!I50)/PI()),"NO TRANSECT")</f>
        <v>NO TRANSECT</v>
      </c>
      <c r="S50" s="201" t="str">
        <f>IF('Site Description'!$C$43&gt;1,SQRT(('Data Entry - beta, gamma form'!J50)/PI()),"NO TRANSECT")</f>
        <v>NO TRANSECT</v>
      </c>
      <c r="T50" s="201" t="str">
        <f>IF('Site Description'!$C$43&gt;1,SQRT(('Data Entry - beta, gamma form'!K50)/PI()),"NO TRANSECT")</f>
        <v>NO TRANSECT</v>
      </c>
      <c r="U50" s="312" t="str">
        <f>IF('Site Description'!$C$43&gt;1,SQRT(('Data Entry - beta, gamma form'!L50)/PI()),"NO TRANSECT")</f>
        <v>NO TRANSECT</v>
      </c>
      <c r="V50" s="315" t="str">
        <f>IF('Data Entry - beta, gamma form'!I50&gt;0,PI()*(((R50+$F$2)*(R50+$F$2))-(R50*R50)),"No Colony")</f>
        <v>No Colony</v>
      </c>
      <c r="W50" s="91" t="str">
        <f>IF('Data Entry - beta, gamma form'!J50&gt;0,PI()*(((S50+$G$2)*(S50+$G$2))-(S50*S50)),"No Colony")</f>
        <v>No Colony</v>
      </c>
      <c r="X50" s="91" t="str">
        <f>IF('Data Entry - beta, gamma form'!K50&gt;0,PI()*(((T50+$H$2)*(T50+$H$2))-(T50*T50)),"No Colony")</f>
        <v>No Colony</v>
      </c>
      <c r="Y50" s="106" t="str">
        <f>IF('Data Entry - beta, gamma form'!L50&gt;0,PI()*(((U50+$I$2)*(U50+$I$2))-(U50*U50)),"No Colony")</f>
        <v>No Colony</v>
      </c>
      <c r="Z50" s="32"/>
      <c r="AA50" s="75" t="str">
        <f>IF('Data Entry - beta, gamma form'!I50&gt;0,Equations!$F$30*V50,"No Colony")</f>
        <v>No Colony</v>
      </c>
      <c r="AB50" s="76" t="str">
        <f>IF('Data Entry - beta, gamma form'!J50&gt;0,Equations!$F$30*W50,"No Colony")</f>
        <v>No Colony</v>
      </c>
      <c r="AC50" s="76" t="str">
        <f>IF('Data Entry - beta, gamma form'!K50&gt;0,Equations!$F$30*X50,"No Colony")</f>
        <v>No Colony</v>
      </c>
      <c r="AD50" s="77" t="str">
        <f>IF('Data Entry - beta, gamma form'!L50&gt;0,Equations!$F$30*Y50,"No Colony")</f>
        <v>No Colony</v>
      </c>
      <c r="AG50" s="100">
        <v>47</v>
      </c>
      <c r="AH50" s="203" t="str">
        <f>IF('Site Description'!$D$43&gt;1,SQRT(('Data Entry - beta, gamma form'!P50)/PI()),"NO TRANSECT")</f>
        <v>NO TRANSECT</v>
      </c>
      <c r="AI50" s="201" t="str">
        <f>IF('Site Description'!$D$43&gt;1,SQRT(('Data Entry - beta, gamma form'!Q50)/PI()),"NO TRANSECT")</f>
        <v>NO TRANSECT</v>
      </c>
      <c r="AJ50" s="201" t="str">
        <f>IF('Site Description'!$D$43&gt;1,SQRT(('Data Entry - beta, gamma form'!R50)/PI()),"NO TRANSECT")</f>
        <v>NO TRANSECT</v>
      </c>
      <c r="AK50" s="317" t="str">
        <f>IF('Site Description'!$D$43&gt;1,SQRT(('Data Entry - beta, gamma form'!S50)/PI()),"NO TRANSECT")</f>
        <v>NO TRANSECT</v>
      </c>
      <c r="AL50" s="315" t="str">
        <f>IF('Data Entry - beta, gamma form'!P50&gt;0,PI()*(((AH50+$F$2)*(AH50+$F$2))-(AH50*AH50)),"No Colony")</f>
        <v>No Colony</v>
      </c>
      <c r="AM50" s="91" t="str">
        <f>IF('Data Entry - beta, gamma form'!Q50&gt;0,PI()*(((AI50+$G$2)*(AI50+$G$2))-(AI50*AI50)),"No Colony")</f>
        <v>No Colony</v>
      </c>
      <c r="AN50" s="91" t="str">
        <f>IF('Data Entry - beta, gamma form'!R50&gt;0,PI()*(((AJ50+$H$2)*(AJ50+$H$2))-(AJ50*AJ50)),"No Colony")</f>
        <v>No Colony</v>
      </c>
      <c r="AO50" s="106" t="str">
        <f>IF('Data Entry - beta, gamma form'!S50&gt;0,PI()*(((AK50+$I$2)*(AK50+$I$2))-(AK50*AK50)),"No Colony")</f>
        <v>No Colony</v>
      </c>
      <c r="AP50" s="32"/>
      <c r="AQ50" s="75" t="str">
        <f>IF('Data Entry - beta, gamma form'!P50&gt;0,Equations!$F$30*AL50,"No Colony")</f>
        <v>No Colony</v>
      </c>
      <c r="AR50" s="76" t="str">
        <f>IF('Data Entry - beta, gamma form'!Q50&gt;0,Equations!$F$30*AM50,"No Colony")</f>
        <v>No Colony</v>
      </c>
      <c r="AS50" s="76" t="str">
        <f>IF('Data Entry - beta, gamma form'!R50&gt;0,Equations!$F$30*AN50,"No Colony")</f>
        <v>No Colony</v>
      </c>
      <c r="AT50" s="77" t="str">
        <f>IF('Data Entry - beta, gamma form'!S50&gt;0,Equations!$F$30*AO50,"No Colony")</f>
        <v>No Colony</v>
      </c>
      <c r="AW50" s="100">
        <v>47</v>
      </c>
      <c r="AX50" s="203" t="str">
        <f>IF('Site Description'!$E$43&gt;1,SQRT(('Data Entry - beta, gamma form'!W50)/PI()),"NO TRANSECT")</f>
        <v>NO TRANSECT</v>
      </c>
      <c r="AY50" s="201" t="str">
        <f>IF('Site Description'!$E$43&gt;1,SQRT(('Data Entry - beta, gamma form'!X50)/PI()),"NO TRANSECT")</f>
        <v>NO TRANSECT</v>
      </c>
      <c r="AZ50" s="201" t="str">
        <f>IF('Site Description'!$E$43&gt;1,SQRT(('Data Entry - beta, gamma form'!Y50)/PI()),"NO TRANSECT")</f>
        <v>NO TRANSECT</v>
      </c>
      <c r="BA50" s="312" t="str">
        <f>IF('Site Description'!$E$43&gt;1,SQRT(('Data Entry - beta, gamma form'!Z50)/PI()),"NO TRANSECT")</f>
        <v>NO TRANSECT</v>
      </c>
      <c r="BB50" s="315" t="str">
        <f>IF('Data Entry - beta, gamma form'!W50&gt;0,PI()*(((AX50+$F$2)*(AX50+$F$2))-(AX50*AX50)),"No Colony")</f>
        <v>No Colony</v>
      </c>
      <c r="BC50" s="91" t="str">
        <f>IF('Data Entry - beta, gamma form'!X50&gt;0,PI()*(((AY50+$G$2)*(AY50+$G$2))-(AY50*AY50)),"No Colony")</f>
        <v>No Colony</v>
      </c>
      <c r="BD50" s="91" t="str">
        <f>IF('Data Entry - beta, gamma form'!Y50&gt;0,PI()*(((AZ50+$H$2)*(AZ50+$H$2))-(AZ50*AZ50)),"No Colony")</f>
        <v>No Colony</v>
      </c>
      <c r="BE50" s="106" t="str">
        <f>IF('Data Entry - beta, gamma form'!Z50&gt;0,PI()*(((BA50+$I$2)*(BA50+$I$2))-(BA50*BA50)),"No Colony")</f>
        <v>No Colony</v>
      </c>
      <c r="BF50" s="32"/>
      <c r="BG50" s="306" t="str">
        <f>IF('Data Entry - beta, gamma form'!W50&gt;0,Equations!$F$30*BB50,"No Colony")</f>
        <v>No Colony</v>
      </c>
      <c r="BH50" s="96" t="str">
        <f>IF('Data Entry - beta, gamma form'!X50&gt;0,Equations!$F$30*BC50,"No Colony")</f>
        <v>No Colony</v>
      </c>
      <c r="BI50" s="96" t="str">
        <f>IF('Data Entry - beta, gamma form'!Y50&gt;0,Equations!$F$30*BD50,"No Colony")</f>
        <v>No Colony</v>
      </c>
      <c r="BJ50" s="307" t="str">
        <f>IF('Data Entry - beta, gamma form'!Z50&gt;0,Equations!$F$30*BE50,"No Colony")</f>
        <v>No Colony</v>
      </c>
      <c r="BM50" s="100">
        <v>47</v>
      </c>
      <c r="BN50" s="203" t="str">
        <f>IF('Site Description'!$F$43&gt;1,SQRT(('Data Entry - beta, gamma form'!AD50)/PI()),"NO TRANSECT")</f>
        <v>NO TRANSECT</v>
      </c>
      <c r="BO50" s="201" t="str">
        <f>IF('Site Description'!$F$43&gt;1,SQRT(('Data Entry - beta, gamma form'!AE50)/PI()),"NO TRANSECT")</f>
        <v>NO TRANSECT</v>
      </c>
      <c r="BP50" s="201" t="str">
        <f>IF('Site Description'!$F$43&gt;1,SQRT(('Data Entry - beta, gamma form'!AF50)/PI()),"NO TRANSECT")</f>
        <v>NO TRANSECT</v>
      </c>
      <c r="BQ50" s="312" t="str">
        <f>IF('Site Description'!$F$43&gt;1,SQRT(('Data Entry - beta, gamma form'!AG50)/PI()),"NO TRANSECT")</f>
        <v>NO TRANSECT</v>
      </c>
      <c r="BR50" s="315" t="str">
        <f>IF('Data Entry - beta, gamma form'!AD50&gt;0,PI()*(((BN50+$F$2)*(BN50+$F$2))-(BN50*BN50)),"No Colony")</f>
        <v>No Colony</v>
      </c>
      <c r="BS50" s="91" t="str">
        <f>IF('Data Entry - beta, gamma form'!AE50&gt;0,PI()*(((BO50+$G$2)*(BO50+$G$2))-(BO50*BO50)),"No Colony")</f>
        <v>No Colony</v>
      </c>
      <c r="BT50" s="91" t="str">
        <f>IF('Data Entry - beta, gamma form'!AF50&gt;0,PI()*(((BP50+$H$2)*(BP50+$H$2))-(BP50*BP50)),"No Colony")</f>
        <v>No Colony</v>
      </c>
      <c r="BU50" s="106" t="str">
        <f>IF('Data Entry - beta, gamma form'!AG50&gt;0,PI()*(((BQ50+$I$2)*(BQ50+$I$2))-(BQ50*BQ50)),"No Colony")</f>
        <v>No Colony</v>
      </c>
      <c r="BV50" s="32"/>
      <c r="BW50" s="75" t="str">
        <f>IF('Data Entry - beta, gamma form'!AD50&gt;0,Equations!$F$30*BR50,"No Colony")</f>
        <v>No Colony</v>
      </c>
      <c r="BX50" s="76" t="str">
        <f>IF('Data Entry - beta, gamma form'!AE50&gt;0,Equations!$F$30*BS50,"No Colony")</f>
        <v>No Colony</v>
      </c>
      <c r="BY50" s="76" t="str">
        <f>IF('Data Entry - beta, gamma form'!AF50&gt;0,Equations!$F$30*BT50,"No Colony")</f>
        <v>No Colony</v>
      </c>
      <c r="BZ50" s="77" t="str">
        <f>IF('Data Entry - beta, gamma form'!AG50&gt;0,Equations!$F$30*BU50,"No Colony")</f>
        <v>No Colony</v>
      </c>
      <c r="CC50" s="100">
        <v>47</v>
      </c>
      <c r="CD50" s="203" t="str">
        <f>IF('Site Description'!$G$43&gt;1,SQRT(('Data Entry - beta, gamma form'!AK50)/PI()),"NO TRANSECT")</f>
        <v>NO TRANSECT</v>
      </c>
      <c r="CE50" s="201" t="str">
        <f>IF('Site Description'!$G$43&gt;1,SQRT(('Data Entry - beta, gamma form'!AL50)/PI()),"NO TRANSECT")</f>
        <v>NO TRANSECT</v>
      </c>
      <c r="CF50" s="201" t="str">
        <f>IF('Site Description'!$G$43&gt;1,SQRT(('Data Entry - beta, gamma form'!AM50)/PI()),"NO TRANSECT")</f>
        <v>NO TRANSECT</v>
      </c>
      <c r="CG50" s="312" t="str">
        <f>IF('Site Description'!$G$43&gt;1,SQRT(('Data Entry - beta, gamma form'!AN50)/PI()),"NO TRANSECT")</f>
        <v>NO TRANSECT</v>
      </c>
      <c r="CH50" s="315" t="str">
        <f>IF('Data Entry - beta, gamma form'!AK50&gt;0,PI()*(((CD50+$F$2)*(CD50+$F$2))-(CD50*CD50)),"No Colony")</f>
        <v>No Colony</v>
      </c>
      <c r="CI50" s="91" t="str">
        <f>IF('Data Entry - beta, gamma form'!AL50&gt;0,PI()*(((CE50+$G$2)*(CE50+$G$2))-(CE50*CE50)),"No Colony")</f>
        <v>No Colony</v>
      </c>
      <c r="CJ50" s="91" t="str">
        <f>IF('Data Entry - beta, gamma form'!AM50&gt;0,PI()*(((CF50+$H$2)*(CF50+$H$2))-(CF50*CF50)),"No Colony")</f>
        <v>No Colony</v>
      </c>
      <c r="CK50" s="106" t="str">
        <f>IF('Data Entry - beta, gamma form'!AN50&gt;0,PI()*(((CG50+$I$2)*(CG50+$I$2))-(CG50*CG50)),"No Colony")</f>
        <v>No Colony</v>
      </c>
      <c r="CL50" s="34"/>
      <c r="CM50" s="75" t="str">
        <f>IF('Data Entry - beta, gamma form'!AK50&gt;0,Equations!$F$30*CH50,"No Colony")</f>
        <v>No Colony</v>
      </c>
      <c r="CN50" s="76" t="str">
        <f>IF('Data Entry - beta, gamma form'!AL50&gt;0,Equations!$F$30*CI50,"No Colony")</f>
        <v>No Colony</v>
      </c>
      <c r="CO50" s="76" t="str">
        <f>IF('Data Entry - beta, gamma form'!AM50&gt;0,Equations!$F$30*CJ50,"No Colony")</f>
        <v>No Colony</v>
      </c>
      <c r="CP50" s="77" t="str">
        <f>IF('Data Entry - beta, gamma form'!AN50&gt;0,Equations!$F$30*CK50,"No Colony")</f>
        <v>No Colony</v>
      </c>
    </row>
    <row r="51" spans="1:94" ht="15.75" thickBot="1">
      <c r="A51" s="100">
        <v>48</v>
      </c>
      <c r="B51" s="203" t="str">
        <f>IF('Site Description'!$B$43&gt;1,SQRT(('Data Entry - beta, gamma form'!B51)/PI()),"NO TRANSECT")</f>
        <v>NO TRANSECT</v>
      </c>
      <c r="C51" s="201" t="str">
        <f>IF('Site Description'!$B$43&gt;1,SQRT(('Data Entry - beta, gamma form'!C51)/PI()),"NO TRANSECT")</f>
        <v>NO TRANSECT</v>
      </c>
      <c r="D51" s="201" t="str">
        <f>IF('Site Description'!$B$43&gt;1,SQRT(('Data Entry - beta, gamma form'!D51)/PI()),"NO TRANSECT")</f>
        <v>NO TRANSECT</v>
      </c>
      <c r="E51" s="201" t="str">
        <f>IF('Site Description'!$B$43&gt;1,SQRT(('Data Entry - beta, gamma form'!E51)/PI()),"NO TRANSECT")</f>
        <v>NO TRANSECT</v>
      </c>
      <c r="F51" s="91" t="str">
        <f>IF('Data Entry - beta, gamma form'!B51&gt;0,PI()*(((B51+$F$2)*(B51+$F$2))-(B51*B51)),"No Colony")</f>
        <v>No Colony</v>
      </c>
      <c r="G51" s="91" t="str">
        <f>IF('Data Entry - beta, gamma form'!C51&gt;0,PI()*(((C51+$G$2)*(C51+$G$2))-(C51*C51)),"No Colony")</f>
        <v>No Colony</v>
      </c>
      <c r="H51" s="91" t="str">
        <f>IF('Data Entry - beta, gamma form'!D51&gt;0,PI()*(((D51+$H$2)*(D51+$H$2))-(D51*D51)),"No Colony")</f>
        <v>No Colony</v>
      </c>
      <c r="I51" s="106" t="str">
        <f>IF('Data Entry - beta, gamma form'!E51&gt;0,PI()*(((E51+$I$2)*(E51+$I$2))-(E51*E51)),"No Colony")</f>
        <v>No Colony</v>
      </c>
      <c r="K51" s="306" t="str">
        <f>IF('Data Entry - beta, gamma form'!B51&gt;0,Equations!$F$30*F51,"No Colony")</f>
        <v>No Colony</v>
      </c>
      <c r="L51" s="96" t="str">
        <f>IF('Data Entry - beta, gamma form'!C51&gt;0,Equations!$F$30*G51,"No Colony")</f>
        <v>No Colony</v>
      </c>
      <c r="M51" s="96" t="str">
        <f>IF('Data Entry - beta, gamma form'!D51&gt;0,Equations!$F$30*H51,"No Colony")</f>
        <v>No Colony</v>
      </c>
      <c r="N51" s="307" t="str">
        <f>IF('Data Entry - beta, gamma form'!E51&gt;0,Equations!$F$30*I51,"No Colony")</f>
        <v>No Colony</v>
      </c>
      <c r="Q51" s="100">
        <v>48</v>
      </c>
      <c r="R51" s="203" t="str">
        <f>IF('Site Description'!$C$43&gt;1,SQRT(('Data Entry - beta, gamma form'!I51)/PI()),"NO TRANSECT")</f>
        <v>NO TRANSECT</v>
      </c>
      <c r="S51" s="201" t="str">
        <f>IF('Site Description'!$C$43&gt;1,SQRT(('Data Entry - beta, gamma form'!J51)/PI()),"NO TRANSECT")</f>
        <v>NO TRANSECT</v>
      </c>
      <c r="T51" s="201" t="str">
        <f>IF('Site Description'!$C$43&gt;1,SQRT(('Data Entry - beta, gamma form'!K51)/PI()),"NO TRANSECT")</f>
        <v>NO TRANSECT</v>
      </c>
      <c r="U51" s="312" t="str">
        <f>IF('Site Description'!$C$43&gt;1,SQRT(('Data Entry - beta, gamma form'!L51)/PI()),"NO TRANSECT")</f>
        <v>NO TRANSECT</v>
      </c>
      <c r="V51" s="315" t="str">
        <f>IF('Data Entry - beta, gamma form'!I51&gt;0,PI()*(((R51+$F$2)*(R51+$F$2))-(R51*R51)),"No Colony")</f>
        <v>No Colony</v>
      </c>
      <c r="W51" s="91" t="str">
        <f>IF('Data Entry - beta, gamma form'!J51&gt;0,PI()*(((S51+$G$2)*(S51+$G$2))-(S51*S51)),"No Colony")</f>
        <v>No Colony</v>
      </c>
      <c r="X51" s="91" t="str">
        <f>IF('Data Entry - beta, gamma form'!K51&gt;0,PI()*(((T51+$H$2)*(T51+$H$2))-(T51*T51)),"No Colony")</f>
        <v>No Colony</v>
      </c>
      <c r="Y51" s="106" t="str">
        <f>IF('Data Entry - beta, gamma form'!L51&gt;0,PI()*(((U51+$I$2)*(U51+$I$2))-(U51*U51)),"No Colony")</f>
        <v>No Colony</v>
      </c>
      <c r="Z51" s="32"/>
      <c r="AA51" s="75" t="str">
        <f>IF('Data Entry - beta, gamma form'!I51&gt;0,Equations!$F$30*V51,"No Colony")</f>
        <v>No Colony</v>
      </c>
      <c r="AB51" s="76" t="str">
        <f>IF('Data Entry - beta, gamma form'!J51&gt;0,Equations!$F$30*W51,"No Colony")</f>
        <v>No Colony</v>
      </c>
      <c r="AC51" s="76" t="str">
        <f>IF('Data Entry - beta, gamma form'!K51&gt;0,Equations!$F$30*X51,"No Colony")</f>
        <v>No Colony</v>
      </c>
      <c r="AD51" s="77" t="str">
        <f>IF('Data Entry - beta, gamma form'!L51&gt;0,Equations!$F$30*Y51,"No Colony")</f>
        <v>No Colony</v>
      </c>
      <c r="AG51" s="100">
        <v>48</v>
      </c>
      <c r="AH51" s="203" t="str">
        <f>IF('Site Description'!$D$43&gt;1,SQRT(('Data Entry - beta, gamma form'!P51)/PI()),"NO TRANSECT")</f>
        <v>NO TRANSECT</v>
      </c>
      <c r="AI51" s="201" t="str">
        <f>IF('Site Description'!$D$43&gt;1,SQRT(('Data Entry - beta, gamma form'!Q51)/PI()),"NO TRANSECT")</f>
        <v>NO TRANSECT</v>
      </c>
      <c r="AJ51" s="201" t="str">
        <f>IF('Site Description'!$D$43&gt;1,SQRT(('Data Entry - beta, gamma form'!R51)/PI()),"NO TRANSECT")</f>
        <v>NO TRANSECT</v>
      </c>
      <c r="AK51" s="317" t="str">
        <f>IF('Site Description'!$D$43&gt;1,SQRT(('Data Entry - beta, gamma form'!S51)/PI()),"NO TRANSECT")</f>
        <v>NO TRANSECT</v>
      </c>
      <c r="AL51" s="315" t="str">
        <f>IF('Data Entry - beta, gamma form'!P51&gt;0,PI()*(((AH51+$F$2)*(AH51+$F$2))-(AH51*AH51)),"No Colony")</f>
        <v>No Colony</v>
      </c>
      <c r="AM51" s="91" t="str">
        <f>IF('Data Entry - beta, gamma form'!Q51&gt;0,PI()*(((AI51+$G$2)*(AI51+$G$2))-(AI51*AI51)),"No Colony")</f>
        <v>No Colony</v>
      </c>
      <c r="AN51" s="91" t="str">
        <f>IF('Data Entry - beta, gamma form'!R51&gt;0,PI()*(((AJ51+$H$2)*(AJ51+$H$2))-(AJ51*AJ51)),"No Colony")</f>
        <v>No Colony</v>
      </c>
      <c r="AO51" s="106" t="str">
        <f>IF('Data Entry - beta, gamma form'!S51&gt;0,PI()*(((AK51+$I$2)*(AK51+$I$2))-(AK51*AK51)),"No Colony")</f>
        <v>No Colony</v>
      </c>
      <c r="AP51" s="32"/>
      <c r="AQ51" s="75" t="str">
        <f>IF('Data Entry - beta, gamma form'!P51&gt;0,Equations!$F$30*AL51,"No Colony")</f>
        <v>No Colony</v>
      </c>
      <c r="AR51" s="76" t="str">
        <f>IF('Data Entry - beta, gamma form'!Q51&gt;0,Equations!$F$30*AM51,"No Colony")</f>
        <v>No Colony</v>
      </c>
      <c r="AS51" s="76" t="str">
        <f>IF('Data Entry - beta, gamma form'!R51&gt;0,Equations!$F$30*AN51,"No Colony")</f>
        <v>No Colony</v>
      </c>
      <c r="AT51" s="77" t="str">
        <f>IF('Data Entry - beta, gamma form'!S51&gt;0,Equations!$F$30*AO51,"No Colony")</f>
        <v>No Colony</v>
      </c>
      <c r="AW51" s="100">
        <v>48</v>
      </c>
      <c r="AX51" s="203" t="str">
        <f>IF('Site Description'!$E$43&gt;1,SQRT(('Data Entry - beta, gamma form'!W51)/PI()),"NO TRANSECT")</f>
        <v>NO TRANSECT</v>
      </c>
      <c r="AY51" s="201" t="str">
        <f>IF('Site Description'!$E$43&gt;1,SQRT(('Data Entry - beta, gamma form'!X51)/PI()),"NO TRANSECT")</f>
        <v>NO TRANSECT</v>
      </c>
      <c r="AZ51" s="201" t="str">
        <f>IF('Site Description'!$E$43&gt;1,SQRT(('Data Entry - beta, gamma form'!Y51)/PI()),"NO TRANSECT")</f>
        <v>NO TRANSECT</v>
      </c>
      <c r="BA51" s="312" t="str">
        <f>IF('Site Description'!$E$43&gt;1,SQRT(('Data Entry - beta, gamma form'!Z51)/PI()),"NO TRANSECT")</f>
        <v>NO TRANSECT</v>
      </c>
      <c r="BB51" s="315" t="str">
        <f>IF('Data Entry - beta, gamma form'!W51&gt;0,PI()*(((AX51+$F$2)*(AX51+$F$2))-(AX51*AX51)),"No Colony")</f>
        <v>No Colony</v>
      </c>
      <c r="BC51" s="91" t="str">
        <f>IF('Data Entry - beta, gamma form'!X51&gt;0,PI()*(((AY51+$G$2)*(AY51+$G$2))-(AY51*AY51)),"No Colony")</f>
        <v>No Colony</v>
      </c>
      <c r="BD51" s="91" t="str">
        <f>IF('Data Entry - beta, gamma form'!Y51&gt;0,PI()*(((AZ51+$H$2)*(AZ51+$H$2))-(AZ51*AZ51)),"No Colony")</f>
        <v>No Colony</v>
      </c>
      <c r="BE51" s="106" t="str">
        <f>IF('Data Entry - beta, gamma form'!Z51&gt;0,PI()*(((BA51+$I$2)*(BA51+$I$2))-(BA51*BA51)),"No Colony")</f>
        <v>No Colony</v>
      </c>
      <c r="BF51" s="32"/>
      <c r="BG51" s="306" t="str">
        <f>IF('Data Entry - beta, gamma form'!W51&gt;0,Equations!$F$30*BB51,"No Colony")</f>
        <v>No Colony</v>
      </c>
      <c r="BH51" s="96" t="str">
        <f>IF('Data Entry - beta, gamma form'!X51&gt;0,Equations!$F$30*BC51,"No Colony")</f>
        <v>No Colony</v>
      </c>
      <c r="BI51" s="96" t="str">
        <f>IF('Data Entry - beta, gamma form'!Y51&gt;0,Equations!$F$30*BD51,"No Colony")</f>
        <v>No Colony</v>
      </c>
      <c r="BJ51" s="307" t="str">
        <f>IF('Data Entry - beta, gamma form'!Z51&gt;0,Equations!$F$30*BE51,"No Colony")</f>
        <v>No Colony</v>
      </c>
      <c r="BM51" s="100">
        <v>48</v>
      </c>
      <c r="BN51" s="203" t="str">
        <f>IF('Site Description'!$F$43&gt;1,SQRT(('Data Entry - beta, gamma form'!AD51)/PI()),"NO TRANSECT")</f>
        <v>NO TRANSECT</v>
      </c>
      <c r="BO51" s="201" t="str">
        <f>IF('Site Description'!$F$43&gt;1,SQRT(('Data Entry - beta, gamma form'!AE51)/PI()),"NO TRANSECT")</f>
        <v>NO TRANSECT</v>
      </c>
      <c r="BP51" s="201" t="str">
        <f>IF('Site Description'!$F$43&gt;1,SQRT(('Data Entry - beta, gamma form'!AF51)/PI()),"NO TRANSECT")</f>
        <v>NO TRANSECT</v>
      </c>
      <c r="BQ51" s="312" t="str">
        <f>IF('Site Description'!$F$43&gt;1,SQRT(('Data Entry - beta, gamma form'!AG51)/PI()),"NO TRANSECT")</f>
        <v>NO TRANSECT</v>
      </c>
      <c r="BR51" s="315" t="str">
        <f>IF('Data Entry - beta, gamma form'!AD51&gt;0,PI()*(((BN51+$F$2)*(BN51+$F$2))-(BN51*BN51)),"No Colony")</f>
        <v>No Colony</v>
      </c>
      <c r="BS51" s="91" t="str">
        <f>IF('Data Entry - beta, gamma form'!AE51&gt;0,PI()*(((BO51+$G$2)*(BO51+$G$2))-(BO51*BO51)),"No Colony")</f>
        <v>No Colony</v>
      </c>
      <c r="BT51" s="91" t="str">
        <f>IF('Data Entry - beta, gamma form'!AF51&gt;0,PI()*(((BP51+$H$2)*(BP51+$H$2))-(BP51*BP51)),"No Colony")</f>
        <v>No Colony</v>
      </c>
      <c r="BU51" s="106" t="str">
        <f>IF('Data Entry - beta, gamma form'!AG51&gt;0,PI()*(((BQ51+$I$2)*(BQ51+$I$2))-(BQ51*BQ51)),"No Colony")</f>
        <v>No Colony</v>
      </c>
      <c r="BV51" s="32"/>
      <c r="BW51" s="75" t="str">
        <f>IF('Data Entry - beta, gamma form'!AD51&gt;0,Equations!$F$30*BR51,"No Colony")</f>
        <v>No Colony</v>
      </c>
      <c r="BX51" s="76" t="str">
        <f>IF('Data Entry - beta, gamma form'!AE51&gt;0,Equations!$F$30*BS51,"No Colony")</f>
        <v>No Colony</v>
      </c>
      <c r="BY51" s="76" t="str">
        <f>IF('Data Entry - beta, gamma form'!AF51&gt;0,Equations!$F$30*BT51,"No Colony")</f>
        <v>No Colony</v>
      </c>
      <c r="BZ51" s="77" t="str">
        <f>IF('Data Entry - beta, gamma form'!AG51&gt;0,Equations!$F$30*BU51,"No Colony")</f>
        <v>No Colony</v>
      </c>
      <c r="CC51" s="100">
        <v>48</v>
      </c>
      <c r="CD51" s="203" t="str">
        <f>IF('Site Description'!$G$43&gt;1,SQRT(('Data Entry - beta, gamma form'!AK51)/PI()),"NO TRANSECT")</f>
        <v>NO TRANSECT</v>
      </c>
      <c r="CE51" s="201" t="str">
        <f>IF('Site Description'!$G$43&gt;1,SQRT(('Data Entry - beta, gamma form'!AL51)/PI()),"NO TRANSECT")</f>
        <v>NO TRANSECT</v>
      </c>
      <c r="CF51" s="201" t="str">
        <f>IF('Site Description'!$G$43&gt;1,SQRT(('Data Entry - beta, gamma form'!AM51)/PI()),"NO TRANSECT")</f>
        <v>NO TRANSECT</v>
      </c>
      <c r="CG51" s="312" t="str">
        <f>IF('Site Description'!$G$43&gt;1,SQRT(('Data Entry - beta, gamma form'!AN51)/PI()),"NO TRANSECT")</f>
        <v>NO TRANSECT</v>
      </c>
      <c r="CH51" s="315" t="str">
        <f>IF('Data Entry - beta, gamma form'!AK51&gt;0,PI()*(((CD51+$F$2)*(CD51+$F$2))-(CD51*CD51)),"No Colony")</f>
        <v>No Colony</v>
      </c>
      <c r="CI51" s="91" t="str">
        <f>IF('Data Entry - beta, gamma form'!AL51&gt;0,PI()*(((CE51+$G$2)*(CE51+$G$2))-(CE51*CE51)),"No Colony")</f>
        <v>No Colony</v>
      </c>
      <c r="CJ51" s="91" t="str">
        <f>IF('Data Entry - beta, gamma form'!AM51&gt;0,PI()*(((CF51+$H$2)*(CF51+$H$2))-(CF51*CF51)),"No Colony")</f>
        <v>No Colony</v>
      </c>
      <c r="CK51" s="106" t="str">
        <f>IF('Data Entry - beta, gamma form'!AN51&gt;0,PI()*(((CG51+$I$2)*(CG51+$I$2))-(CG51*CG51)),"No Colony")</f>
        <v>No Colony</v>
      </c>
      <c r="CL51" s="34"/>
      <c r="CM51" s="75" t="str">
        <f>IF('Data Entry - beta, gamma form'!AK51&gt;0,Equations!$F$30*CH51,"No Colony")</f>
        <v>No Colony</v>
      </c>
      <c r="CN51" s="76" t="str">
        <f>IF('Data Entry - beta, gamma form'!AL51&gt;0,Equations!$F$30*CI51,"No Colony")</f>
        <v>No Colony</v>
      </c>
      <c r="CO51" s="76" t="str">
        <f>IF('Data Entry - beta, gamma form'!AM51&gt;0,Equations!$F$30*CJ51,"No Colony")</f>
        <v>No Colony</v>
      </c>
      <c r="CP51" s="77" t="str">
        <f>IF('Data Entry - beta, gamma form'!AN51&gt;0,Equations!$F$30*CK51,"No Colony")</f>
        <v>No Colony</v>
      </c>
    </row>
    <row r="52" spans="1:94" ht="15.75" thickBot="1">
      <c r="A52" s="100">
        <v>49</v>
      </c>
      <c r="B52" s="203" t="str">
        <f>IF('Site Description'!$B$43&gt;1,SQRT(('Data Entry - beta, gamma form'!B52)/PI()),"NO TRANSECT")</f>
        <v>NO TRANSECT</v>
      </c>
      <c r="C52" s="201" t="str">
        <f>IF('Site Description'!$B$43&gt;1,SQRT(('Data Entry - beta, gamma form'!C52)/PI()),"NO TRANSECT")</f>
        <v>NO TRANSECT</v>
      </c>
      <c r="D52" s="201" t="str">
        <f>IF('Site Description'!$B$43&gt;1,SQRT(('Data Entry - beta, gamma form'!D52)/PI()),"NO TRANSECT")</f>
        <v>NO TRANSECT</v>
      </c>
      <c r="E52" s="201" t="str">
        <f>IF('Site Description'!$B$43&gt;1,SQRT(('Data Entry - beta, gamma form'!E52)/PI()),"NO TRANSECT")</f>
        <v>NO TRANSECT</v>
      </c>
      <c r="F52" s="91" t="str">
        <f>IF('Data Entry - beta, gamma form'!B52&gt;0,PI()*(((B52+$F$2)*(B52+$F$2))-(B52*B52)),"No Colony")</f>
        <v>No Colony</v>
      </c>
      <c r="G52" s="91" t="str">
        <f>IF('Data Entry - beta, gamma form'!C52&gt;0,PI()*(((C52+$G$2)*(C52+$G$2))-(C52*C52)),"No Colony")</f>
        <v>No Colony</v>
      </c>
      <c r="H52" s="91" t="str">
        <f>IF('Data Entry - beta, gamma form'!D52&gt;0,PI()*(((D52+$H$2)*(D52+$H$2))-(D52*D52)),"No Colony")</f>
        <v>No Colony</v>
      </c>
      <c r="I52" s="106" t="str">
        <f>IF('Data Entry - beta, gamma form'!E52&gt;0,PI()*(((E52+$I$2)*(E52+$I$2))-(E52*E52)),"No Colony")</f>
        <v>No Colony</v>
      </c>
      <c r="K52" s="306" t="str">
        <f>IF('Data Entry - beta, gamma form'!B52&gt;0,Equations!$F$30*F52,"No Colony")</f>
        <v>No Colony</v>
      </c>
      <c r="L52" s="96" t="str">
        <f>IF('Data Entry - beta, gamma form'!C52&gt;0,Equations!$F$30*G52,"No Colony")</f>
        <v>No Colony</v>
      </c>
      <c r="M52" s="96" t="str">
        <f>IF('Data Entry - beta, gamma form'!D52&gt;0,Equations!$F$30*H52,"No Colony")</f>
        <v>No Colony</v>
      </c>
      <c r="N52" s="307" t="str">
        <f>IF('Data Entry - beta, gamma form'!E52&gt;0,Equations!$F$30*I52,"No Colony")</f>
        <v>No Colony</v>
      </c>
      <c r="Q52" s="100">
        <v>49</v>
      </c>
      <c r="R52" s="203" t="str">
        <f>IF('Site Description'!$C$43&gt;1,SQRT(('Data Entry - beta, gamma form'!I52)/PI()),"NO TRANSECT")</f>
        <v>NO TRANSECT</v>
      </c>
      <c r="S52" s="201" t="str">
        <f>IF('Site Description'!$C$43&gt;1,SQRT(('Data Entry - beta, gamma form'!J52)/PI()),"NO TRANSECT")</f>
        <v>NO TRANSECT</v>
      </c>
      <c r="T52" s="201" t="str">
        <f>IF('Site Description'!$C$43&gt;1,SQRT(('Data Entry - beta, gamma form'!K52)/PI()),"NO TRANSECT")</f>
        <v>NO TRANSECT</v>
      </c>
      <c r="U52" s="312" t="str">
        <f>IF('Site Description'!$C$43&gt;1,SQRT(('Data Entry - beta, gamma form'!L52)/PI()),"NO TRANSECT")</f>
        <v>NO TRANSECT</v>
      </c>
      <c r="V52" s="315" t="str">
        <f>IF('Data Entry - beta, gamma form'!I52&gt;0,PI()*(((R52+$F$2)*(R52+$F$2))-(R52*R52)),"No Colony")</f>
        <v>No Colony</v>
      </c>
      <c r="W52" s="91" t="str">
        <f>IF('Data Entry - beta, gamma form'!J52&gt;0,PI()*(((S52+$G$2)*(S52+$G$2))-(S52*S52)),"No Colony")</f>
        <v>No Colony</v>
      </c>
      <c r="X52" s="91" t="str">
        <f>IF('Data Entry - beta, gamma form'!K52&gt;0,PI()*(((T52+$H$2)*(T52+$H$2))-(T52*T52)),"No Colony")</f>
        <v>No Colony</v>
      </c>
      <c r="Y52" s="106" t="str">
        <f>IF('Data Entry - beta, gamma form'!L52&gt;0,PI()*(((U52+$I$2)*(U52+$I$2))-(U52*U52)),"No Colony")</f>
        <v>No Colony</v>
      </c>
      <c r="Z52" s="32"/>
      <c r="AA52" s="75" t="str">
        <f>IF('Data Entry - beta, gamma form'!I52&gt;0,Equations!$F$30*V52,"No Colony")</f>
        <v>No Colony</v>
      </c>
      <c r="AB52" s="76" t="str">
        <f>IF('Data Entry - beta, gamma form'!J52&gt;0,Equations!$F$30*W52,"No Colony")</f>
        <v>No Colony</v>
      </c>
      <c r="AC52" s="76" t="str">
        <f>IF('Data Entry - beta, gamma form'!K52&gt;0,Equations!$F$30*X52,"No Colony")</f>
        <v>No Colony</v>
      </c>
      <c r="AD52" s="77" t="str">
        <f>IF('Data Entry - beta, gamma form'!L52&gt;0,Equations!$F$30*Y52,"No Colony")</f>
        <v>No Colony</v>
      </c>
      <c r="AG52" s="100">
        <v>49</v>
      </c>
      <c r="AH52" s="203" t="str">
        <f>IF('Site Description'!$D$43&gt;1,SQRT(('Data Entry - beta, gamma form'!P52)/PI()),"NO TRANSECT")</f>
        <v>NO TRANSECT</v>
      </c>
      <c r="AI52" s="201" t="str">
        <f>IF('Site Description'!$D$43&gt;1,SQRT(('Data Entry - beta, gamma form'!Q52)/PI()),"NO TRANSECT")</f>
        <v>NO TRANSECT</v>
      </c>
      <c r="AJ52" s="201" t="str">
        <f>IF('Site Description'!$D$43&gt;1,SQRT(('Data Entry - beta, gamma form'!R52)/PI()),"NO TRANSECT")</f>
        <v>NO TRANSECT</v>
      </c>
      <c r="AK52" s="317" t="str">
        <f>IF('Site Description'!$D$43&gt;1,SQRT(('Data Entry - beta, gamma form'!S52)/PI()),"NO TRANSECT")</f>
        <v>NO TRANSECT</v>
      </c>
      <c r="AL52" s="315" t="str">
        <f>IF('Data Entry - beta, gamma form'!P52&gt;0,PI()*(((AH52+$F$2)*(AH52+$F$2))-(AH52*AH52)),"No Colony")</f>
        <v>No Colony</v>
      </c>
      <c r="AM52" s="91" t="str">
        <f>IF('Data Entry - beta, gamma form'!Q52&gt;0,PI()*(((AI52+$G$2)*(AI52+$G$2))-(AI52*AI52)),"No Colony")</f>
        <v>No Colony</v>
      </c>
      <c r="AN52" s="91" t="str">
        <f>IF('Data Entry - beta, gamma form'!R52&gt;0,PI()*(((AJ52+$H$2)*(AJ52+$H$2))-(AJ52*AJ52)),"No Colony")</f>
        <v>No Colony</v>
      </c>
      <c r="AO52" s="106" t="str">
        <f>IF('Data Entry - beta, gamma form'!S52&gt;0,PI()*(((AK52+$I$2)*(AK52+$I$2))-(AK52*AK52)),"No Colony")</f>
        <v>No Colony</v>
      </c>
      <c r="AP52" s="32"/>
      <c r="AQ52" s="75" t="str">
        <f>IF('Data Entry - beta, gamma form'!P52&gt;0,Equations!$F$30*AL52,"No Colony")</f>
        <v>No Colony</v>
      </c>
      <c r="AR52" s="76" t="str">
        <f>IF('Data Entry - beta, gamma form'!Q52&gt;0,Equations!$F$30*AM52,"No Colony")</f>
        <v>No Colony</v>
      </c>
      <c r="AS52" s="76" t="str">
        <f>IF('Data Entry - beta, gamma form'!R52&gt;0,Equations!$F$30*AN52,"No Colony")</f>
        <v>No Colony</v>
      </c>
      <c r="AT52" s="77" t="str">
        <f>IF('Data Entry - beta, gamma form'!S52&gt;0,Equations!$F$30*AO52,"No Colony")</f>
        <v>No Colony</v>
      </c>
      <c r="AW52" s="100">
        <v>49</v>
      </c>
      <c r="AX52" s="203" t="str">
        <f>IF('Site Description'!$E$43&gt;1,SQRT(('Data Entry - beta, gamma form'!W52)/PI()),"NO TRANSECT")</f>
        <v>NO TRANSECT</v>
      </c>
      <c r="AY52" s="201" t="str">
        <f>IF('Site Description'!$E$43&gt;1,SQRT(('Data Entry - beta, gamma form'!X52)/PI()),"NO TRANSECT")</f>
        <v>NO TRANSECT</v>
      </c>
      <c r="AZ52" s="201" t="str">
        <f>IF('Site Description'!$E$43&gt;1,SQRT(('Data Entry - beta, gamma form'!Y52)/PI()),"NO TRANSECT")</f>
        <v>NO TRANSECT</v>
      </c>
      <c r="BA52" s="312" t="str">
        <f>IF('Site Description'!$E$43&gt;1,SQRT(('Data Entry - beta, gamma form'!Z52)/PI()),"NO TRANSECT")</f>
        <v>NO TRANSECT</v>
      </c>
      <c r="BB52" s="315" t="str">
        <f>IF('Data Entry - beta, gamma form'!W52&gt;0,PI()*(((AX52+$F$2)*(AX52+$F$2))-(AX52*AX52)),"No Colony")</f>
        <v>No Colony</v>
      </c>
      <c r="BC52" s="91" t="str">
        <f>IF('Data Entry - beta, gamma form'!X52&gt;0,PI()*(((AY52+$G$2)*(AY52+$G$2))-(AY52*AY52)),"No Colony")</f>
        <v>No Colony</v>
      </c>
      <c r="BD52" s="91" t="str">
        <f>IF('Data Entry - beta, gamma form'!Y52&gt;0,PI()*(((AZ52+$H$2)*(AZ52+$H$2))-(AZ52*AZ52)),"No Colony")</f>
        <v>No Colony</v>
      </c>
      <c r="BE52" s="106" t="str">
        <f>IF('Data Entry - beta, gamma form'!Z52&gt;0,PI()*(((BA52+$I$2)*(BA52+$I$2))-(BA52*BA52)),"No Colony")</f>
        <v>No Colony</v>
      </c>
      <c r="BF52" s="32"/>
      <c r="BG52" s="306" t="str">
        <f>IF('Data Entry - beta, gamma form'!W52&gt;0,Equations!$F$30*BB52,"No Colony")</f>
        <v>No Colony</v>
      </c>
      <c r="BH52" s="96" t="str">
        <f>IF('Data Entry - beta, gamma form'!X52&gt;0,Equations!$F$30*BC52,"No Colony")</f>
        <v>No Colony</v>
      </c>
      <c r="BI52" s="96" t="str">
        <f>IF('Data Entry - beta, gamma form'!Y52&gt;0,Equations!$F$30*BD52,"No Colony")</f>
        <v>No Colony</v>
      </c>
      <c r="BJ52" s="307" t="str">
        <f>IF('Data Entry - beta, gamma form'!Z52&gt;0,Equations!$F$30*BE52,"No Colony")</f>
        <v>No Colony</v>
      </c>
      <c r="BM52" s="100">
        <v>49</v>
      </c>
      <c r="BN52" s="203" t="str">
        <f>IF('Site Description'!$F$43&gt;1,SQRT(('Data Entry - beta, gamma form'!AD52)/PI()),"NO TRANSECT")</f>
        <v>NO TRANSECT</v>
      </c>
      <c r="BO52" s="201" t="str">
        <f>IF('Site Description'!$F$43&gt;1,SQRT(('Data Entry - beta, gamma form'!AE52)/PI()),"NO TRANSECT")</f>
        <v>NO TRANSECT</v>
      </c>
      <c r="BP52" s="201" t="str">
        <f>IF('Site Description'!$F$43&gt;1,SQRT(('Data Entry - beta, gamma form'!AF52)/PI()),"NO TRANSECT")</f>
        <v>NO TRANSECT</v>
      </c>
      <c r="BQ52" s="312" t="str">
        <f>IF('Site Description'!$F$43&gt;1,SQRT(('Data Entry - beta, gamma form'!AG52)/PI()),"NO TRANSECT")</f>
        <v>NO TRANSECT</v>
      </c>
      <c r="BR52" s="315" t="str">
        <f>IF('Data Entry - beta, gamma form'!AD52&gt;0,PI()*(((BN52+$F$2)*(BN52+$F$2))-(BN52*BN52)),"No Colony")</f>
        <v>No Colony</v>
      </c>
      <c r="BS52" s="91" t="str">
        <f>IF('Data Entry - beta, gamma form'!AE52&gt;0,PI()*(((BO52+$G$2)*(BO52+$G$2))-(BO52*BO52)),"No Colony")</f>
        <v>No Colony</v>
      </c>
      <c r="BT52" s="91" t="str">
        <f>IF('Data Entry - beta, gamma form'!AF52&gt;0,PI()*(((BP52+$H$2)*(BP52+$H$2))-(BP52*BP52)),"No Colony")</f>
        <v>No Colony</v>
      </c>
      <c r="BU52" s="106" t="str">
        <f>IF('Data Entry - beta, gamma form'!AG52&gt;0,PI()*(((BQ52+$I$2)*(BQ52+$I$2))-(BQ52*BQ52)),"No Colony")</f>
        <v>No Colony</v>
      </c>
      <c r="BV52" s="32"/>
      <c r="BW52" s="75" t="str">
        <f>IF('Data Entry - beta, gamma form'!AD52&gt;0,Equations!$F$30*BR52,"No Colony")</f>
        <v>No Colony</v>
      </c>
      <c r="BX52" s="76" t="str">
        <f>IF('Data Entry - beta, gamma form'!AE52&gt;0,Equations!$F$30*BS52,"No Colony")</f>
        <v>No Colony</v>
      </c>
      <c r="BY52" s="76" t="str">
        <f>IF('Data Entry - beta, gamma form'!AF52&gt;0,Equations!$F$30*BT52,"No Colony")</f>
        <v>No Colony</v>
      </c>
      <c r="BZ52" s="77" t="str">
        <f>IF('Data Entry - beta, gamma form'!AG52&gt;0,Equations!$F$30*BU52,"No Colony")</f>
        <v>No Colony</v>
      </c>
      <c r="CC52" s="100">
        <v>49</v>
      </c>
      <c r="CD52" s="203" t="str">
        <f>IF('Site Description'!$G$43&gt;1,SQRT(('Data Entry - beta, gamma form'!AK52)/PI()),"NO TRANSECT")</f>
        <v>NO TRANSECT</v>
      </c>
      <c r="CE52" s="201" t="str">
        <f>IF('Site Description'!$G$43&gt;1,SQRT(('Data Entry - beta, gamma form'!AL52)/PI()),"NO TRANSECT")</f>
        <v>NO TRANSECT</v>
      </c>
      <c r="CF52" s="201" t="str">
        <f>IF('Site Description'!$G$43&gt;1,SQRT(('Data Entry - beta, gamma form'!AM52)/PI()),"NO TRANSECT")</f>
        <v>NO TRANSECT</v>
      </c>
      <c r="CG52" s="312" t="str">
        <f>IF('Site Description'!$G$43&gt;1,SQRT(('Data Entry - beta, gamma form'!AN52)/PI()),"NO TRANSECT")</f>
        <v>NO TRANSECT</v>
      </c>
      <c r="CH52" s="315" t="str">
        <f>IF('Data Entry - beta, gamma form'!AK52&gt;0,PI()*(((CD52+$F$2)*(CD52+$F$2))-(CD52*CD52)),"No Colony")</f>
        <v>No Colony</v>
      </c>
      <c r="CI52" s="91" t="str">
        <f>IF('Data Entry - beta, gamma form'!AL52&gt;0,PI()*(((CE52+$G$2)*(CE52+$G$2))-(CE52*CE52)),"No Colony")</f>
        <v>No Colony</v>
      </c>
      <c r="CJ52" s="91" t="str">
        <f>IF('Data Entry - beta, gamma form'!AM52&gt;0,PI()*(((CF52+$H$2)*(CF52+$H$2))-(CF52*CF52)),"No Colony")</f>
        <v>No Colony</v>
      </c>
      <c r="CK52" s="106" t="str">
        <f>IF('Data Entry - beta, gamma form'!AN52&gt;0,PI()*(((CG52+$I$2)*(CG52+$I$2))-(CG52*CG52)),"No Colony")</f>
        <v>No Colony</v>
      </c>
      <c r="CL52" s="34"/>
      <c r="CM52" s="75" t="str">
        <f>IF('Data Entry - beta, gamma form'!AK52&gt;0,Equations!$F$30*CH52,"No Colony")</f>
        <v>No Colony</v>
      </c>
      <c r="CN52" s="76" t="str">
        <f>IF('Data Entry - beta, gamma form'!AL52&gt;0,Equations!$F$30*CI52,"No Colony")</f>
        <v>No Colony</v>
      </c>
      <c r="CO52" s="76" t="str">
        <f>IF('Data Entry - beta, gamma form'!AM52&gt;0,Equations!$F$30*CJ52,"No Colony")</f>
        <v>No Colony</v>
      </c>
      <c r="CP52" s="77" t="str">
        <f>IF('Data Entry - beta, gamma form'!AN52&gt;0,Equations!$F$30*CK52,"No Colony")</f>
        <v>No Colony</v>
      </c>
    </row>
    <row r="53" spans="1:94" ht="15.75" thickBot="1">
      <c r="A53" s="100">
        <v>50</v>
      </c>
      <c r="B53" s="203" t="str">
        <f>IF('Site Description'!$B$43&gt;1,SQRT(('Data Entry - beta, gamma form'!B53)/PI()),"NO TRANSECT")</f>
        <v>NO TRANSECT</v>
      </c>
      <c r="C53" s="201" t="str">
        <f>IF('Site Description'!$B$43&gt;1,SQRT(('Data Entry - beta, gamma form'!C53)/PI()),"NO TRANSECT")</f>
        <v>NO TRANSECT</v>
      </c>
      <c r="D53" s="201" t="str">
        <f>IF('Site Description'!$B$43&gt;1,SQRT(('Data Entry - beta, gamma form'!D53)/PI()),"NO TRANSECT")</f>
        <v>NO TRANSECT</v>
      </c>
      <c r="E53" s="201" t="str">
        <f>IF('Site Description'!$B$43&gt;1,SQRT(('Data Entry - beta, gamma form'!E53)/PI()),"NO TRANSECT")</f>
        <v>NO TRANSECT</v>
      </c>
      <c r="F53" s="91" t="str">
        <f>IF('Data Entry - beta, gamma form'!B53&gt;0,PI()*(((B53+$F$2)*(B53+$F$2))-(B53*B53)),"No Colony")</f>
        <v>No Colony</v>
      </c>
      <c r="G53" s="91" t="str">
        <f>IF('Data Entry - beta, gamma form'!C53&gt;0,PI()*(((C53+$G$2)*(C53+$G$2))-(C53*C53)),"No Colony")</f>
        <v>No Colony</v>
      </c>
      <c r="H53" s="91" t="str">
        <f>IF('Data Entry - beta, gamma form'!D53&gt;0,PI()*(((D53+$H$2)*(D53+$H$2))-(D53*D53)),"No Colony")</f>
        <v>No Colony</v>
      </c>
      <c r="I53" s="106" t="str">
        <f>IF('Data Entry - beta, gamma form'!E53&gt;0,PI()*(((E53+$I$2)*(E53+$I$2))-(E53*E53)),"No Colony")</f>
        <v>No Colony</v>
      </c>
      <c r="K53" s="306" t="str">
        <f>IF('Data Entry - beta, gamma form'!B53&gt;0,Equations!$F$30*F53,"No Colony")</f>
        <v>No Colony</v>
      </c>
      <c r="L53" s="96" t="str">
        <f>IF('Data Entry - beta, gamma form'!C53&gt;0,Equations!$F$30*G53,"No Colony")</f>
        <v>No Colony</v>
      </c>
      <c r="M53" s="96" t="str">
        <f>IF('Data Entry - beta, gamma form'!D53&gt;0,Equations!$F$30*H53,"No Colony")</f>
        <v>No Colony</v>
      </c>
      <c r="N53" s="307" t="str">
        <f>IF('Data Entry - beta, gamma form'!E53&gt;0,Equations!$F$30*I53,"No Colony")</f>
        <v>No Colony</v>
      </c>
      <c r="Q53" s="100">
        <v>50</v>
      </c>
      <c r="R53" s="203" t="str">
        <f>IF('Site Description'!$C$43&gt;1,SQRT(('Data Entry - beta, gamma form'!I53)/PI()),"NO TRANSECT")</f>
        <v>NO TRANSECT</v>
      </c>
      <c r="S53" s="201" t="str">
        <f>IF('Site Description'!$C$43&gt;1,SQRT(('Data Entry - beta, gamma form'!J53)/PI()),"NO TRANSECT")</f>
        <v>NO TRANSECT</v>
      </c>
      <c r="T53" s="201" t="str">
        <f>IF('Site Description'!$C$43&gt;1,SQRT(('Data Entry - beta, gamma form'!K53)/PI()),"NO TRANSECT")</f>
        <v>NO TRANSECT</v>
      </c>
      <c r="U53" s="312" t="str">
        <f>IF('Site Description'!$C$43&gt;1,SQRT(('Data Entry - beta, gamma form'!L53)/PI()),"NO TRANSECT")</f>
        <v>NO TRANSECT</v>
      </c>
      <c r="V53" s="315" t="str">
        <f>IF('Data Entry - beta, gamma form'!I53&gt;0,PI()*(((R53+$F$2)*(R53+$F$2))-(R53*R53)),"No Colony")</f>
        <v>No Colony</v>
      </c>
      <c r="W53" s="91" t="str">
        <f>IF('Data Entry - beta, gamma form'!J53&gt;0,PI()*(((S53+$G$2)*(S53+$G$2))-(S53*S53)),"No Colony")</f>
        <v>No Colony</v>
      </c>
      <c r="X53" s="91" t="str">
        <f>IF('Data Entry - beta, gamma form'!K53&gt;0,PI()*(((T53+$H$2)*(T53+$H$2))-(T53*T53)),"No Colony")</f>
        <v>No Colony</v>
      </c>
      <c r="Y53" s="106" t="str">
        <f>IF('Data Entry - beta, gamma form'!L53&gt;0,PI()*(((U53+$I$2)*(U53+$I$2))-(U53*U53)),"No Colony")</f>
        <v>No Colony</v>
      </c>
      <c r="Z53" s="32"/>
      <c r="AA53" s="75" t="str">
        <f>IF('Data Entry - beta, gamma form'!I53&gt;0,Equations!$F$30*V53,"No Colony")</f>
        <v>No Colony</v>
      </c>
      <c r="AB53" s="76" t="str">
        <f>IF('Data Entry - beta, gamma form'!J53&gt;0,Equations!$F$30*W53,"No Colony")</f>
        <v>No Colony</v>
      </c>
      <c r="AC53" s="76" t="str">
        <f>IF('Data Entry - beta, gamma form'!K53&gt;0,Equations!$F$30*X53,"No Colony")</f>
        <v>No Colony</v>
      </c>
      <c r="AD53" s="77" t="str">
        <f>IF('Data Entry - beta, gamma form'!L53&gt;0,Equations!$F$30*Y53,"No Colony")</f>
        <v>No Colony</v>
      </c>
      <c r="AG53" s="100">
        <v>50</v>
      </c>
      <c r="AH53" s="203" t="str">
        <f>IF('Site Description'!$D$43&gt;1,SQRT(('Data Entry - beta, gamma form'!P53)/PI()),"NO TRANSECT")</f>
        <v>NO TRANSECT</v>
      </c>
      <c r="AI53" s="201" t="str">
        <f>IF('Site Description'!$D$43&gt;1,SQRT(('Data Entry - beta, gamma form'!Q53)/PI()),"NO TRANSECT")</f>
        <v>NO TRANSECT</v>
      </c>
      <c r="AJ53" s="201" t="str">
        <f>IF('Site Description'!$D$43&gt;1,SQRT(('Data Entry - beta, gamma form'!R53)/PI()),"NO TRANSECT")</f>
        <v>NO TRANSECT</v>
      </c>
      <c r="AK53" s="317" t="str">
        <f>IF('Site Description'!$D$43&gt;1,SQRT(('Data Entry - beta, gamma form'!S53)/PI()),"NO TRANSECT")</f>
        <v>NO TRANSECT</v>
      </c>
      <c r="AL53" s="315" t="str">
        <f>IF('Data Entry - beta, gamma form'!P53&gt;0,PI()*(((AH53+$F$2)*(AH53+$F$2))-(AH53*AH53)),"No Colony")</f>
        <v>No Colony</v>
      </c>
      <c r="AM53" s="91" t="str">
        <f>IF('Data Entry - beta, gamma form'!Q53&gt;0,PI()*(((AI53+$G$2)*(AI53+$G$2))-(AI53*AI53)),"No Colony")</f>
        <v>No Colony</v>
      </c>
      <c r="AN53" s="91" t="str">
        <f>IF('Data Entry - beta, gamma form'!R53&gt;0,PI()*(((AJ53+$H$2)*(AJ53+$H$2))-(AJ53*AJ53)),"No Colony")</f>
        <v>No Colony</v>
      </c>
      <c r="AO53" s="106" t="str">
        <f>IF('Data Entry - beta, gamma form'!S53&gt;0,PI()*(((AK53+$I$2)*(AK53+$I$2))-(AK53*AK53)),"No Colony")</f>
        <v>No Colony</v>
      </c>
      <c r="AP53" s="32"/>
      <c r="AQ53" s="75" t="str">
        <f>IF('Data Entry - beta, gamma form'!P53&gt;0,Equations!$F$30*AL53,"No Colony")</f>
        <v>No Colony</v>
      </c>
      <c r="AR53" s="76" t="str">
        <f>IF('Data Entry - beta, gamma form'!Q53&gt;0,Equations!$F$30*AM53,"No Colony")</f>
        <v>No Colony</v>
      </c>
      <c r="AS53" s="76" t="str">
        <f>IF('Data Entry - beta, gamma form'!R53&gt;0,Equations!$F$30*AN53,"No Colony")</f>
        <v>No Colony</v>
      </c>
      <c r="AT53" s="77" t="str">
        <f>IF('Data Entry - beta, gamma form'!S53&gt;0,Equations!$F$30*AO53,"No Colony")</f>
        <v>No Colony</v>
      </c>
      <c r="AW53" s="100">
        <v>50</v>
      </c>
      <c r="AX53" s="203" t="str">
        <f>IF('Site Description'!$E$43&gt;1,SQRT(('Data Entry - beta, gamma form'!W53)/PI()),"NO TRANSECT")</f>
        <v>NO TRANSECT</v>
      </c>
      <c r="AY53" s="201" t="str">
        <f>IF('Site Description'!$E$43&gt;1,SQRT(('Data Entry - beta, gamma form'!X53)/PI()),"NO TRANSECT")</f>
        <v>NO TRANSECT</v>
      </c>
      <c r="AZ53" s="201" t="str">
        <f>IF('Site Description'!$E$43&gt;1,SQRT(('Data Entry - beta, gamma form'!Y53)/PI()),"NO TRANSECT")</f>
        <v>NO TRANSECT</v>
      </c>
      <c r="BA53" s="312" t="str">
        <f>IF('Site Description'!$E$43&gt;1,SQRT(('Data Entry - beta, gamma form'!Z53)/PI()),"NO TRANSECT")</f>
        <v>NO TRANSECT</v>
      </c>
      <c r="BB53" s="315" t="str">
        <f>IF('Data Entry - beta, gamma form'!W53&gt;0,PI()*(((AX53+$F$2)*(AX53+$F$2))-(AX53*AX53)),"No Colony")</f>
        <v>No Colony</v>
      </c>
      <c r="BC53" s="91" t="str">
        <f>IF('Data Entry - beta, gamma form'!X53&gt;0,PI()*(((AY53+$G$2)*(AY53+$G$2))-(AY53*AY53)),"No Colony")</f>
        <v>No Colony</v>
      </c>
      <c r="BD53" s="91" t="str">
        <f>IF('Data Entry - beta, gamma form'!Y53&gt;0,PI()*(((AZ53+$H$2)*(AZ53+$H$2))-(AZ53*AZ53)),"No Colony")</f>
        <v>No Colony</v>
      </c>
      <c r="BE53" s="106" t="str">
        <f>IF('Data Entry - beta, gamma form'!Z53&gt;0,PI()*(((BA53+$I$2)*(BA53+$I$2))-(BA53*BA53)),"No Colony")</f>
        <v>No Colony</v>
      </c>
      <c r="BF53" s="32"/>
      <c r="BG53" s="306" t="str">
        <f>IF('Data Entry - beta, gamma form'!W53&gt;0,Equations!$F$30*BB53,"No Colony")</f>
        <v>No Colony</v>
      </c>
      <c r="BH53" s="96" t="str">
        <f>IF('Data Entry - beta, gamma form'!X53&gt;0,Equations!$F$30*BC53,"No Colony")</f>
        <v>No Colony</v>
      </c>
      <c r="BI53" s="96" t="str">
        <f>IF('Data Entry - beta, gamma form'!Y53&gt;0,Equations!$F$30*BD53,"No Colony")</f>
        <v>No Colony</v>
      </c>
      <c r="BJ53" s="307" t="str">
        <f>IF('Data Entry - beta, gamma form'!Z53&gt;0,Equations!$F$30*BE53,"No Colony")</f>
        <v>No Colony</v>
      </c>
      <c r="BM53" s="100">
        <v>50</v>
      </c>
      <c r="BN53" s="203" t="str">
        <f>IF('Site Description'!$F$43&gt;1,SQRT(('Data Entry - beta, gamma form'!AD53)/PI()),"NO TRANSECT")</f>
        <v>NO TRANSECT</v>
      </c>
      <c r="BO53" s="201" t="str">
        <f>IF('Site Description'!$F$43&gt;1,SQRT(('Data Entry - beta, gamma form'!AE53)/PI()),"NO TRANSECT")</f>
        <v>NO TRANSECT</v>
      </c>
      <c r="BP53" s="201" t="str">
        <f>IF('Site Description'!$F$43&gt;1,SQRT(('Data Entry - beta, gamma form'!AF53)/PI()),"NO TRANSECT")</f>
        <v>NO TRANSECT</v>
      </c>
      <c r="BQ53" s="312" t="str">
        <f>IF('Site Description'!$F$43&gt;1,SQRT(('Data Entry - beta, gamma form'!AG53)/PI()),"NO TRANSECT")</f>
        <v>NO TRANSECT</v>
      </c>
      <c r="BR53" s="315" t="str">
        <f>IF('Data Entry - beta, gamma form'!AD53&gt;0,PI()*(((BN53+$F$2)*(BN53+$F$2))-(BN53*BN53)),"No Colony")</f>
        <v>No Colony</v>
      </c>
      <c r="BS53" s="91" t="str">
        <f>IF('Data Entry - beta, gamma form'!AE53&gt;0,PI()*(((BO53+$G$2)*(BO53+$G$2))-(BO53*BO53)),"No Colony")</f>
        <v>No Colony</v>
      </c>
      <c r="BT53" s="91" t="str">
        <f>IF('Data Entry - beta, gamma form'!AF53&gt;0,PI()*(((BP53+$H$2)*(BP53+$H$2))-(BP53*BP53)),"No Colony")</f>
        <v>No Colony</v>
      </c>
      <c r="BU53" s="106" t="str">
        <f>IF('Data Entry - beta, gamma form'!AG53&gt;0,PI()*(((BQ53+$I$2)*(BQ53+$I$2))-(BQ53*BQ53)),"No Colony")</f>
        <v>No Colony</v>
      </c>
      <c r="BV53" s="32"/>
      <c r="BW53" s="75" t="str">
        <f>IF('Data Entry - beta, gamma form'!AD53&gt;0,Equations!$F$30*BR53,"No Colony")</f>
        <v>No Colony</v>
      </c>
      <c r="BX53" s="76" t="str">
        <f>IF('Data Entry - beta, gamma form'!AE53&gt;0,Equations!$F$30*BS53,"No Colony")</f>
        <v>No Colony</v>
      </c>
      <c r="BY53" s="76" t="str">
        <f>IF('Data Entry - beta, gamma form'!AF53&gt;0,Equations!$F$30*BT53,"No Colony")</f>
        <v>No Colony</v>
      </c>
      <c r="BZ53" s="77" t="str">
        <f>IF('Data Entry - beta, gamma form'!AG53&gt;0,Equations!$F$30*BU53,"No Colony")</f>
        <v>No Colony</v>
      </c>
      <c r="CC53" s="100">
        <v>50</v>
      </c>
      <c r="CD53" s="203" t="str">
        <f>IF('Site Description'!$G$43&gt;1,SQRT(('Data Entry - beta, gamma form'!AK53)/PI()),"NO TRANSECT")</f>
        <v>NO TRANSECT</v>
      </c>
      <c r="CE53" s="201" t="str">
        <f>IF('Site Description'!$G$43&gt;1,SQRT(('Data Entry - beta, gamma form'!AL53)/PI()),"NO TRANSECT")</f>
        <v>NO TRANSECT</v>
      </c>
      <c r="CF53" s="201" t="str">
        <f>IF('Site Description'!$G$43&gt;1,SQRT(('Data Entry - beta, gamma form'!AM53)/PI()),"NO TRANSECT")</f>
        <v>NO TRANSECT</v>
      </c>
      <c r="CG53" s="312" t="str">
        <f>IF('Site Description'!$G$43&gt;1,SQRT(('Data Entry - beta, gamma form'!AN53)/PI()),"NO TRANSECT")</f>
        <v>NO TRANSECT</v>
      </c>
      <c r="CH53" s="315" t="str">
        <f>IF('Data Entry - beta, gamma form'!AK53&gt;0,PI()*(((CD53+$F$2)*(CD53+$F$2))-(CD53*CD53)),"No Colony")</f>
        <v>No Colony</v>
      </c>
      <c r="CI53" s="91" t="str">
        <f>IF('Data Entry - beta, gamma form'!AL53&gt;0,PI()*(((CE53+$G$2)*(CE53+$G$2))-(CE53*CE53)),"No Colony")</f>
        <v>No Colony</v>
      </c>
      <c r="CJ53" s="91" t="str">
        <f>IF('Data Entry - beta, gamma form'!AM53&gt;0,PI()*(((CF53+$H$2)*(CF53+$H$2))-(CF53*CF53)),"No Colony")</f>
        <v>No Colony</v>
      </c>
      <c r="CK53" s="106" t="str">
        <f>IF('Data Entry - beta, gamma form'!AN53&gt;0,PI()*(((CG53+$I$2)*(CG53+$I$2))-(CG53*CG53)),"No Colony")</f>
        <v>No Colony</v>
      </c>
      <c r="CL53" s="34"/>
      <c r="CM53" s="75" t="str">
        <f>IF('Data Entry - beta, gamma form'!AK53&gt;0,Equations!$F$30*CH53,"No Colony")</f>
        <v>No Colony</v>
      </c>
      <c r="CN53" s="76" t="str">
        <f>IF('Data Entry - beta, gamma form'!AL53&gt;0,Equations!$F$30*CI53,"No Colony")</f>
        <v>No Colony</v>
      </c>
      <c r="CO53" s="76" t="str">
        <f>IF('Data Entry - beta, gamma form'!AM53&gt;0,Equations!$F$30*CJ53,"No Colony")</f>
        <v>No Colony</v>
      </c>
      <c r="CP53" s="77" t="str">
        <f>IF('Data Entry - beta, gamma form'!AN53&gt;0,Equations!$F$30*CK53,"No Colony")</f>
        <v>No Colony</v>
      </c>
    </row>
    <row r="54" spans="1:94" ht="15.75" thickBot="1">
      <c r="A54" s="100">
        <v>51</v>
      </c>
      <c r="B54" s="203" t="str">
        <f>IF('Site Description'!$B$43&gt;1,SQRT(('Data Entry - beta, gamma form'!B54)/PI()),"NO TRANSECT")</f>
        <v>NO TRANSECT</v>
      </c>
      <c r="C54" s="201" t="str">
        <f>IF('Site Description'!$B$43&gt;1,SQRT(('Data Entry - beta, gamma form'!C54)/PI()),"NO TRANSECT")</f>
        <v>NO TRANSECT</v>
      </c>
      <c r="D54" s="201" t="str">
        <f>IF('Site Description'!$B$43&gt;1,SQRT(('Data Entry - beta, gamma form'!D54)/PI()),"NO TRANSECT")</f>
        <v>NO TRANSECT</v>
      </c>
      <c r="E54" s="201" t="str">
        <f>IF('Site Description'!$B$43&gt;1,SQRT(('Data Entry - beta, gamma form'!E54)/PI()),"NO TRANSECT")</f>
        <v>NO TRANSECT</v>
      </c>
      <c r="F54" s="91" t="str">
        <f>IF('Data Entry - beta, gamma form'!B54&gt;0,PI()*(((B54+$F$2)*(B54+$F$2))-(B54*B54)),"No Colony")</f>
        <v>No Colony</v>
      </c>
      <c r="G54" s="91" t="str">
        <f>IF('Data Entry - beta, gamma form'!C54&gt;0,PI()*(((C54+$G$2)*(C54+$G$2))-(C54*C54)),"No Colony")</f>
        <v>No Colony</v>
      </c>
      <c r="H54" s="91" t="str">
        <f>IF('Data Entry - beta, gamma form'!D54&gt;0,PI()*(((D54+$H$2)*(D54+$H$2))-(D54*D54)),"No Colony")</f>
        <v>No Colony</v>
      </c>
      <c r="I54" s="106" t="str">
        <f>IF('Data Entry - beta, gamma form'!E54&gt;0,PI()*(((E54+$I$2)*(E54+$I$2))-(E54*E54)),"No Colony")</f>
        <v>No Colony</v>
      </c>
      <c r="K54" s="306" t="str">
        <f>IF('Data Entry - beta, gamma form'!B54&gt;0,Equations!$F$30*F54,"No Colony")</f>
        <v>No Colony</v>
      </c>
      <c r="L54" s="96" t="str">
        <f>IF('Data Entry - beta, gamma form'!C54&gt;0,Equations!$F$30*G54,"No Colony")</f>
        <v>No Colony</v>
      </c>
      <c r="M54" s="96" t="str">
        <f>IF('Data Entry - beta, gamma form'!D54&gt;0,Equations!$F$30*H54,"No Colony")</f>
        <v>No Colony</v>
      </c>
      <c r="N54" s="307" t="str">
        <f>IF('Data Entry - beta, gamma form'!E54&gt;0,Equations!$F$30*I54,"No Colony")</f>
        <v>No Colony</v>
      </c>
      <c r="Q54" s="100">
        <v>51</v>
      </c>
      <c r="R54" s="203" t="str">
        <f>IF('Site Description'!$C$43&gt;1,SQRT(('Data Entry - beta, gamma form'!I54)/PI()),"NO TRANSECT")</f>
        <v>NO TRANSECT</v>
      </c>
      <c r="S54" s="201" t="str">
        <f>IF('Site Description'!$C$43&gt;1,SQRT(('Data Entry - beta, gamma form'!J54)/PI()),"NO TRANSECT")</f>
        <v>NO TRANSECT</v>
      </c>
      <c r="T54" s="201" t="str">
        <f>IF('Site Description'!$C$43&gt;1,SQRT(('Data Entry - beta, gamma form'!K54)/PI()),"NO TRANSECT")</f>
        <v>NO TRANSECT</v>
      </c>
      <c r="U54" s="312" t="str">
        <f>IF('Site Description'!$C$43&gt;1,SQRT(('Data Entry - beta, gamma form'!L54)/PI()),"NO TRANSECT")</f>
        <v>NO TRANSECT</v>
      </c>
      <c r="V54" s="315" t="str">
        <f>IF('Data Entry - beta, gamma form'!I54&gt;0,PI()*(((R54+$F$2)*(R54+$F$2))-(R54*R54)),"No Colony")</f>
        <v>No Colony</v>
      </c>
      <c r="W54" s="91" t="str">
        <f>IF('Data Entry - beta, gamma form'!J54&gt;0,PI()*(((S54+$G$2)*(S54+$G$2))-(S54*S54)),"No Colony")</f>
        <v>No Colony</v>
      </c>
      <c r="X54" s="91" t="str">
        <f>IF('Data Entry - beta, gamma form'!K54&gt;0,PI()*(((T54+$H$2)*(T54+$H$2))-(T54*T54)),"No Colony")</f>
        <v>No Colony</v>
      </c>
      <c r="Y54" s="106" t="str">
        <f>IF('Data Entry - beta, gamma form'!L54&gt;0,PI()*(((U54+$I$2)*(U54+$I$2))-(U54*U54)),"No Colony")</f>
        <v>No Colony</v>
      </c>
      <c r="Z54" s="32"/>
      <c r="AA54" s="75" t="str">
        <f>IF('Data Entry - beta, gamma form'!I54&gt;0,Equations!$F$30*V54,"No Colony")</f>
        <v>No Colony</v>
      </c>
      <c r="AB54" s="76" t="str">
        <f>IF('Data Entry - beta, gamma form'!J54&gt;0,Equations!$F$30*W54,"No Colony")</f>
        <v>No Colony</v>
      </c>
      <c r="AC54" s="76" t="str">
        <f>IF('Data Entry - beta, gamma form'!K54&gt;0,Equations!$F$30*X54,"No Colony")</f>
        <v>No Colony</v>
      </c>
      <c r="AD54" s="77" t="str">
        <f>IF('Data Entry - beta, gamma form'!L54&gt;0,Equations!$F$30*Y54,"No Colony")</f>
        <v>No Colony</v>
      </c>
      <c r="AG54" s="100">
        <v>51</v>
      </c>
      <c r="AH54" s="203" t="str">
        <f>IF('Site Description'!$D$43&gt;1,SQRT(('Data Entry - beta, gamma form'!P54)/PI()),"NO TRANSECT")</f>
        <v>NO TRANSECT</v>
      </c>
      <c r="AI54" s="201" t="str">
        <f>IF('Site Description'!$D$43&gt;1,SQRT(('Data Entry - beta, gamma form'!Q54)/PI()),"NO TRANSECT")</f>
        <v>NO TRANSECT</v>
      </c>
      <c r="AJ54" s="201" t="str">
        <f>IF('Site Description'!$D$43&gt;1,SQRT(('Data Entry - beta, gamma form'!R54)/PI()),"NO TRANSECT")</f>
        <v>NO TRANSECT</v>
      </c>
      <c r="AK54" s="317" t="str">
        <f>IF('Site Description'!$D$43&gt;1,SQRT(('Data Entry - beta, gamma form'!S54)/PI()),"NO TRANSECT")</f>
        <v>NO TRANSECT</v>
      </c>
      <c r="AL54" s="315" t="str">
        <f>IF('Data Entry - beta, gamma form'!P54&gt;0,PI()*(((AH54+$F$2)*(AH54+$F$2))-(AH54*AH54)),"No Colony")</f>
        <v>No Colony</v>
      </c>
      <c r="AM54" s="91" t="str">
        <f>IF('Data Entry - beta, gamma form'!Q54&gt;0,PI()*(((AI54+$G$2)*(AI54+$G$2))-(AI54*AI54)),"No Colony")</f>
        <v>No Colony</v>
      </c>
      <c r="AN54" s="91" t="str">
        <f>IF('Data Entry - beta, gamma form'!R54&gt;0,PI()*(((AJ54+$H$2)*(AJ54+$H$2))-(AJ54*AJ54)),"No Colony")</f>
        <v>No Colony</v>
      </c>
      <c r="AO54" s="106" t="str">
        <f>IF('Data Entry - beta, gamma form'!S54&gt;0,PI()*(((AK54+$I$2)*(AK54+$I$2))-(AK54*AK54)),"No Colony")</f>
        <v>No Colony</v>
      </c>
      <c r="AP54" s="32"/>
      <c r="AQ54" s="75" t="str">
        <f>IF('Data Entry - beta, gamma form'!P54&gt;0,Equations!$F$30*AL54,"No Colony")</f>
        <v>No Colony</v>
      </c>
      <c r="AR54" s="76" t="str">
        <f>IF('Data Entry - beta, gamma form'!Q54&gt;0,Equations!$F$30*AM54,"No Colony")</f>
        <v>No Colony</v>
      </c>
      <c r="AS54" s="76" t="str">
        <f>IF('Data Entry - beta, gamma form'!R54&gt;0,Equations!$F$30*AN54,"No Colony")</f>
        <v>No Colony</v>
      </c>
      <c r="AT54" s="77" t="str">
        <f>IF('Data Entry - beta, gamma form'!S54&gt;0,Equations!$F$30*AO54,"No Colony")</f>
        <v>No Colony</v>
      </c>
      <c r="AW54" s="100">
        <v>51</v>
      </c>
      <c r="AX54" s="203" t="str">
        <f>IF('Site Description'!$E$43&gt;1,SQRT(('Data Entry - beta, gamma form'!W54)/PI()),"NO TRANSECT")</f>
        <v>NO TRANSECT</v>
      </c>
      <c r="AY54" s="201" t="str">
        <f>IF('Site Description'!$E$43&gt;1,SQRT(('Data Entry - beta, gamma form'!X54)/PI()),"NO TRANSECT")</f>
        <v>NO TRANSECT</v>
      </c>
      <c r="AZ54" s="201" t="str">
        <f>IF('Site Description'!$E$43&gt;1,SQRT(('Data Entry - beta, gamma form'!Y54)/PI()),"NO TRANSECT")</f>
        <v>NO TRANSECT</v>
      </c>
      <c r="BA54" s="312" t="str">
        <f>IF('Site Description'!$E$43&gt;1,SQRT(('Data Entry - beta, gamma form'!Z54)/PI()),"NO TRANSECT")</f>
        <v>NO TRANSECT</v>
      </c>
      <c r="BB54" s="315" t="str">
        <f>IF('Data Entry - beta, gamma form'!W54&gt;0,PI()*(((AX54+$F$2)*(AX54+$F$2))-(AX54*AX54)),"No Colony")</f>
        <v>No Colony</v>
      </c>
      <c r="BC54" s="91" t="str">
        <f>IF('Data Entry - beta, gamma form'!X54&gt;0,PI()*(((AY54+$G$2)*(AY54+$G$2))-(AY54*AY54)),"No Colony")</f>
        <v>No Colony</v>
      </c>
      <c r="BD54" s="91" t="str">
        <f>IF('Data Entry - beta, gamma form'!Y54&gt;0,PI()*(((AZ54+$H$2)*(AZ54+$H$2))-(AZ54*AZ54)),"No Colony")</f>
        <v>No Colony</v>
      </c>
      <c r="BE54" s="106" t="str">
        <f>IF('Data Entry - beta, gamma form'!Z54&gt;0,PI()*(((BA54+$I$2)*(BA54+$I$2))-(BA54*BA54)),"No Colony")</f>
        <v>No Colony</v>
      </c>
      <c r="BF54" s="32"/>
      <c r="BG54" s="306" t="str">
        <f>IF('Data Entry - beta, gamma form'!W54&gt;0,Equations!$F$30*BB54,"No Colony")</f>
        <v>No Colony</v>
      </c>
      <c r="BH54" s="96" t="str">
        <f>IF('Data Entry - beta, gamma form'!X54&gt;0,Equations!$F$30*BC54,"No Colony")</f>
        <v>No Colony</v>
      </c>
      <c r="BI54" s="96" t="str">
        <f>IF('Data Entry - beta, gamma form'!Y54&gt;0,Equations!$F$30*BD54,"No Colony")</f>
        <v>No Colony</v>
      </c>
      <c r="BJ54" s="307" t="str">
        <f>IF('Data Entry - beta, gamma form'!Z54&gt;0,Equations!$F$30*BE54,"No Colony")</f>
        <v>No Colony</v>
      </c>
      <c r="BM54" s="100">
        <v>51</v>
      </c>
      <c r="BN54" s="203" t="str">
        <f>IF('Site Description'!$F$43&gt;1,SQRT(('Data Entry - beta, gamma form'!AD54)/PI()),"NO TRANSECT")</f>
        <v>NO TRANSECT</v>
      </c>
      <c r="BO54" s="201" t="str">
        <f>IF('Site Description'!$F$43&gt;1,SQRT(('Data Entry - beta, gamma form'!AE54)/PI()),"NO TRANSECT")</f>
        <v>NO TRANSECT</v>
      </c>
      <c r="BP54" s="201" t="str">
        <f>IF('Site Description'!$F$43&gt;1,SQRT(('Data Entry - beta, gamma form'!AF54)/PI()),"NO TRANSECT")</f>
        <v>NO TRANSECT</v>
      </c>
      <c r="BQ54" s="312" t="str">
        <f>IF('Site Description'!$F$43&gt;1,SQRT(('Data Entry - beta, gamma form'!AG54)/PI()),"NO TRANSECT")</f>
        <v>NO TRANSECT</v>
      </c>
      <c r="BR54" s="315" t="str">
        <f>IF('Data Entry - beta, gamma form'!AD54&gt;0,PI()*(((BN54+$F$2)*(BN54+$F$2))-(BN54*BN54)),"No Colony")</f>
        <v>No Colony</v>
      </c>
      <c r="BS54" s="91" t="str">
        <f>IF('Data Entry - beta, gamma form'!AE54&gt;0,PI()*(((BO54+$G$2)*(BO54+$G$2))-(BO54*BO54)),"No Colony")</f>
        <v>No Colony</v>
      </c>
      <c r="BT54" s="91" t="str">
        <f>IF('Data Entry - beta, gamma form'!AF54&gt;0,PI()*(((BP54+$H$2)*(BP54+$H$2))-(BP54*BP54)),"No Colony")</f>
        <v>No Colony</v>
      </c>
      <c r="BU54" s="106" t="str">
        <f>IF('Data Entry - beta, gamma form'!AG54&gt;0,PI()*(((BQ54+$I$2)*(BQ54+$I$2))-(BQ54*BQ54)),"No Colony")</f>
        <v>No Colony</v>
      </c>
      <c r="BV54" s="32"/>
      <c r="BW54" s="75" t="str">
        <f>IF('Data Entry - beta, gamma form'!AD54&gt;0,Equations!$F$30*BR54,"No Colony")</f>
        <v>No Colony</v>
      </c>
      <c r="BX54" s="76" t="str">
        <f>IF('Data Entry - beta, gamma form'!AE54&gt;0,Equations!$F$30*BS54,"No Colony")</f>
        <v>No Colony</v>
      </c>
      <c r="BY54" s="76" t="str">
        <f>IF('Data Entry - beta, gamma form'!AF54&gt;0,Equations!$F$30*BT54,"No Colony")</f>
        <v>No Colony</v>
      </c>
      <c r="BZ54" s="77" t="str">
        <f>IF('Data Entry - beta, gamma form'!AG54&gt;0,Equations!$F$30*BU54,"No Colony")</f>
        <v>No Colony</v>
      </c>
      <c r="CC54" s="100">
        <v>51</v>
      </c>
      <c r="CD54" s="203" t="str">
        <f>IF('Site Description'!$G$43&gt;1,SQRT(('Data Entry - beta, gamma form'!AK54)/PI()),"NO TRANSECT")</f>
        <v>NO TRANSECT</v>
      </c>
      <c r="CE54" s="201" t="str">
        <f>IF('Site Description'!$G$43&gt;1,SQRT(('Data Entry - beta, gamma form'!AL54)/PI()),"NO TRANSECT")</f>
        <v>NO TRANSECT</v>
      </c>
      <c r="CF54" s="201" t="str">
        <f>IF('Site Description'!$G$43&gt;1,SQRT(('Data Entry - beta, gamma form'!AM54)/PI()),"NO TRANSECT")</f>
        <v>NO TRANSECT</v>
      </c>
      <c r="CG54" s="312" t="str">
        <f>IF('Site Description'!$G$43&gt;1,SQRT(('Data Entry - beta, gamma form'!AN54)/PI()),"NO TRANSECT")</f>
        <v>NO TRANSECT</v>
      </c>
      <c r="CH54" s="315" t="str">
        <f>IF('Data Entry - beta, gamma form'!AK54&gt;0,PI()*(((CD54+$F$2)*(CD54+$F$2))-(CD54*CD54)),"No Colony")</f>
        <v>No Colony</v>
      </c>
      <c r="CI54" s="91" t="str">
        <f>IF('Data Entry - beta, gamma form'!AL54&gt;0,PI()*(((CE54+$G$2)*(CE54+$G$2))-(CE54*CE54)),"No Colony")</f>
        <v>No Colony</v>
      </c>
      <c r="CJ54" s="91" t="str">
        <f>IF('Data Entry - beta, gamma form'!AM54&gt;0,PI()*(((CF54+$H$2)*(CF54+$H$2))-(CF54*CF54)),"No Colony")</f>
        <v>No Colony</v>
      </c>
      <c r="CK54" s="106" t="str">
        <f>IF('Data Entry - beta, gamma form'!AN54&gt;0,PI()*(((CG54+$I$2)*(CG54+$I$2))-(CG54*CG54)),"No Colony")</f>
        <v>No Colony</v>
      </c>
      <c r="CL54" s="34"/>
      <c r="CM54" s="75" t="str">
        <f>IF('Data Entry - beta, gamma form'!AK54&gt;0,Equations!$F$30*CH54,"No Colony")</f>
        <v>No Colony</v>
      </c>
      <c r="CN54" s="76" t="str">
        <f>IF('Data Entry - beta, gamma form'!AL54&gt;0,Equations!$F$30*CI54,"No Colony")</f>
        <v>No Colony</v>
      </c>
      <c r="CO54" s="76" t="str">
        <f>IF('Data Entry - beta, gamma form'!AM54&gt;0,Equations!$F$30*CJ54,"No Colony")</f>
        <v>No Colony</v>
      </c>
      <c r="CP54" s="77" t="str">
        <f>IF('Data Entry - beta, gamma form'!AN54&gt;0,Equations!$F$30*CK54,"No Colony")</f>
        <v>No Colony</v>
      </c>
    </row>
    <row r="55" spans="1:94" ht="15.75" thickBot="1">
      <c r="A55" s="100">
        <v>52</v>
      </c>
      <c r="B55" s="203" t="str">
        <f>IF('Site Description'!$B$43&gt;1,SQRT(('Data Entry - beta, gamma form'!B55)/PI()),"NO TRANSECT")</f>
        <v>NO TRANSECT</v>
      </c>
      <c r="C55" s="201" t="str">
        <f>IF('Site Description'!$B$43&gt;1,SQRT(('Data Entry - beta, gamma form'!C55)/PI()),"NO TRANSECT")</f>
        <v>NO TRANSECT</v>
      </c>
      <c r="D55" s="201" t="str">
        <f>IF('Site Description'!$B$43&gt;1,SQRT(('Data Entry - beta, gamma form'!D55)/PI()),"NO TRANSECT")</f>
        <v>NO TRANSECT</v>
      </c>
      <c r="E55" s="201" t="str">
        <f>IF('Site Description'!$B$43&gt;1,SQRT(('Data Entry - beta, gamma form'!E55)/PI()),"NO TRANSECT")</f>
        <v>NO TRANSECT</v>
      </c>
      <c r="F55" s="91" t="str">
        <f>IF('Data Entry - beta, gamma form'!B55&gt;0,PI()*(((B55+$F$2)*(B55+$F$2))-(B55*B55)),"No Colony")</f>
        <v>No Colony</v>
      </c>
      <c r="G55" s="91" t="str">
        <f>IF('Data Entry - beta, gamma form'!C55&gt;0,PI()*(((C55+$G$2)*(C55+$G$2))-(C55*C55)),"No Colony")</f>
        <v>No Colony</v>
      </c>
      <c r="H55" s="91" t="str">
        <f>IF('Data Entry - beta, gamma form'!D55&gt;0,PI()*(((D55+$H$2)*(D55+$H$2))-(D55*D55)),"No Colony")</f>
        <v>No Colony</v>
      </c>
      <c r="I55" s="106" t="str">
        <f>IF('Data Entry - beta, gamma form'!E55&gt;0,PI()*(((E55+$I$2)*(E55+$I$2))-(E55*E55)),"No Colony")</f>
        <v>No Colony</v>
      </c>
      <c r="K55" s="306" t="str">
        <f>IF('Data Entry - beta, gamma form'!B55&gt;0,Equations!$F$30*F55,"No Colony")</f>
        <v>No Colony</v>
      </c>
      <c r="L55" s="96" t="str">
        <f>IF('Data Entry - beta, gamma form'!C55&gt;0,Equations!$F$30*G55,"No Colony")</f>
        <v>No Colony</v>
      </c>
      <c r="M55" s="96" t="str">
        <f>IF('Data Entry - beta, gamma form'!D55&gt;0,Equations!$F$30*H55,"No Colony")</f>
        <v>No Colony</v>
      </c>
      <c r="N55" s="307" t="str">
        <f>IF('Data Entry - beta, gamma form'!E55&gt;0,Equations!$F$30*I55,"No Colony")</f>
        <v>No Colony</v>
      </c>
      <c r="Q55" s="100">
        <v>52</v>
      </c>
      <c r="R55" s="203" t="str">
        <f>IF('Site Description'!$C$43&gt;1,SQRT(('Data Entry - beta, gamma form'!I55)/PI()),"NO TRANSECT")</f>
        <v>NO TRANSECT</v>
      </c>
      <c r="S55" s="201" t="str">
        <f>IF('Site Description'!$C$43&gt;1,SQRT(('Data Entry - beta, gamma form'!J55)/PI()),"NO TRANSECT")</f>
        <v>NO TRANSECT</v>
      </c>
      <c r="T55" s="201" t="str">
        <f>IF('Site Description'!$C$43&gt;1,SQRT(('Data Entry - beta, gamma form'!K55)/PI()),"NO TRANSECT")</f>
        <v>NO TRANSECT</v>
      </c>
      <c r="U55" s="312" t="str">
        <f>IF('Site Description'!$C$43&gt;1,SQRT(('Data Entry - beta, gamma form'!L55)/PI()),"NO TRANSECT")</f>
        <v>NO TRANSECT</v>
      </c>
      <c r="V55" s="315" t="str">
        <f>IF('Data Entry - beta, gamma form'!I55&gt;0,PI()*(((R55+$F$2)*(R55+$F$2))-(R55*R55)),"No Colony")</f>
        <v>No Colony</v>
      </c>
      <c r="W55" s="91" t="str">
        <f>IF('Data Entry - beta, gamma form'!J55&gt;0,PI()*(((S55+$G$2)*(S55+$G$2))-(S55*S55)),"No Colony")</f>
        <v>No Colony</v>
      </c>
      <c r="X55" s="91" t="str">
        <f>IF('Data Entry - beta, gamma form'!K55&gt;0,PI()*(((T55+$H$2)*(T55+$H$2))-(T55*T55)),"No Colony")</f>
        <v>No Colony</v>
      </c>
      <c r="Y55" s="106" t="str">
        <f>IF('Data Entry - beta, gamma form'!L55&gt;0,PI()*(((U55+$I$2)*(U55+$I$2))-(U55*U55)),"No Colony")</f>
        <v>No Colony</v>
      </c>
      <c r="Z55" s="32"/>
      <c r="AA55" s="75" t="str">
        <f>IF('Data Entry - beta, gamma form'!I55&gt;0,Equations!$F$30*V55,"No Colony")</f>
        <v>No Colony</v>
      </c>
      <c r="AB55" s="76" t="str">
        <f>IF('Data Entry - beta, gamma form'!J55&gt;0,Equations!$F$30*W55,"No Colony")</f>
        <v>No Colony</v>
      </c>
      <c r="AC55" s="76" t="str">
        <f>IF('Data Entry - beta, gamma form'!K55&gt;0,Equations!$F$30*X55,"No Colony")</f>
        <v>No Colony</v>
      </c>
      <c r="AD55" s="77" t="str">
        <f>IF('Data Entry - beta, gamma form'!L55&gt;0,Equations!$F$30*Y55,"No Colony")</f>
        <v>No Colony</v>
      </c>
      <c r="AG55" s="100">
        <v>52</v>
      </c>
      <c r="AH55" s="203" t="str">
        <f>IF('Site Description'!$D$43&gt;1,SQRT(('Data Entry - beta, gamma form'!P55)/PI()),"NO TRANSECT")</f>
        <v>NO TRANSECT</v>
      </c>
      <c r="AI55" s="201" t="str">
        <f>IF('Site Description'!$D$43&gt;1,SQRT(('Data Entry - beta, gamma form'!Q55)/PI()),"NO TRANSECT")</f>
        <v>NO TRANSECT</v>
      </c>
      <c r="AJ55" s="201" t="str">
        <f>IF('Site Description'!$D$43&gt;1,SQRT(('Data Entry - beta, gamma form'!R55)/PI()),"NO TRANSECT")</f>
        <v>NO TRANSECT</v>
      </c>
      <c r="AK55" s="317" t="str">
        <f>IF('Site Description'!$D$43&gt;1,SQRT(('Data Entry - beta, gamma form'!S55)/PI()),"NO TRANSECT")</f>
        <v>NO TRANSECT</v>
      </c>
      <c r="AL55" s="315" t="str">
        <f>IF('Data Entry - beta, gamma form'!P55&gt;0,PI()*(((AH55+$F$2)*(AH55+$F$2))-(AH55*AH55)),"No Colony")</f>
        <v>No Colony</v>
      </c>
      <c r="AM55" s="91" t="str">
        <f>IF('Data Entry - beta, gamma form'!Q55&gt;0,PI()*(((AI55+$G$2)*(AI55+$G$2))-(AI55*AI55)),"No Colony")</f>
        <v>No Colony</v>
      </c>
      <c r="AN55" s="91" t="str">
        <f>IF('Data Entry - beta, gamma form'!R55&gt;0,PI()*(((AJ55+$H$2)*(AJ55+$H$2))-(AJ55*AJ55)),"No Colony")</f>
        <v>No Colony</v>
      </c>
      <c r="AO55" s="106" t="str">
        <f>IF('Data Entry - beta, gamma form'!S55&gt;0,PI()*(((AK55+$I$2)*(AK55+$I$2))-(AK55*AK55)),"No Colony")</f>
        <v>No Colony</v>
      </c>
      <c r="AP55" s="32"/>
      <c r="AQ55" s="75" t="str">
        <f>IF('Data Entry - beta, gamma form'!P55&gt;0,Equations!$F$30*AL55,"No Colony")</f>
        <v>No Colony</v>
      </c>
      <c r="AR55" s="76" t="str">
        <f>IF('Data Entry - beta, gamma form'!Q55&gt;0,Equations!$F$30*AM55,"No Colony")</f>
        <v>No Colony</v>
      </c>
      <c r="AS55" s="76" t="str">
        <f>IF('Data Entry - beta, gamma form'!R55&gt;0,Equations!$F$30*AN55,"No Colony")</f>
        <v>No Colony</v>
      </c>
      <c r="AT55" s="77" t="str">
        <f>IF('Data Entry - beta, gamma form'!S55&gt;0,Equations!$F$30*AO55,"No Colony")</f>
        <v>No Colony</v>
      </c>
      <c r="AW55" s="100">
        <v>52</v>
      </c>
      <c r="AX55" s="203" t="str">
        <f>IF('Site Description'!$E$43&gt;1,SQRT(('Data Entry - beta, gamma form'!W55)/PI()),"NO TRANSECT")</f>
        <v>NO TRANSECT</v>
      </c>
      <c r="AY55" s="201" t="str">
        <f>IF('Site Description'!$E$43&gt;1,SQRT(('Data Entry - beta, gamma form'!X55)/PI()),"NO TRANSECT")</f>
        <v>NO TRANSECT</v>
      </c>
      <c r="AZ55" s="201" t="str">
        <f>IF('Site Description'!$E$43&gt;1,SQRT(('Data Entry - beta, gamma form'!Y55)/PI()),"NO TRANSECT")</f>
        <v>NO TRANSECT</v>
      </c>
      <c r="BA55" s="312" t="str">
        <f>IF('Site Description'!$E$43&gt;1,SQRT(('Data Entry - beta, gamma form'!Z55)/PI()),"NO TRANSECT")</f>
        <v>NO TRANSECT</v>
      </c>
      <c r="BB55" s="315" t="str">
        <f>IF('Data Entry - beta, gamma form'!W55&gt;0,PI()*(((AX55+$F$2)*(AX55+$F$2))-(AX55*AX55)),"No Colony")</f>
        <v>No Colony</v>
      </c>
      <c r="BC55" s="91" t="str">
        <f>IF('Data Entry - beta, gamma form'!X55&gt;0,PI()*(((AY55+$G$2)*(AY55+$G$2))-(AY55*AY55)),"No Colony")</f>
        <v>No Colony</v>
      </c>
      <c r="BD55" s="91" t="str">
        <f>IF('Data Entry - beta, gamma form'!Y55&gt;0,PI()*(((AZ55+$H$2)*(AZ55+$H$2))-(AZ55*AZ55)),"No Colony")</f>
        <v>No Colony</v>
      </c>
      <c r="BE55" s="106" t="str">
        <f>IF('Data Entry - beta, gamma form'!Z55&gt;0,PI()*(((BA55+$I$2)*(BA55+$I$2))-(BA55*BA55)),"No Colony")</f>
        <v>No Colony</v>
      </c>
      <c r="BF55" s="32"/>
      <c r="BG55" s="306" t="str">
        <f>IF('Data Entry - beta, gamma form'!W55&gt;0,Equations!$F$30*BB55,"No Colony")</f>
        <v>No Colony</v>
      </c>
      <c r="BH55" s="96" t="str">
        <f>IF('Data Entry - beta, gamma form'!X55&gt;0,Equations!$F$30*BC55,"No Colony")</f>
        <v>No Colony</v>
      </c>
      <c r="BI55" s="96" t="str">
        <f>IF('Data Entry - beta, gamma form'!Y55&gt;0,Equations!$F$30*BD55,"No Colony")</f>
        <v>No Colony</v>
      </c>
      <c r="BJ55" s="307" t="str">
        <f>IF('Data Entry - beta, gamma form'!Z55&gt;0,Equations!$F$30*BE55,"No Colony")</f>
        <v>No Colony</v>
      </c>
      <c r="BM55" s="100">
        <v>52</v>
      </c>
      <c r="BN55" s="203" t="str">
        <f>IF('Site Description'!$F$43&gt;1,SQRT(('Data Entry - beta, gamma form'!AD55)/PI()),"NO TRANSECT")</f>
        <v>NO TRANSECT</v>
      </c>
      <c r="BO55" s="201" t="str">
        <f>IF('Site Description'!$F$43&gt;1,SQRT(('Data Entry - beta, gamma form'!AE55)/PI()),"NO TRANSECT")</f>
        <v>NO TRANSECT</v>
      </c>
      <c r="BP55" s="201" t="str">
        <f>IF('Site Description'!$F$43&gt;1,SQRT(('Data Entry - beta, gamma form'!AF55)/PI()),"NO TRANSECT")</f>
        <v>NO TRANSECT</v>
      </c>
      <c r="BQ55" s="312" t="str">
        <f>IF('Site Description'!$F$43&gt;1,SQRT(('Data Entry - beta, gamma form'!AG55)/PI()),"NO TRANSECT")</f>
        <v>NO TRANSECT</v>
      </c>
      <c r="BR55" s="315" t="str">
        <f>IF('Data Entry - beta, gamma form'!AD55&gt;0,PI()*(((BN55+$F$2)*(BN55+$F$2))-(BN55*BN55)),"No Colony")</f>
        <v>No Colony</v>
      </c>
      <c r="BS55" s="91" t="str">
        <f>IF('Data Entry - beta, gamma form'!AE55&gt;0,PI()*(((BO55+$G$2)*(BO55+$G$2))-(BO55*BO55)),"No Colony")</f>
        <v>No Colony</v>
      </c>
      <c r="BT55" s="91" t="str">
        <f>IF('Data Entry - beta, gamma form'!AF55&gt;0,PI()*(((BP55+$H$2)*(BP55+$H$2))-(BP55*BP55)),"No Colony")</f>
        <v>No Colony</v>
      </c>
      <c r="BU55" s="106" t="str">
        <f>IF('Data Entry - beta, gamma form'!AG55&gt;0,PI()*(((BQ55+$I$2)*(BQ55+$I$2))-(BQ55*BQ55)),"No Colony")</f>
        <v>No Colony</v>
      </c>
      <c r="BV55" s="32"/>
      <c r="BW55" s="75" t="str">
        <f>IF('Data Entry - beta, gamma form'!AD55&gt;0,Equations!$F$30*BR55,"No Colony")</f>
        <v>No Colony</v>
      </c>
      <c r="BX55" s="76" t="str">
        <f>IF('Data Entry - beta, gamma form'!AE55&gt;0,Equations!$F$30*BS55,"No Colony")</f>
        <v>No Colony</v>
      </c>
      <c r="BY55" s="76" t="str">
        <f>IF('Data Entry - beta, gamma form'!AF55&gt;0,Equations!$F$30*BT55,"No Colony")</f>
        <v>No Colony</v>
      </c>
      <c r="BZ55" s="77" t="str">
        <f>IF('Data Entry - beta, gamma form'!AG55&gt;0,Equations!$F$30*BU55,"No Colony")</f>
        <v>No Colony</v>
      </c>
      <c r="CC55" s="100">
        <v>52</v>
      </c>
      <c r="CD55" s="203" t="str">
        <f>IF('Site Description'!$G$43&gt;1,SQRT(('Data Entry - beta, gamma form'!AK55)/PI()),"NO TRANSECT")</f>
        <v>NO TRANSECT</v>
      </c>
      <c r="CE55" s="201" t="str">
        <f>IF('Site Description'!$G$43&gt;1,SQRT(('Data Entry - beta, gamma form'!AL55)/PI()),"NO TRANSECT")</f>
        <v>NO TRANSECT</v>
      </c>
      <c r="CF55" s="201" t="str">
        <f>IF('Site Description'!$G$43&gt;1,SQRT(('Data Entry - beta, gamma form'!AM55)/PI()),"NO TRANSECT")</f>
        <v>NO TRANSECT</v>
      </c>
      <c r="CG55" s="312" t="str">
        <f>IF('Site Description'!$G$43&gt;1,SQRT(('Data Entry - beta, gamma form'!AN55)/PI()),"NO TRANSECT")</f>
        <v>NO TRANSECT</v>
      </c>
      <c r="CH55" s="315" t="str">
        <f>IF('Data Entry - beta, gamma form'!AK55&gt;0,PI()*(((CD55+$F$2)*(CD55+$F$2))-(CD55*CD55)),"No Colony")</f>
        <v>No Colony</v>
      </c>
      <c r="CI55" s="91" t="str">
        <f>IF('Data Entry - beta, gamma form'!AL55&gt;0,PI()*(((CE55+$G$2)*(CE55+$G$2))-(CE55*CE55)),"No Colony")</f>
        <v>No Colony</v>
      </c>
      <c r="CJ55" s="91" t="str">
        <f>IF('Data Entry - beta, gamma form'!AM55&gt;0,PI()*(((CF55+$H$2)*(CF55+$H$2))-(CF55*CF55)),"No Colony")</f>
        <v>No Colony</v>
      </c>
      <c r="CK55" s="106" t="str">
        <f>IF('Data Entry - beta, gamma form'!AN55&gt;0,PI()*(((CG55+$I$2)*(CG55+$I$2))-(CG55*CG55)),"No Colony")</f>
        <v>No Colony</v>
      </c>
      <c r="CL55" s="34"/>
      <c r="CM55" s="75" t="str">
        <f>IF('Data Entry - beta, gamma form'!AK55&gt;0,Equations!$F$30*CH55,"No Colony")</f>
        <v>No Colony</v>
      </c>
      <c r="CN55" s="76" t="str">
        <f>IF('Data Entry - beta, gamma form'!AL55&gt;0,Equations!$F$30*CI55,"No Colony")</f>
        <v>No Colony</v>
      </c>
      <c r="CO55" s="76" t="str">
        <f>IF('Data Entry - beta, gamma form'!AM55&gt;0,Equations!$F$30*CJ55,"No Colony")</f>
        <v>No Colony</v>
      </c>
      <c r="CP55" s="77" t="str">
        <f>IF('Data Entry - beta, gamma form'!AN55&gt;0,Equations!$F$30*CK55,"No Colony")</f>
        <v>No Colony</v>
      </c>
    </row>
    <row r="56" spans="1:94" ht="15.75" thickBot="1">
      <c r="A56" s="100">
        <v>53</v>
      </c>
      <c r="B56" s="203" t="str">
        <f>IF('Site Description'!$B$43&gt;1,SQRT(('Data Entry - beta, gamma form'!B56)/PI()),"NO TRANSECT")</f>
        <v>NO TRANSECT</v>
      </c>
      <c r="C56" s="201" t="str">
        <f>IF('Site Description'!$B$43&gt;1,SQRT(('Data Entry - beta, gamma form'!C56)/PI()),"NO TRANSECT")</f>
        <v>NO TRANSECT</v>
      </c>
      <c r="D56" s="201" t="str">
        <f>IF('Site Description'!$B$43&gt;1,SQRT(('Data Entry - beta, gamma form'!D56)/PI()),"NO TRANSECT")</f>
        <v>NO TRANSECT</v>
      </c>
      <c r="E56" s="201" t="str">
        <f>IF('Site Description'!$B$43&gt;1,SQRT(('Data Entry - beta, gamma form'!E56)/PI()),"NO TRANSECT")</f>
        <v>NO TRANSECT</v>
      </c>
      <c r="F56" s="91" t="str">
        <f>IF('Data Entry - beta, gamma form'!B56&gt;0,PI()*(((B56+$F$2)*(B56+$F$2))-(B56*B56)),"No Colony")</f>
        <v>No Colony</v>
      </c>
      <c r="G56" s="91" t="str">
        <f>IF('Data Entry - beta, gamma form'!C56&gt;0,PI()*(((C56+$G$2)*(C56+$G$2))-(C56*C56)),"No Colony")</f>
        <v>No Colony</v>
      </c>
      <c r="H56" s="91" t="str">
        <f>IF('Data Entry - beta, gamma form'!D56&gt;0,PI()*(((D56+$H$2)*(D56+$H$2))-(D56*D56)),"No Colony")</f>
        <v>No Colony</v>
      </c>
      <c r="I56" s="106" t="str">
        <f>IF('Data Entry - beta, gamma form'!E56&gt;0,PI()*(((E56+$I$2)*(E56+$I$2))-(E56*E56)),"No Colony")</f>
        <v>No Colony</v>
      </c>
      <c r="K56" s="306" t="str">
        <f>IF('Data Entry - beta, gamma form'!B56&gt;0,Equations!$F$30*F56,"No Colony")</f>
        <v>No Colony</v>
      </c>
      <c r="L56" s="96" t="str">
        <f>IF('Data Entry - beta, gamma form'!C56&gt;0,Equations!$F$30*G56,"No Colony")</f>
        <v>No Colony</v>
      </c>
      <c r="M56" s="96" t="str">
        <f>IF('Data Entry - beta, gamma form'!D56&gt;0,Equations!$F$30*H56,"No Colony")</f>
        <v>No Colony</v>
      </c>
      <c r="N56" s="307" t="str">
        <f>IF('Data Entry - beta, gamma form'!E56&gt;0,Equations!$F$30*I56,"No Colony")</f>
        <v>No Colony</v>
      </c>
      <c r="Q56" s="100">
        <v>53</v>
      </c>
      <c r="R56" s="203" t="str">
        <f>IF('Site Description'!$C$43&gt;1,SQRT(('Data Entry - beta, gamma form'!I56)/PI()),"NO TRANSECT")</f>
        <v>NO TRANSECT</v>
      </c>
      <c r="S56" s="201" t="str">
        <f>IF('Site Description'!$C$43&gt;1,SQRT(('Data Entry - beta, gamma form'!J56)/PI()),"NO TRANSECT")</f>
        <v>NO TRANSECT</v>
      </c>
      <c r="T56" s="201" t="str">
        <f>IF('Site Description'!$C$43&gt;1,SQRT(('Data Entry - beta, gamma form'!K56)/PI()),"NO TRANSECT")</f>
        <v>NO TRANSECT</v>
      </c>
      <c r="U56" s="312" t="str">
        <f>IF('Site Description'!$C$43&gt;1,SQRT(('Data Entry - beta, gamma form'!L56)/PI()),"NO TRANSECT")</f>
        <v>NO TRANSECT</v>
      </c>
      <c r="V56" s="315" t="str">
        <f>IF('Data Entry - beta, gamma form'!I56&gt;0,PI()*(((R56+$F$2)*(R56+$F$2))-(R56*R56)),"No Colony")</f>
        <v>No Colony</v>
      </c>
      <c r="W56" s="91" t="str">
        <f>IF('Data Entry - beta, gamma form'!J56&gt;0,PI()*(((S56+$G$2)*(S56+$G$2))-(S56*S56)),"No Colony")</f>
        <v>No Colony</v>
      </c>
      <c r="X56" s="91" t="str">
        <f>IF('Data Entry - beta, gamma form'!K56&gt;0,PI()*(((T56+$H$2)*(T56+$H$2))-(T56*T56)),"No Colony")</f>
        <v>No Colony</v>
      </c>
      <c r="Y56" s="106" t="str">
        <f>IF('Data Entry - beta, gamma form'!L56&gt;0,PI()*(((U56+$I$2)*(U56+$I$2))-(U56*U56)),"No Colony")</f>
        <v>No Colony</v>
      </c>
      <c r="Z56" s="32"/>
      <c r="AA56" s="75" t="str">
        <f>IF('Data Entry - beta, gamma form'!I56&gt;0,Equations!$F$30*V56,"No Colony")</f>
        <v>No Colony</v>
      </c>
      <c r="AB56" s="76" t="str">
        <f>IF('Data Entry - beta, gamma form'!J56&gt;0,Equations!$F$30*W56,"No Colony")</f>
        <v>No Colony</v>
      </c>
      <c r="AC56" s="76" t="str">
        <f>IF('Data Entry - beta, gamma form'!K56&gt;0,Equations!$F$30*X56,"No Colony")</f>
        <v>No Colony</v>
      </c>
      <c r="AD56" s="77" t="str">
        <f>IF('Data Entry - beta, gamma form'!L56&gt;0,Equations!$F$30*Y56,"No Colony")</f>
        <v>No Colony</v>
      </c>
      <c r="AG56" s="100">
        <v>53</v>
      </c>
      <c r="AH56" s="203" t="str">
        <f>IF('Site Description'!$D$43&gt;1,SQRT(('Data Entry - beta, gamma form'!P56)/PI()),"NO TRANSECT")</f>
        <v>NO TRANSECT</v>
      </c>
      <c r="AI56" s="201" t="str">
        <f>IF('Site Description'!$D$43&gt;1,SQRT(('Data Entry - beta, gamma form'!Q56)/PI()),"NO TRANSECT")</f>
        <v>NO TRANSECT</v>
      </c>
      <c r="AJ56" s="201" t="str">
        <f>IF('Site Description'!$D$43&gt;1,SQRT(('Data Entry - beta, gamma form'!R56)/PI()),"NO TRANSECT")</f>
        <v>NO TRANSECT</v>
      </c>
      <c r="AK56" s="317" t="str">
        <f>IF('Site Description'!$D$43&gt;1,SQRT(('Data Entry - beta, gamma form'!S56)/PI()),"NO TRANSECT")</f>
        <v>NO TRANSECT</v>
      </c>
      <c r="AL56" s="315" t="str">
        <f>IF('Data Entry - beta, gamma form'!P56&gt;0,PI()*(((AH56+$F$2)*(AH56+$F$2))-(AH56*AH56)),"No Colony")</f>
        <v>No Colony</v>
      </c>
      <c r="AM56" s="91" t="str">
        <f>IF('Data Entry - beta, gamma form'!Q56&gt;0,PI()*(((AI56+$G$2)*(AI56+$G$2))-(AI56*AI56)),"No Colony")</f>
        <v>No Colony</v>
      </c>
      <c r="AN56" s="91" t="str">
        <f>IF('Data Entry - beta, gamma form'!R56&gt;0,PI()*(((AJ56+$H$2)*(AJ56+$H$2))-(AJ56*AJ56)),"No Colony")</f>
        <v>No Colony</v>
      </c>
      <c r="AO56" s="106" t="str">
        <f>IF('Data Entry - beta, gamma form'!S56&gt;0,PI()*(((AK56+$I$2)*(AK56+$I$2))-(AK56*AK56)),"No Colony")</f>
        <v>No Colony</v>
      </c>
      <c r="AP56" s="32"/>
      <c r="AQ56" s="75" t="str">
        <f>IF('Data Entry - beta, gamma form'!P56&gt;0,Equations!$F$30*AL56,"No Colony")</f>
        <v>No Colony</v>
      </c>
      <c r="AR56" s="76" t="str">
        <f>IF('Data Entry - beta, gamma form'!Q56&gt;0,Equations!$F$30*AM56,"No Colony")</f>
        <v>No Colony</v>
      </c>
      <c r="AS56" s="76" t="str">
        <f>IF('Data Entry - beta, gamma form'!R56&gt;0,Equations!$F$30*AN56,"No Colony")</f>
        <v>No Colony</v>
      </c>
      <c r="AT56" s="77" t="str">
        <f>IF('Data Entry - beta, gamma form'!S56&gt;0,Equations!$F$30*AO56,"No Colony")</f>
        <v>No Colony</v>
      </c>
      <c r="AW56" s="100">
        <v>53</v>
      </c>
      <c r="AX56" s="203" t="str">
        <f>IF('Site Description'!$E$43&gt;1,SQRT(('Data Entry - beta, gamma form'!W56)/PI()),"NO TRANSECT")</f>
        <v>NO TRANSECT</v>
      </c>
      <c r="AY56" s="201" t="str">
        <f>IF('Site Description'!$E$43&gt;1,SQRT(('Data Entry - beta, gamma form'!X56)/PI()),"NO TRANSECT")</f>
        <v>NO TRANSECT</v>
      </c>
      <c r="AZ56" s="201" t="str">
        <f>IF('Site Description'!$E$43&gt;1,SQRT(('Data Entry - beta, gamma form'!Y56)/PI()),"NO TRANSECT")</f>
        <v>NO TRANSECT</v>
      </c>
      <c r="BA56" s="312" t="str">
        <f>IF('Site Description'!$E$43&gt;1,SQRT(('Data Entry - beta, gamma form'!Z56)/PI()),"NO TRANSECT")</f>
        <v>NO TRANSECT</v>
      </c>
      <c r="BB56" s="315" t="str">
        <f>IF('Data Entry - beta, gamma form'!W56&gt;0,PI()*(((AX56+$F$2)*(AX56+$F$2))-(AX56*AX56)),"No Colony")</f>
        <v>No Colony</v>
      </c>
      <c r="BC56" s="91" t="str">
        <f>IF('Data Entry - beta, gamma form'!X56&gt;0,PI()*(((AY56+$G$2)*(AY56+$G$2))-(AY56*AY56)),"No Colony")</f>
        <v>No Colony</v>
      </c>
      <c r="BD56" s="91" t="str">
        <f>IF('Data Entry - beta, gamma form'!Y56&gt;0,PI()*(((AZ56+$H$2)*(AZ56+$H$2))-(AZ56*AZ56)),"No Colony")</f>
        <v>No Colony</v>
      </c>
      <c r="BE56" s="106" t="str">
        <f>IF('Data Entry - beta, gamma form'!Z56&gt;0,PI()*(((BA56+$I$2)*(BA56+$I$2))-(BA56*BA56)),"No Colony")</f>
        <v>No Colony</v>
      </c>
      <c r="BF56" s="32"/>
      <c r="BG56" s="306" t="str">
        <f>IF('Data Entry - beta, gamma form'!W56&gt;0,Equations!$F$30*BB56,"No Colony")</f>
        <v>No Colony</v>
      </c>
      <c r="BH56" s="96" t="str">
        <f>IF('Data Entry - beta, gamma form'!X56&gt;0,Equations!$F$30*BC56,"No Colony")</f>
        <v>No Colony</v>
      </c>
      <c r="BI56" s="96" t="str">
        <f>IF('Data Entry - beta, gamma form'!Y56&gt;0,Equations!$F$30*BD56,"No Colony")</f>
        <v>No Colony</v>
      </c>
      <c r="BJ56" s="307" t="str">
        <f>IF('Data Entry - beta, gamma form'!Z56&gt;0,Equations!$F$30*BE56,"No Colony")</f>
        <v>No Colony</v>
      </c>
      <c r="BM56" s="100">
        <v>53</v>
      </c>
      <c r="BN56" s="203" t="str">
        <f>IF('Site Description'!$F$43&gt;1,SQRT(('Data Entry - beta, gamma form'!AD56)/PI()),"NO TRANSECT")</f>
        <v>NO TRANSECT</v>
      </c>
      <c r="BO56" s="201" t="str">
        <f>IF('Site Description'!$F$43&gt;1,SQRT(('Data Entry - beta, gamma form'!AE56)/PI()),"NO TRANSECT")</f>
        <v>NO TRANSECT</v>
      </c>
      <c r="BP56" s="201" t="str">
        <f>IF('Site Description'!$F$43&gt;1,SQRT(('Data Entry - beta, gamma form'!AF56)/PI()),"NO TRANSECT")</f>
        <v>NO TRANSECT</v>
      </c>
      <c r="BQ56" s="312" t="str">
        <f>IF('Site Description'!$F$43&gt;1,SQRT(('Data Entry - beta, gamma form'!AG56)/PI()),"NO TRANSECT")</f>
        <v>NO TRANSECT</v>
      </c>
      <c r="BR56" s="315" t="str">
        <f>IF('Data Entry - beta, gamma form'!AD56&gt;0,PI()*(((BN56+$F$2)*(BN56+$F$2))-(BN56*BN56)),"No Colony")</f>
        <v>No Colony</v>
      </c>
      <c r="BS56" s="91" t="str">
        <f>IF('Data Entry - beta, gamma form'!AE56&gt;0,PI()*(((BO56+$G$2)*(BO56+$G$2))-(BO56*BO56)),"No Colony")</f>
        <v>No Colony</v>
      </c>
      <c r="BT56" s="91" t="str">
        <f>IF('Data Entry - beta, gamma form'!AF56&gt;0,PI()*(((BP56+$H$2)*(BP56+$H$2))-(BP56*BP56)),"No Colony")</f>
        <v>No Colony</v>
      </c>
      <c r="BU56" s="106" t="str">
        <f>IF('Data Entry - beta, gamma form'!AG56&gt;0,PI()*(((BQ56+$I$2)*(BQ56+$I$2))-(BQ56*BQ56)),"No Colony")</f>
        <v>No Colony</v>
      </c>
      <c r="BV56" s="32"/>
      <c r="BW56" s="75" t="str">
        <f>IF('Data Entry - beta, gamma form'!AD56&gt;0,Equations!$F$30*BR56,"No Colony")</f>
        <v>No Colony</v>
      </c>
      <c r="BX56" s="76" t="str">
        <f>IF('Data Entry - beta, gamma form'!AE56&gt;0,Equations!$F$30*BS56,"No Colony")</f>
        <v>No Colony</v>
      </c>
      <c r="BY56" s="76" t="str">
        <f>IF('Data Entry - beta, gamma form'!AF56&gt;0,Equations!$F$30*BT56,"No Colony")</f>
        <v>No Colony</v>
      </c>
      <c r="BZ56" s="77" t="str">
        <f>IF('Data Entry - beta, gamma form'!AG56&gt;0,Equations!$F$30*BU56,"No Colony")</f>
        <v>No Colony</v>
      </c>
      <c r="CC56" s="100">
        <v>53</v>
      </c>
      <c r="CD56" s="203" t="str">
        <f>IF('Site Description'!$G$43&gt;1,SQRT(('Data Entry - beta, gamma form'!AK56)/PI()),"NO TRANSECT")</f>
        <v>NO TRANSECT</v>
      </c>
      <c r="CE56" s="201" t="str">
        <f>IF('Site Description'!$G$43&gt;1,SQRT(('Data Entry - beta, gamma form'!AL56)/PI()),"NO TRANSECT")</f>
        <v>NO TRANSECT</v>
      </c>
      <c r="CF56" s="201" t="str">
        <f>IF('Site Description'!$G$43&gt;1,SQRT(('Data Entry - beta, gamma form'!AM56)/PI()),"NO TRANSECT")</f>
        <v>NO TRANSECT</v>
      </c>
      <c r="CG56" s="312" t="str">
        <f>IF('Site Description'!$G$43&gt;1,SQRT(('Data Entry - beta, gamma form'!AN56)/PI()),"NO TRANSECT")</f>
        <v>NO TRANSECT</v>
      </c>
      <c r="CH56" s="315" t="str">
        <f>IF('Data Entry - beta, gamma form'!AK56&gt;0,PI()*(((CD56+$F$2)*(CD56+$F$2))-(CD56*CD56)),"No Colony")</f>
        <v>No Colony</v>
      </c>
      <c r="CI56" s="91" t="str">
        <f>IF('Data Entry - beta, gamma form'!AL56&gt;0,PI()*(((CE56+$G$2)*(CE56+$G$2))-(CE56*CE56)),"No Colony")</f>
        <v>No Colony</v>
      </c>
      <c r="CJ56" s="91" t="str">
        <f>IF('Data Entry - beta, gamma form'!AM56&gt;0,PI()*(((CF56+$H$2)*(CF56+$H$2))-(CF56*CF56)),"No Colony")</f>
        <v>No Colony</v>
      </c>
      <c r="CK56" s="106" t="str">
        <f>IF('Data Entry - beta, gamma form'!AN56&gt;0,PI()*(((CG56+$I$2)*(CG56+$I$2))-(CG56*CG56)),"No Colony")</f>
        <v>No Colony</v>
      </c>
      <c r="CL56" s="34"/>
      <c r="CM56" s="75" t="str">
        <f>IF('Data Entry - beta, gamma form'!AK56&gt;0,Equations!$F$30*CH56,"No Colony")</f>
        <v>No Colony</v>
      </c>
      <c r="CN56" s="76" t="str">
        <f>IF('Data Entry - beta, gamma form'!AL56&gt;0,Equations!$F$30*CI56,"No Colony")</f>
        <v>No Colony</v>
      </c>
      <c r="CO56" s="76" t="str">
        <f>IF('Data Entry - beta, gamma form'!AM56&gt;0,Equations!$F$30*CJ56,"No Colony")</f>
        <v>No Colony</v>
      </c>
      <c r="CP56" s="77" t="str">
        <f>IF('Data Entry - beta, gamma form'!AN56&gt;0,Equations!$F$30*CK56,"No Colony")</f>
        <v>No Colony</v>
      </c>
    </row>
    <row r="57" spans="1:94" ht="15.75" thickBot="1">
      <c r="A57" s="100">
        <v>54</v>
      </c>
      <c r="B57" s="203" t="str">
        <f>IF('Site Description'!$B$43&gt;1,SQRT(('Data Entry - beta, gamma form'!B57)/PI()),"NO TRANSECT")</f>
        <v>NO TRANSECT</v>
      </c>
      <c r="C57" s="201" t="str">
        <f>IF('Site Description'!$B$43&gt;1,SQRT(('Data Entry - beta, gamma form'!C57)/PI()),"NO TRANSECT")</f>
        <v>NO TRANSECT</v>
      </c>
      <c r="D57" s="201" t="str">
        <f>IF('Site Description'!$B$43&gt;1,SQRT(('Data Entry - beta, gamma form'!D57)/PI()),"NO TRANSECT")</f>
        <v>NO TRANSECT</v>
      </c>
      <c r="E57" s="201" t="str">
        <f>IF('Site Description'!$B$43&gt;1,SQRT(('Data Entry - beta, gamma form'!E57)/PI()),"NO TRANSECT")</f>
        <v>NO TRANSECT</v>
      </c>
      <c r="F57" s="91" t="str">
        <f>IF('Data Entry - beta, gamma form'!B57&gt;0,PI()*(((B57+$F$2)*(B57+$F$2))-(B57*B57)),"No Colony")</f>
        <v>No Colony</v>
      </c>
      <c r="G57" s="91" t="str">
        <f>IF('Data Entry - beta, gamma form'!C57&gt;0,PI()*(((C57+$G$2)*(C57+$G$2))-(C57*C57)),"No Colony")</f>
        <v>No Colony</v>
      </c>
      <c r="H57" s="91" t="str">
        <f>IF('Data Entry - beta, gamma form'!D57&gt;0,PI()*(((D57+$H$2)*(D57+$H$2))-(D57*D57)),"No Colony")</f>
        <v>No Colony</v>
      </c>
      <c r="I57" s="106" t="str">
        <f>IF('Data Entry - beta, gamma form'!E57&gt;0,PI()*(((E57+$I$2)*(E57+$I$2))-(E57*E57)),"No Colony")</f>
        <v>No Colony</v>
      </c>
      <c r="K57" s="306" t="str">
        <f>IF('Data Entry - beta, gamma form'!B57&gt;0,Equations!$F$30*F57,"No Colony")</f>
        <v>No Colony</v>
      </c>
      <c r="L57" s="96" t="str">
        <f>IF('Data Entry - beta, gamma form'!C57&gt;0,Equations!$F$30*G57,"No Colony")</f>
        <v>No Colony</v>
      </c>
      <c r="M57" s="96" t="str">
        <f>IF('Data Entry - beta, gamma form'!D57&gt;0,Equations!$F$30*H57,"No Colony")</f>
        <v>No Colony</v>
      </c>
      <c r="N57" s="307" t="str">
        <f>IF('Data Entry - beta, gamma form'!E57&gt;0,Equations!$F$30*I57,"No Colony")</f>
        <v>No Colony</v>
      </c>
      <c r="Q57" s="100">
        <v>54</v>
      </c>
      <c r="R57" s="203" t="str">
        <f>IF('Site Description'!$C$43&gt;1,SQRT(('Data Entry - beta, gamma form'!I57)/PI()),"NO TRANSECT")</f>
        <v>NO TRANSECT</v>
      </c>
      <c r="S57" s="201" t="str">
        <f>IF('Site Description'!$C$43&gt;1,SQRT(('Data Entry - beta, gamma form'!J57)/PI()),"NO TRANSECT")</f>
        <v>NO TRANSECT</v>
      </c>
      <c r="T57" s="201" t="str">
        <f>IF('Site Description'!$C$43&gt;1,SQRT(('Data Entry - beta, gamma form'!K57)/PI()),"NO TRANSECT")</f>
        <v>NO TRANSECT</v>
      </c>
      <c r="U57" s="312" t="str">
        <f>IF('Site Description'!$C$43&gt;1,SQRT(('Data Entry - beta, gamma form'!L57)/PI()),"NO TRANSECT")</f>
        <v>NO TRANSECT</v>
      </c>
      <c r="V57" s="315" t="str">
        <f>IF('Data Entry - beta, gamma form'!I57&gt;0,PI()*(((R57+$F$2)*(R57+$F$2))-(R57*R57)),"No Colony")</f>
        <v>No Colony</v>
      </c>
      <c r="W57" s="91" t="str">
        <f>IF('Data Entry - beta, gamma form'!J57&gt;0,PI()*(((S57+$G$2)*(S57+$G$2))-(S57*S57)),"No Colony")</f>
        <v>No Colony</v>
      </c>
      <c r="X57" s="91" t="str">
        <f>IF('Data Entry - beta, gamma form'!K57&gt;0,PI()*(((T57+$H$2)*(T57+$H$2))-(T57*T57)),"No Colony")</f>
        <v>No Colony</v>
      </c>
      <c r="Y57" s="106" t="str">
        <f>IF('Data Entry - beta, gamma form'!L57&gt;0,PI()*(((U57+$I$2)*(U57+$I$2))-(U57*U57)),"No Colony")</f>
        <v>No Colony</v>
      </c>
      <c r="Z57" s="32"/>
      <c r="AA57" s="75" t="str">
        <f>IF('Data Entry - beta, gamma form'!I57&gt;0,Equations!$F$30*V57,"No Colony")</f>
        <v>No Colony</v>
      </c>
      <c r="AB57" s="76" t="str">
        <f>IF('Data Entry - beta, gamma form'!J57&gt;0,Equations!$F$30*W57,"No Colony")</f>
        <v>No Colony</v>
      </c>
      <c r="AC57" s="76" t="str">
        <f>IF('Data Entry - beta, gamma form'!K57&gt;0,Equations!$F$30*X57,"No Colony")</f>
        <v>No Colony</v>
      </c>
      <c r="AD57" s="77" t="str">
        <f>IF('Data Entry - beta, gamma form'!L57&gt;0,Equations!$F$30*Y57,"No Colony")</f>
        <v>No Colony</v>
      </c>
      <c r="AG57" s="100">
        <v>54</v>
      </c>
      <c r="AH57" s="203" t="str">
        <f>IF('Site Description'!$D$43&gt;1,SQRT(('Data Entry - beta, gamma form'!P57)/PI()),"NO TRANSECT")</f>
        <v>NO TRANSECT</v>
      </c>
      <c r="AI57" s="201" t="str">
        <f>IF('Site Description'!$D$43&gt;1,SQRT(('Data Entry - beta, gamma form'!Q57)/PI()),"NO TRANSECT")</f>
        <v>NO TRANSECT</v>
      </c>
      <c r="AJ57" s="201" t="str">
        <f>IF('Site Description'!$D$43&gt;1,SQRT(('Data Entry - beta, gamma form'!R57)/PI()),"NO TRANSECT")</f>
        <v>NO TRANSECT</v>
      </c>
      <c r="AK57" s="317" t="str">
        <f>IF('Site Description'!$D$43&gt;1,SQRT(('Data Entry - beta, gamma form'!S57)/PI()),"NO TRANSECT")</f>
        <v>NO TRANSECT</v>
      </c>
      <c r="AL57" s="315" t="str">
        <f>IF('Data Entry - beta, gamma form'!P57&gt;0,PI()*(((AH57+$F$2)*(AH57+$F$2))-(AH57*AH57)),"No Colony")</f>
        <v>No Colony</v>
      </c>
      <c r="AM57" s="91" t="str">
        <f>IF('Data Entry - beta, gamma form'!Q57&gt;0,PI()*(((AI57+$G$2)*(AI57+$G$2))-(AI57*AI57)),"No Colony")</f>
        <v>No Colony</v>
      </c>
      <c r="AN57" s="91" t="str">
        <f>IF('Data Entry - beta, gamma form'!R57&gt;0,PI()*(((AJ57+$H$2)*(AJ57+$H$2))-(AJ57*AJ57)),"No Colony")</f>
        <v>No Colony</v>
      </c>
      <c r="AO57" s="106" t="str">
        <f>IF('Data Entry - beta, gamma form'!S57&gt;0,PI()*(((AK57+$I$2)*(AK57+$I$2))-(AK57*AK57)),"No Colony")</f>
        <v>No Colony</v>
      </c>
      <c r="AP57" s="32"/>
      <c r="AQ57" s="75" t="str">
        <f>IF('Data Entry - beta, gamma form'!P57&gt;0,Equations!$F$30*AL57,"No Colony")</f>
        <v>No Colony</v>
      </c>
      <c r="AR57" s="76" t="str">
        <f>IF('Data Entry - beta, gamma form'!Q57&gt;0,Equations!$F$30*AM57,"No Colony")</f>
        <v>No Colony</v>
      </c>
      <c r="AS57" s="76" t="str">
        <f>IF('Data Entry - beta, gamma form'!R57&gt;0,Equations!$F$30*AN57,"No Colony")</f>
        <v>No Colony</v>
      </c>
      <c r="AT57" s="77" t="str">
        <f>IF('Data Entry - beta, gamma form'!S57&gt;0,Equations!$F$30*AO57,"No Colony")</f>
        <v>No Colony</v>
      </c>
      <c r="AW57" s="100">
        <v>54</v>
      </c>
      <c r="AX57" s="203" t="str">
        <f>IF('Site Description'!$E$43&gt;1,SQRT(('Data Entry - beta, gamma form'!W57)/PI()),"NO TRANSECT")</f>
        <v>NO TRANSECT</v>
      </c>
      <c r="AY57" s="201" t="str">
        <f>IF('Site Description'!$E$43&gt;1,SQRT(('Data Entry - beta, gamma form'!X57)/PI()),"NO TRANSECT")</f>
        <v>NO TRANSECT</v>
      </c>
      <c r="AZ57" s="201" t="str">
        <f>IF('Site Description'!$E$43&gt;1,SQRT(('Data Entry - beta, gamma form'!Y57)/PI()),"NO TRANSECT")</f>
        <v>NO TRANSECT</v>
      </c>
      <c r="BA57" s="312" t="str">
        <f>IF('Site Description'!$E$43&gt;1,SQRT(('Data Entry - beta, gamma form'!Z57)/PI()),"NO TRANSECT")</f>
        <v>NO TRANSECT</v>
      </c>
      <c r="BB57" s="315" t="str">
        <f>IF('Data Entry - beta, gamma form'!W57&gt;0,PI()*(((AX57+$F$2)*(AX57+$F$2))-(AX57*AX57)),"No Colony")</f>
        <v>No Colony</v>
      </c>
      <c r="BC57" s="91" t="str">
        <f>IF('Data Entry - beta, gamma form'!X57&gt;0,PI()*(((AY57+$G$2)*(AY57+$G$2))-(AY57*AY57)),"No Colony")</f>
        <v>No Colony</v>
      </c>
      <c r="BD57" s="91" t="str">
        <f>IF('Data Entry - beta, gamma form'!Y57&gt;0,PI()*(((AZ57+$H$2)*(AZ57+$H$2))-(AZ57*AZ57)),"No Colony")</f>
        <v>No Colony</v>
      </c>
      <c r="BE57" s="106" t="str">
        <f>IF('Data Entry - beta, gamma form'!Z57&gt;0,PI()*(((BA57+$I$2)*(BA57+$I$2))-(BA57*BA57)),"No Colony")</f>
        <v>No Colony</v>
      </c>
      <c r="BF57" s="32"/>
      <c r="BG57" s="306" t="str">
        <f>IF('Data Entry - beta, gamma form'!W57&gt;0,Equations!$F$30*BB57,"No Colony")</f>
        <v>No Colony</v>
      </c>
      <c r="BH57" s="96" t="str">
        <f>IF('Data Entry - beta, gamma form'!X57&gt;0,Equations!$F$30*BC57,"No Colony")</f>
        <v>No Colony</v>
      </c>
      <c r="BI57" s="96" t="str">
        <f>IF('Data Entry - beta, gamma form'!Y57&gt;0,Equations!$F$30*BD57,"No Colony")</f>
        <v>No Colony</v>
      </c>
      <c r="BJ57" s="307" t="str">
        <f>IF('Data Entry - beta, gamma form'!Z57&gt;0,Equations!$F$30*BE57,"No Colony")</f>
        <v>No Colony</v>
      </c>
      <c r="BM57" s="100">
        <v>54</v>
      </c>
      <c r="BN57" s="203" t="str">
        <f>IF('Site Description'!$F$43&gt;1,SQRT(('Data Entry - beta, gamma form'!AD57)/PI()),"NO TRANSECT")</f>
        <v>NO TRANSECT</v>
      </c>
      <c r="BO57" s="201" t="str">
        <f>IF('Site Description'!$F$43&gt;1,SQRT(('Data Entry - beta, gamma form'!AE57)/PI()),"NO TRANSECT")</f>
        <v>NO TRANSECT</v>
      </c>
      <c r="BP57" s="201" t="str">
        <f>IF('Site Description'!$F$43&gt;1,SQRT(('Data Entry - beta, gamma form'!AF57)/PI()),"NO TRANSECT")</f>
        <v>NO TRANSECT</v>
      </c>
      <c r="BQ57" s="312" t="str">
        <f>IF('Site Description'!$F$43&gt;1,SQRT(('Data Entry - beta, gamma form'!AG57)/PI()),"NO TRANSECT")</f>
        <v>NO TRANSECT</v>
      </c>
      <c r="BR57" s="315" t="str">
        <f>IF('Data Entry - beta, gamma form'!AD57&gt;0,PI()*(((BN57+$F$2)*(BN57+$F$2))-(BN57*BN57)),"No Colony")</f>
        <v>No Colony</v>
      </c>
      <c r="BS57" s="91" t="str">
        <f>IF('Data Entry - beta, gamma form'!AE57&gt;0,PI()*(((BO57+$G$2)*(BO57+$G$2))-(BO57*BO57)),"No Colony")</f>
        <v>No Colony</v>
      </c>
      <c r="BT57" s="91" t="str">
        <f>IF('Data Entry - beta, gamma form'!AF57&gt;0,PI()*(((BP57+$H$2)*(BP57+$H$2))-(BP57*BP57)),"No Colony")</f>
        <v>No Colony</v>
      </c>
      <c r="BU57" s="106" t="str">
        <f>IF('Data Entry - beta, gamma form'!AG57&gt;0,PI()*(((BQ57+$I$2)*(BQ57+$I$2))-(BQ57*BQ57)),"No Colony")</f>
        <v>No Colony</v>
      </c>
      <c r="BV57" s="32"/>
      <c r="BW57" s="75" t="str">
        <f>IF('Data Entry - beta, gamma form'!AD57&gt;0,Equations!$F$30*BR57,"No Colony")</f>
        <v>No Colony</v>
      </c>
      <c r="BX57" s="76" t="str">
        <f>IF('Data Entry - beta, gamma form'!AE57&gt;0,Equations!$F$30*BS57,"No Colony")</f>
        <v>No Colony</v>
      </c>
      <c r="BY57" s="76" t="str">
        <f>IF('Data Entry - beta, gamma form'!AF57&gt;0,Equations!$F$30*BT57,"No Colony")</f>
        <v>No Colony</v>
      </c>
      <c r="BZ57" s="77" t="str">
        <f>IF('Data Entry - beta, gamma form'!AG57&gt;0,Equations!$F$30*BU57,"No Colony")</f>
        <v>No Colony</v>
      </c>
      <c r="CC57" s="100">
        <v>54</v>
      </c>
      <c r="CD57" s="203" t="str">
        <f>IF('Site Description'!$G$43&gt;1,SQRT(('Data Entry - beta, gamma form'!AK57)/PI()),"NO TRANSECT")</f>
        <v>NO TRANSECT</v>
      </c>
      <c r="CE57" s="201" t="str">
        <f>IF('Site Description'!$G$43&gt;1,SQRT(('Data Entry - beta, gamma form'!AL57)/PI()),"NO TRANSECT")</f>
        <v>NO TRANSECT</v>
      </c>
      <c r="CF57" s="201" t="str">
        <f>IF('Site Description'!$G$43&gt;1,SQRT(('Data Entry - beta, gamma form'!AM57)/PI()),"NO TRANSECT")</f>
        <v>NO TRANSECT</v>
      </c>
      <c r="CG57" s="312" t="str">
        <f>IF('Site Description'!$G$43&gt;1,SQRT(('Data Entry - beta, gamma form'!AN57)/PI()),"NO TRANSECT")</f>
        <v>NO TRANSECT</v>
      </c>
      <c r="CH57" s="315" t="str">
        <f>IF('Data Entry - beta, gamma form'!AK57&gt;0,PI()*(((CD57+$F$2)*(CD57+$F$2))-(CD57*CD57)),"No Colony")</f>
        <v>No Colony</v>
      </c>
      <c r="CI57" s="91" t="str">
        <f>IF('Data Entry - beta, gamma form'!AL57&gt;0,PI()*(((CE57+$G$2)*(CE57+$G$2))-(CE57*CE57)),"No Colony")</f>
        <v>No Colony</v>
      </c>
      <c r="CJ57" s="91" t="str">
        <f>IF('Data Entry - beta, gamma form'!AM57&gt;0,PI()*(((CF57+$H$2)*(CF57+$H$2))-(CF57*CF57)),"No Colony")</f>
        <v>No Colony</v>
      </c>
      <c r="CK57" s="106" t="str">
        <f>IF('Data Entry - beta, gamma form'!AN57&gt;0,PI()*(((CG57+$I$2)*(CG57+$I$2))-(CG57*CG57)),"No Colony")</f>
        <v>No Colony</v>
      </c>
      <c r="CL57" s="34"/>
      <c r="CM57" s="75" t="str">
        <f>IF('Data Entry - beta, gamma form'!AK57&gt;0,Equations!$F$30*CH57,"No Colony")</f>
        <v>No Colony</v>
      </c>
      <c r="CN57" s="76" t="str">
        <f>IF('Data Entry - beta, gamma form'!AL57&gt;0,Equations!$F$30*CI57,"No Colony")</f>
        <v>No Colony</v>
      </c>
      <c r="CO57" s="76" t="str">
        <f>IF('Data Entry - beta, gamma form'!AM57&gt;0,Equations!$F$30*CJ57,"No Colony")</f>
        <v>No Colony</v>
      </c>
      <c r="CP57" s="77" t="str">
        <f>IF('Data Entry - beta, gamma form'!AN57&gt;0,Equations!$F$30*CK57,"No Colony")</f>
        <v>No Colony</v>
      </c>
    </row>
    <row r="58" spans="1:94" ht="15.75" thickBot="1">
      <c r="A58" s="100">
        <v>55</v>
      </c>
      <c r="B58" s="203" t="str">
        <f>IF('Site Description'!$B$43&gt;1,SQRT(('Data Entry - beta, gamma form'!B58)/PI()),"NO TRANSECT")</f>
        <v>NO TRANSECT</v>
      </c>
      <c r="C58" s="201" t="str">
        <f>IF('Site Description'!$B$43&gt;1,SQRT(('Data Entry - beta, gamma form'!C58)/PI()),"NO TRANSECT")</f>
        <v>NO TRANSECT</v>
      </c>
      <c r="D58" s="201" t="str">
        <f>IF('Site Description'!$B$43&gt;1,SQRT(('Data Entry - beta, gamma form'!D58)/PI()),"NO TRANSECT")</f>
        <v>NO TRANSECT</v>
      </c>
      <c r="E58" s="201" t="str">
        <f>IF('Site Description'!$B$43&gt;1,SQRT(('Data Entry - beta, gamma form'!E58)/PI()),"NO TRANSECT")</f>
        <v>NO TRANSECT</v>
      </c>
      <c r="F58" s="91" t="str">
        <f>IF('Data Entry - beta, gamma form'!B58&gt;0,PI()*(((B58+$F$2)*(B58+$F$2))-(B58*B58)),"No Colony")</f>
        <v>No Colony</v>
      </c>
      <c r="G58" s="91" t="str">
        <f>IF('Data Entry - beta, gamma form'!C58&gt;0,PI()*(((C58+$G$2)*(C58+$G$2))-(C58*C58)),"No Colony")</f>
        <v>No Colony</v>
      </c>
      <c r="H58" s="91" t="str">
        <f>IF('Data Entry - beta, gamma form'!D58&gt;0,PI()*(((D58+$H$2)*(D58+$H$2))-(D58*D58)),"No Colony")</f>
        <v>No Colony</v>
      </c>
      <c r="I58" s="106" t="str">
        <f>IF('Data Entry - beta, gamma form'!E58&gt;0,PI()*(((E58+$I$2)*(E58+$I$2))-(E58*E58)),"No Colony")</f>
        <v>No Colony</v>
      </c>
      <c r="K58" s="306" t="str">
        <f>IF('Data Entry - beta, gamma form'!B58&gt;0,Equations!$F$30*F58,"No Colony")</f>
        <v>No Colony</v>
      </c>
      <c r="L58" s="96" t="str">
        <f>IF('Data Entry - beta, gamma form'!C58&gt;0,Equations!$F$30*G58,"No Colony")</f>
        <v>No Colony</v>
      </c>
      <c r="M58" s="96" t="str">
        <f>IF('Data Entry - beta, gamma form'!D58&gt;0,Equations!$F$30*H58,"No Colony")</f>
        <v>No Colony</v>
      </c>
      <c r="N58" s="307" t="str">
        <f>IF('Data Entry - beta, gamma form'!E58&gt;0,Equations!$F$30*I58,"No Colony")</f>
        <v>No Colony</v>
      </c>
      <c r="Q58" s="100">
        <v>55</v>
      </c>
      <c r="R58" s="203" t="str">
        <f>IF('Site Description'!$C$43&gt;1,SQRT(('Data Entry - beta, gamma form'!I58)/PI()),"NO TRANSECT")</f>
        <v>NO TRANSECT</v>
      </c>
      <c r="S58" s="201" t="str">
        <f>IF('Site Description'!$C$43&gt;1,SQRT(('Data Entry - beta, gamma form'!J58)/PI()),"NO TRANSECT")</f>
        <v>NO TRANSECT</v>
      </c>
      <c r="T58" s="201" t="str">
        <f>IF('Site Description'!$C$43&gt;1,SQRT(('Data Entry - beta, gamma form'!K58)/PI()),"NO TRANSECT")</f>
        <v>NO TRANSECT</v>
      </c>
      <c r="U58" s="312" t="str">
        <f>IF('Site Description'!$C$43&gt;1,SQRT(('Data Entry - beta, gamma form'!L58)/PI()),"NO TRANSECT")</f>
        <v>NO TRANSECT</v>
      </c>
      <c r="V58" s="315" t="str">
        <f>IF('Data Entry - beta, gamma form'!I58&gt;0,PI()*(((R58+$F$2)*(R58+$F$2))-(R58*R58)),"No Colony")</f>
        <v>No Colony</v>
      </c>
      <c r="W58" s="91" t="str">
        <f>IF('Data Entry - beta, gamma form'!J58&gt;0,PI()*(((S58+$G$2)*(S58+$G$2))-(S58*S58)),"No Colony")</f>
        <v>No Colony</v>
      </c>
      <c r="X58" s="91" t="str">
        <f>IF('Data Entry - beta, gamma form'!K58&gt;0,PI()*(((T58+$H$2)*(T58+$H$2))-(T58*T58)),"No Colony")</f>
        <v>No Colony</v>
      </c>
      <c r="Y58" s="106" t="str">
        <f>IF('Data Entry - beta, gamma form'!L58&gt;0,PI()*(((U58+$I$2)*(U58+$I$2))-(U58*U58)),"No Colony")</f>
        <v>No Colony</v>
      </c>
      <c r="Z58" s="32"/>
      <c r="AA58" s="75" t="str">
        <f>IF('Data Entry - beta, gamma form'!I58&gt;0,Equations!$F$30*V58,"No Colony")</f>
        <v>No Colony</v>
      </c>
      <c r="AB58" s="76" t="str">
        <f>IF('Data Entry - beta, gamma form'!J58&gt;0,Equations!$F$30*W58,"No Colony")</f>
        <v>No Colony</v>
      </c>
      <c r="AC58" s="76" t="str">
        <f>IF('Data Entry - beta, gamma form'!K58&gt;0,Equations!$F$30*X58,"No Colony")</f>
        <v>No Colony</v>
      </c>
      <c r="AD58" s="77" t="str">
        <f>IF('Data Entry - beta, gamma form'!L58&gt;0,Equations!$F$30*Y58,"No Colony")</f>
        <v>No Colony</v>
      </c>
      <c r="AG58" s="100">
        <v>55</v>
      </c>
      <c r="AH58" s="203" t="str">
        <f>IF('Site Description'!$D$43&gt;1,SQRT(('Data Entry - beta, gamma form'!P58)/PI()),"NO TRANSECT")</f>
        <v>NO TRANSECT</v>
      </c>
      <c r="AI58" s="201" t="str">
        <f>IF('Site Description'!$D$43&gt;1,SQRT(('Data Entry - beta, gamma form'!Q58)/PI()),"NO TRANSECT")</f>
        <v>NO TRANSECT</v>
      </c>
      <c r="AJ58" s="201" t="str">
        <f>IF('Site Description'!$D$43&gt;1,SQRT(('Data Entry - beta, gamma form'!R58)/PI()),"NO TRANSECT")</f>
        <v>NO TRANSECT</v>
      </c>
      <c r="AK58" s="317" t="str">
        <f>IF('Site Description'!$D$43&gt;1,SQRT(('Data Entry - beta, gamma form'!S58)/PI()),"NO TRANSECT")</f>
        <v>NO TRANSECT</v>
      </c>
      <c r="AL58" s="315" t="str">
        <f>IF('Data Entry - beta, gamma form'!P58&gt;0,PI()*(((AH58+$F$2)*(AH58+$F$2))-(AH58*AH58)),"No Colony")</f>
        <v>No Colony</v>
      </c>
      <c r="AM58" s="91" t="str">
        <f>IF('Data Entry - beta, gamma form'!Q58&gt;0,PI()*(((AI58+$G$2)*(AI58+$G$2))-(AI58*AI58)),"No Colony")</f>
        <v>No Colony</v>
      </c>
      <c r="AN58" s="91" t="str">
        <f>IF('Data Entry - beta, gamma form'!R58&gt;0,PI()*(((AJ58+$H$2)*(AJ58+$H$2))-(AJ58*AJ58)),"No Colony")</f>
        <v>No Colony</v>
      </c>
      <c r="AO58" s="106" t="str">
        <f>IF('Data Entry - beta, gamma form'!S58&gt;0,PI()*(((AK58+$I$2)*(AK58+$I$2))-(AK58*AK58)),"No Colony")</f>
        <v>No Colony</v>
      </c>
      <c r="AP58" s="32"/>
      <c r="AQ58" s="75" t="str">
        <f>IF('Data Entry - beta, gamma form'!P58&gt;0,Equations!$F$30*AL58,"No Colony")</f>
        <v>No Colony</v>
      </c>
      <c r="AR58" s="76" t="str">
        <f>IF('Data Entry - beta, gamma form'!Q58&gt;0,Equations!$F$30*AM58,"No Colony")</f>
        <v>No Colony</v>
      </c>
      <c r="AS58" s="76" t="str">
        <f>IF('Data Entry - beta, gamma form'!R58&gt;0,Equations!$F$30*AN58,"No Colony")</f>
        <v>No Colony</v>
      </c>
      <c r="AT58" s="77" t="str">
        <f>IF('Data Entry - beta, gamma form'!S58&gt;0,Equations!$F$30*AO58,"No Colony")</f>
        <v>No Colony</v>
      </c>
      <c r="AW58" s="100">
        <v>55</v>
      </c>
      <c r="AX58" s="203" t="str">
        <f>IF('Site Description'!$E$43&gt;1,SQRT(('Data Entry - beta, gamma form'!W58)/PI()),"NO TRANSECT")</f>
        <v>NO TRANSECT</v>
      </c>
      <c r="AY58" s="201" t="str">
        <f>IF('Site Description'!$E$43&gt;1,SQRT(('Data Entry - beta, gamma form'!X58)/PI()),"NO TRANSECT")</f>
        <v>NO TRANSECT</v>
      </c>
      <c r="AZ58" s="201" t="str">
        <f>IF('Site Description'!$E$43&gt;1,SQRT(('Data Entry - beta, gamma form'!Y58)/PI()),"NO TRANSECT")</f>
        <v>NO TRANSECT</v>
      </c>
      <c r="BA58" s="312" t="str">
        <f>IF('Site Description'!$E$43&gt;1,SQRT(('Data Entry - beta, gamma form'!Z58)/PI()),"NO TRANSECT")</f>
        <v>NO TRANSECT</v>
      </c>
      <c r="BB58" s="315" t="str">
        <f>IF('Data Entry - beta, gamma form'!W58&gt;0,PI()*(((AX58+$F$2)*(AX58+$F$2))-(AX58*AX58)),"No Colony")</f>
        <v>No Colony</v>
      </c>
      <c r="BC58" s="91" t="str">
        <f>IF('Data Entry - beta, gamma form'!X58&gt;0,PI()*(((AY58+$G$2)*(AY58+$G$2))-(AY58*AY58)),"No Colony")</f>
        <v>No Colony</v>
      </c>
      <c r="BD58" s="91" t="str">
        <f>IF('Data Entry - beta, gamma form'!Y58&gt;0,PI()*(((AZ58+$H$2)*(AZ58+$H$2))-(AZ58*AZ58)),"No Colony")</f>
        <v>No Colony</v>
      </c>
      <c r="BE58" s="106" t="str">
        <f>IF('Data Entry - beta, gamma form'!Z58&gt;0,PI()*(((BA58+$I$2)*(BA58+$I$2))-(BA58*BA58)),"No Colony")</f>
        <v>No Colony</v>
      </c>
      <c r="BF58" s="32"/>
      <c r="BG58" s="306" t="str">
        <f>IF('Data Entry - beta, gamma form'!W58&gt;0,Equations!$F$30*BB58,"No Colony")</f>
        <v>No Colony</v>
      </c>
      <c r="BH58" s="96" t="str">
        <f>IF('Data Entry - beta, gamma form'!X58&gt;0,Equations!$F$30*BC58,"No Colony")</f>
        <v>No Colony</v>
      </c>
      <c r="BI58" s="96" t="str">
        <f>IF('Data Entry - beta, gamma form'!Y58&gt;0,Equations!$F$30*BD58,"No Colony")</f>
        <v>No Colony</v>
      </c>
      <c r="BJ58" s="307" t="str">
        <f>IF('Data Entry - beta, gamma form'!Z58&gt;0,Equations!$F$30*BE58,"No Colony")</f>
        <v>No Colony</v>
      </c>
      <c r="BM58" s="100">
        <v>55</v>
      </c>
      <c r="BN58" s="203" t="str">
        <f>IF('Site Description'!$F$43&gt;1,SQRT(('Data Entry - beta, gamma form'!AD58)/PI()),"NO TRANSECT")</f>
        <v>NO TRANSECT</v>
      </c>
      <c r="BO58" s="201" t="str">
        <f>IF('Site Description'!$F$43&gt;1,SQRT(('Data Entry - beta, gamma form'!AE58)/PI()),"NO TRANSECT")</f>
        <v>NO TRANSECT</v>
      </c>
      <c r="BP58" s="201" t="str">
        <f>IF('Site Description'!$F$43&gt;1,SQRT(('Data Entry - beta, gamma form'!AF58)/PI()),"NO TRANSECT")</f>
        <v>NO TRANSECT</v>
      </c>
      <c r="BQ58" s="312" t="str">
        <f>IF('Site Description'!$F$43&gt;1,SQRT(('Data Entry - beta, gamma form'!AG58)/PI()),"NO TRANSECT")</f>
        <v>NO TRANSECT</v>
      </c>
      <c r="BR58" s="315" t="str">
        <f>IF('Data Entry - beta, gamma form'!AD58&gt;0,PI()*(((BN58+$F$2)*(BN58+$F$2))-(BN58*BN58)),"No Colony")</f>
        <v>No Colony</v>
      </c>
      <c r="BS58" s="91" t="str">
        <f>IF('Data Entry - beta, gamma form'!AE58&gt;0,PI()*(((BO58+$G$2)*(BO58+$G$2))-(BO58*BO58)),"No Colony")</f>
        <v>No Colony</v>
      </c>
      <c r="BT58" s="91" t="str">
        <f>IF('Data Entry - beta, gamma form'!AF58&gt;0,PI()*(((BP58+$H$2)*(BP58+$H$2))-(BP58*BP58)),"No Colony")</f>
        <v>No Colony</v>
      </c>
      <c r="BU58" s="106" t="str">
        <f>IF('Data Entry - beta, gamma form'!AG58&gt;0,PI()*(((BQ58+$I$2)*(BQ58+$I$2))-(BQ58*BQ58)),"No Colony")</f>
        <v>No Colony</v>
      </c>
      <c r="BV58" s="32"/>
      <c r="BW58" s="75" t="str">
        <f>IF('Data Entry - beta, gamma form'!AD58&gt;0,Equations!$F$30*BR58,"No Colony")</f>
        <v>No Colony</v>
      </c>
      <c r="BX58" s="76" t="str">
        <f>IF('Data Entry - beta, gamma form'!AE58&gt;0,Equations!$F$30*BS58,"No Colony")</f>
        <v>No Colony</v>
      </c>
      <c r="BY58" s="76" t="str">
        <f>IF('Data Entry - beta, gamma form'!AF58&gt;0,Equations!$F$30*BT58,"No Colony")</f>
        <v>No Colony</v>
      </c>
      <c r="BZ58" s="77" t="str">
        <f>IF('Data Entry - beta, gamma form'!AG58&gt;0,Equations!$F$30*BU58,"No Colony")</f>
        <v>No Colony</v>
      </c>
      <c r="CC58" s="100">
        <v>55</v>
      </c>
      <c r="CD58" s="203" t="str">
        <f>IF('Site Description'!$G$43&gt;1,SQRT(('Data Entry - beta, gamma form'!AK58)/PI()),"NO TRANSECT")</f>
        <v>NO TRANSECT</v>
      </c>
      <c r="CE58" s="201" t="str">
        <f>IF('Site Description'!$G$43&gt;1,SQRT(('Data Entry - beta, gamma form'!AL58)/PI()),"NO TRANSECT")</f>
        <v>NO TRANSECT</v>
      </c>
      <c r="CF58" s="201" t="str">
        <f>IF('Site Description'!$G$43&gt;1,SQRT(('Data Entry - beta, gamma form'!AM58)/PI()),"NO TRANSECT")</f>
        <v>NO TRANSECT</v>
      </c>
      <c r="CG58" s="312" t="str">
        <f>IF('Site Description'!$G$43&gt;1,SQRT(('Data Entry - beta, gamma form'!AN58)/PI()),"NO TRANSECT")</f>
        <v>NO TRANSECT</v>
      </c>
      <c r="CH58" s="315" t="str">
        <f>IF('Data Entry - beta, gamma form'!AK58&gt;0,PI()*(((CD58+$F$2)*(CD58+$F$2))-(CD58*CD58)),"No Colony")</f>
        <v>No Colony</v>
      </c>
      <c r="CI58" s="91" t="str">
        <f>IF('Data Entry - beta, gamma form'!AL58&gt;0,PI()*(((CE58+$G$2)*(CE58+$G$2))-(CE58*CE58)),"No Colony")</f>
        <v>No Colony</v>
      </c>
      <c r="CJ58" s="91" t="str">
        <f>IF('Data Entry - beta, gamma form'!AM58&gt;0,PI()*(((CF58+$H$2)*(CF58+$H$2))-(CF58*CF58)),"No Colony")</f>
        <v>No Colony</v>
      </c>
      <c r="CK58" s="106" t="str">
        <f>IF('Data Entry - beta, gamma form'!AN58&gt;0,PI()*(((CG58+$I$2)*(CG58+$I$2))-(CG58*CG58)),"No Colony")</f>
        <v>No Colony</v>
      </c>
      <c r="CL58" s="34"/>
      <c r="CM58" s="75" t="str">
        <f>IF('Data Entry - beta, gamma form'!AK58&gt;0,Equations!$F$30*CH58,"No Colony")</f>
        <v>No Colony</v>
      </c>
      <c r="CN58" s="76" t="str">
        <f>IF('Data Entry - beta, gamma form'!AL58&gt;0,Equations!$F$30*CI58,"No Colony")</f>
        <v>No Colony</v>
      </c>
      <c r="CO58" s="76" t="str">
        <f>IF('Data Entry - beta, gamma form'!AM58&gt;0,Equations!$F$30*CJ58,"No Colony")</f>
        <v>No Colony</v>
      </c>
      <c r="CP58" s="77" t="str">
        <f>IF('Data Entry - beta, gamma form'!AN58&gt;0,Equations!$F$30*CK58,"No Colony")</f>
        <v>No Colony</v>
      </c>
    </row>
    <row r="59" spans="1:94" ht="15.75" thickBot="1">
      <c r="A59" s="100">
        <v>56</v>
      </c>
      <c r="B59" s="203" t="str">
        <f>IF('Site Description'!$B$43&gt;1,SQRT(('Data Entry - beta, gamma form'!B59)/PI()),"NO TRANSECT")</f>
        <v>NO TRANSECT</v>
      </c>
      <c r="C59" s="201" t="str">
        <f>IF('Site Description'!$B$43&gt;1,SQRT(('Data Entry - beta, gamma form'!C59)/PI()),"NO TRANSECT")</f>
        <v>NO TRANSECT</v>
      </c>
      <c r="D59" s="201" t="str">
        <f>IF('Site Description'!$B$43&gt;1,SQRT(('Data Entry - beta, gamma form'!D59)/PI()),"NO TRANSECT")</f>
        <v>NO TRANSECT</v>
      </c>
      <c r="E59" s="201" t="str">
        <f>IF('Site Description'!$B$43&gt;1,SQRT(('Data Entry - beta, gamma form'!E59)/PI()),"NO TRANSECT")</f>
        <v>NO TRANSECT</v>
      </c>
      <c r="F59" s="91" t="str">
        <f>IF('Data Entry - beta, gamma form'!B59&gt;0,PI()*(((B59+$F$2)*(B59+$F$2))-(B59*B59)),"No Colony")</f>
        <v>No Colony</v>
      </c>
      <c r="G59" s="91" t="str">
        <f>IF('Data Entry - beta, gamma form'!C59&gt;0,PI()*(((C59+$G$2)*(C59+$G$2))-(C59*C59)),"No Colony")</f>
        <v>No Colony</v>
      </c>
      <c r="H59" s="91" t="str">
        <f>IF('Data Entry - beta, gamma form'!D59&gt;0,PI()*(((D59+$H$2)*(D59+$H$2))-(D59*D59)),"No Colony")</f>
        <v>No Colony</v>
      </c>
      <c r="I59" s="106" t="str">
        <f>IF('Data Entry - beta, gamma form'!E59&gt;0,PI()*(((E59+$I$2)*(E59+$I$2))-(E59*E59)),"No Colony")</f>
        <v>No Colony</v>
      </c>
      <c r="K59" s="306" t="str">
        <f>IF('Data Entry - beta, gamma form'!B59&gt;0,Equations!$F$30*F59,"No Colony")</f>
        <v>No Colony</v>
      </c>
      <c r="L59" s="96" t="str">
        <f>IF('Data Entry - beta, gamma form'!C59&gt;0,Equations!$F$30*G59,"No Colony")</f>
        <v>No Colony</v>
      </c>
      <c r="M59" s="96" t="str">
        <f>IF('Data Entry - beta, gamma form'!D59&gt;0,Equations!$F$30*H59,"No Colony")</f>
        <v>No Colony</v>
      </c>
      <c r="N59" s="307" t="str">
        <f>IF('Data Entry - beta, gamma form'!E59&gt;0,Equations!$F$30*I59,"No Colony")</f>
        <v>No Colony</v>
      </c>
      <c r="Q59" s="100">
        <v>56</v>
      </c>
      <c r="R59" s="203" t="str">
        <f>IF('Site Description'!$C$43&gt;1,SQRT(('Data Entry - beta, gamma form'!I59)/PI()),"NO TRANSECT")</f>
        <v>NO TRANSECT</v>
      </c>
      <c r="S59" s="201" t="str">
        <f>IF('Site Description'!$C$43&gt;1,SQRT(('Data Entry - beta, gamma form'!J59)/PI()),"NO TRANSECT")</f>
        <v>NO TRANSECT</v>
      </c>
      <c r="T59" s="201" t="str">
        <f>IF('Site Description'!$C$43&gt;1,SQRT(('Data Entry - beta, gamma form'!K59)/PI()),"NO TRANSECT")</f>
        <v>NO TRANSECT</v>
      </c>
      <c r="U59" s="312" t="str">
        <f>IF('Site Description'!$C$43&gt;1,SQRT(('Data Entry - beta, gamma form'!L59)/PI()),"NO TRANSECT")</f>
        <v>NO TRANSECT</v>
      </c>
      <c r="V59" s="315" t="str">
        <f>IF('Data Entry - beta, gamma form'!I59&gt;0,PI()*(((R59+$F$2)*(R59+$F$2))-(R59*R59)),"No Colony")</f>
        <v>No Colony</v>
      </c>
      <c r="W59" s="91" t="str">
        <f>IF('Data Entry - beta, gamma form'!J59&gt;0,PI()*(((S59+$G$2)*(S59+$G$2))-(S59*S59)),"No Colony")</f>
        <v>No Colony</v>
      </c>
      <c r="X59" s="91" t="str">
        <f>IF('Data Entry - beta, gamma form'!K59&gt;0,PI()*(((T59+$H$2)*(T59+$H$2))-(T59*T59)),"No Colony")</f>
        <v>No Colony</v>
      </c>
      <c r="Y59" s="106" t="str">
        <f>IF('Data Entry - beta, gamma form'!L59&gt;0,PI()*(((U59+$I$2)*(U59+$I$2))-(U59*U59)),"No Colony")</f>
        <v>No Colony</v>
      </c>
      <c r="Z59" s="32"/>
      <c r="AA59" s="75" t="str">
        <f>IF('Data Entry - beta, gamma form'!I59&gt;0,Equations!$F$30*V59,"No Colony")</f>
        <v>No Colony</v>
      </c>
      <c r="AB59" s="76" t="str">
        <f>IF('Data Entry - beta, gamma form'!J59&gt;0,Equations!$F$30*W59,"No Colony")</f>
        <v>No Colony</v>
      </c>
      <c r="AC59" s="76" t="str">
        <f>IF('Data Entry - beta, gamma form'!K59&gt;0,Equations!$F$30*X59,"No Colony")</f>
        <v>No Colony</v>
      </c>
      <c r="AD59" s="77" t="str">
        <f>IF('Data Entry - beta, gamma form'!L59&gt;0,Equations!$F$30*Y59,"No Colony")</f>
        <v>No Colony</v>
      </c>
      <c r="AG59" s="100">
        <v>56</v>
      </c>
      <c r="AH59" s="203" t="str">
        <f>IF('Site Description'!$D$43&gt;1,SQRT(('Data Entry - beta, gamma form'!P59)/PI()),"NO TRANSECT")</f>
        <v>NO TRANSECT</v>
      </c>
      <c r="AI59" s="201" t="str">
        <f>IF('Site Description'!$D$43&gt;1,SQRT(('Data Entry - beta, gamma form'!Q59)/PI()),"NO TRANSECT")</f>
        <v>NO TRANSECT</v>
      </c>
      <c r="AJ59" s="201" t="str">
        <f>IF('Site Description'!$D$43&gt;1,SQRT(('Data Entry - beta, gamma form'!R59)/PI()),"NO TRANSECT")</f>
        <v>NO TRANSECT</v>
      </c>
      <c r="AK59" s="317" t="str">
        <f>IF('Site Description'!$D$43&gt;1,SQRT(('Data Entry - beta, gamma form'!S59)/PI()),"NO TRANSECT")</f>
        <v>NO TRANSECT</v>
      </c>
      <c r="AL59" s="315" t="str">
        <f>IF('Data Entry - beta, gamma form'!P59&gt;0,PI()*(((AH59+$F$2)*(AH59+$F$2))-(AH59*AH59)),"No Colony")</f>
        <v>No Colony</v>
      </c>
      <c r="AM59" s="91" t="str">
        <f>IF('Data Entry - beta, gamma form'!Q59&gt;0,PI()*(((AI59+$G$2)*(AI59+$G$2))-(AI59*AI59)),"No Colony")</f>
        <v>No Colony</v>
      </c>
      <c r="AN59" s="91" t="str">
        <f>IF('Data Entry - beta, gamma form'!R59&gt;0,PI()*(((AJ59+$H$2)*(AJ59+$H$2))-(AJ59*AJ59)),"No Colony")</f>
        <v>No Colony</v>
      </c>
      <c r="AO59" s="106" t="str">
        <f>IF('Data Entry - beta, gamma form'!S59&gt;0,PI()*(((AK59+$I$2)*(AK59+$I$2))-(AK59*AK59)),"No Colony")</f>
        <v>No Colony</v>
      </c>
      <c r="AP59" s="32"/>
      <c r="AQ59" s="75" t="str">
        <f>IF('Data Entry - beta, gamma form'!P59&gt;0,Equations!$F$30*AL59,"No Colony")</f>
        <v>No Colony</v>
      </c>
      <c r="AR59" s="76" t="str">
        <f>IF('Data Entry - beta, gamma form'!Q59&gt;0,Equations!$F$30*AM59,"No Colony")</f>
        <v>No Colony</v>
      </c>
      <c r="AS59" s="76" t="str">
        <f>IF('Data Entry - beta, gamma form'!R59&gt;0,Equations!$F$30*AN59,"No Colony")</f>
        <v>No Colony</v>
      </c>
      <c r="AT59" s="77" t="str">
        <f>IF('Data Entry - beta, gamma form'!S59&gt;0,Equations!$F$30*AO59,"No Colony")</f>
        <v>No Colony</v>
      </c>
      <c r="AW59" s="100">
        <v>56</v>
      </c>
      <c r="AX59" s="203" t="str">
        <f>IF('Site Description'!$E$43&gt;1,SQRT(('Data Entry - beta, gamma form'!W59)/PI()),"NO TRANSECT")</f>
        <v>NO TRANSECT</v>
      </c>
      <c r="AY59" s="201" t="str">
        <f>IF('Site Description'!$E$43&gt;1,SQRT(('Data Entry - beta, gamma form'!X59)/PI()),"NO TRANSECT")</f>
        <v>NO TRANSECT</v>
      </c>
      <c r="AZ59" s="201" t="str">
        <f>IF('Site Description'!$E$43&gt;1,SQRT(('Data Entry - beta, gamma form'!Y59)/PI()),"NO TRANSECT")</f>
        <v>NO TRANSECT</v>
      </c>
      <c r="BA59" s="312" t="str">
        <f>IF('Site Description'!$E$43&gt;1,SQRT(('Data Entry - beta, gamma form'!Z59)/PI()),"NO TRANSECT")</f>
        <v>NO TRANSECT</v>
      </c>
      <c r="BB59" s="315" t="str">
        <f>IF('Data Entry - beta, gamma form'!W59&gt;0,PI()*(((AX59+$F$2)*(AX59+$F$2))-(AX59*AX59)),"No Colony")</f>
        <v>No Colony</v>
      </c>
      <c r="BC59" s="91" t="str">
        <f>IF('Data Entry - beta, gamma form'!X59&gt;0,PI()*(((AY59+$G$2)*(AY59+$G$2))-(AY59*AY59)),"No Colony")</f>
        <v>No Colony</v>
      </c>
      <c r="BD59" s="91" t="str">
        <f>IF('Data Entry - beta, gamma form'!Y59&gt;0,PI()*(((AZ59+$H$2)*(AZ59+$H$2))-(AZ59*AZ59)),"No Colony")</f>
        <v>No Colony</v>
      </c>
      <c r="BE59" s="106" t="str">
        <f>IF('Data Entry - beta, gamma form'!Z59&gt;0,PI()*(((BA59+$I$2)*(BA59+$I$2))-(BA59*BA59)),"No Colony")</f>
        <v>No Colony</v>
      </c>
      <c r="BF59" s="32"/>
      <c r="BG59" s="306" t="str">
        <f>IF('Data Entry - beta, gamma form'!W59&gt;0,Equations!$F$30*BB59,"No Colony")</f>
        <v>No Colony</v>
      </c>
      <c r="BH59" s="96" t="str">
        <f>IF('Data Entry - beta, gamma form'!X59&gt;0,Equations!$F$30*BC59,"No Colony")</f>
        <v>No Colony</v>
      </c>
      <c r="BI59" s="96" t="str">
        <f>IF('Data Entry - beta, gamma form'!Y59&gt;0,Equations!$F$30*BD59,"No Colony")</f>
        <v>No Colony</v>
      </c>
      <c r="BJ59" s="307" t="str">
        <f>IF('Data Entry - beta, gamma form'!Z59&gt;0,Equations!$F$30*BE59,"No Colony")</f>
        <v>No Colony</v>
      </c>
      <c r="BM59" s="100">
        <v>56</v>
      </c>
      <c r="BN59" s="203" t="str">
        <f>IF('Site Description'!$F$43&gt;1,SQRT(('Data Entry - beta, gamma form'!AD59)/PI()),"NO TRANSECT")</f>
        <v>NO TRANSECT</v>
      </c>
      <c r="BO59" s="201" t="str">
        <f>IF('Site Description'!$F$43&gt;1,SQRT(('Data Entry - beta, gamma form'!AE59)/PI()),"NO TRANSECT")</f>
        <v>NO TRANSECT</v>
      </c>
      <c r="BP59" s="201" t="str">
        <f>IF('Site Description'!$F$43&gt;1,SQRT(('Data Entry - beta, gamma form'!AF59)/PI()),"NO TRANSECT")</f>
        <v>NO TRANSECT</v>
      </c>
      <c r="BQ59" s="312" t="str">
        <f>IF('Site Description'!$F$43&gt;1,SQRT(('Data Entry - beta, gamma form'!AG59)/PI()),"NO TRANSECT")</f>
        <v>NO TRANSECT</v>
      </c>
      <c r="BR59" s="315" t="str">
        <f>IF('Data Entry - beta, gamma form'!AD59&gt;0,PI()*(((BN59+$F$2)*(BN59+$F$2))-(BN59*BN59)),"No Colony")</f>
        <v>No Colony</v>
      </c>
      <c r="BS59" s="91" t="str">
        <f>IF('Data Entry - beta, gamma form'!AE59&gt;0,PI()*(((BO59+$G$2)*(BO59+$G$2))-(BO59*BO59)),"No Colony")</f>
        <v>No Colony</v>
      </c>
      <c r="BT59" s="91" t="str">
        <f>IF('Data Entry - beta, gamma form'!AF59&gt;0,PI()*(((BP59+$H$2)*(BP59+$H$2))-(BP59*BP59)),"No Colony")</f>
        <v>No Colony</v>
      </c>
      <c r="BU59" s="106" t="str">
        <f>IF('Data Entry - beta, gamma form'!AG59&gt;0,PI()*(((BQ59+$I$2)*(BQ59+$I$2))-(BQ59*BQ59)),"No Colony")</f>
        <v>No Colony</v>
      </c>
      <c r="BV59" s="32"/>
      <c r="BW59" s="75" t="str">
        <f>IF('Data Entry - beta, gamma form'!AD59&gt;0,Equations!$F$30*BR59,"No Colony")</f>
        <v>No Colony</v>
      </c>
      <c r="BX59" s="76" t="str">
        <f>IF('Data Entry - beta, gamma form'!AE59&gt;0,Equations!$F$30*BS59,"No Colony")</f>
        <v>No Colony</v>
      </c>
      <c r="BY59" s="76" t="str">
        <f>IF('Data Entry - beta, gamma form'!AF59&gt;0,Equations!$F$30*BT59,"No Colony")</f>
        <v>No Colony</v>
      </c>
      <c r="BZ59" s="77" t="str">
        <f>IF('Data Entry - beta, gamma form'!AG59&gt;0,Equations!$F$30*BU59,"No Colony")</f>
        <v>No Colony</v>
      </c>
      <c r="CC59" s="100">
        <v>56</v>
      </c>
      <c r="CD59" s="203" t="str">
        <f>IF('Site Description'!$G$43&gt;1,SQRT(('Data Entry - beta, gamma form'!AK59)/PI()),"NO TRANSECT")</f>
        <v>NO TRANSECT</v>
      </c>
      <c r="CE59" s="201" t="str">
        <f>IF('Site Description'!$G$43&gt;1,SQRT(('Data Entry - beta, gamma form'!AL59)/PI()),"NO TRANSECT")</f>
        <v>NO TRANSECT</v>
      </c>
      <c r="CF59" s="201" t="str">
        <f>IF('Site Description'!$G$43&gt;1,SQRT(('Data Entry - beta, gamma form'!AM59)/PI()),"NO TRANSECT")</f>
        <v>NO TRANSECT</v>
      </c>
      <c r="CG59" s="312" t="str">
        <f>IF('Site Description'!$G$43&gt;1,SQRT(('Data Entry - beta, gamma form'!AN59)/PI()),"NO TRANSECT")</f>
        <v>NO TRANSECT</v>
      </c>
      <c r="CH59" s="315" t="str">
        <f>IF('Data Entry - beta, gamma form'!AK59&gt;0,PI()*(((CD59+$F$2)*(CD59+$F$2))-(CD59*CD59)),"No Colony")</f>
        <v>No Colony</v>
      </c>
      <c r="CI59" s="91" t="str">
        <f>IF('Data Entry - beta, gamma form'!AL59&gt;0,PI()*(((CE59+$G$2)*(CE59+$G$2))-(CE59*CE59)),"No Colony")</f>
        <v>No Colony</v>
      </c>
      <c r="CJ59" s="91" t="str">
        <f>IF('Data Entry - beta, gamma form'!AM59&gt;0,PI()*(((CF59+$H$2)*(CF59+$H$2))-(CF59*CF59)),"No Colony")</f>
        <v>No Colony</v>
      </c>
      <c r="CK59" s="106" t="str">
        <f>IF('Data Entry - beta, gamma form'!AN59&gt;0,PI()*(((CG59+$I$2)*(CG59+$I$2))-(CG59*CG59)),"No Colony")</f>
        <v>No Colony</v>
      </c>
      <c r="CL59" s="34"/>
      <c r="CM59" s="75" t="str">
        <f>IF('Data Entry - beta, gamma form'!AK59&gt;0,Equations!$F$30*CH59,"No Colony")</f>
        <v>No Colony</v>
      </c>
      <c r="CN59" s="76" t="str">
        <f>IF('Data Entry - beta, gamma form'!AL59&gt;0,Equations!$F$30*CI59,"No Colony")</f>
        <v>No Colony</v>
      </c>
      <c r="CO59" s="76" t="str">
        <f>IF('Data Entry - beta, gamma form'!AM59&gt;0,Equations!$F$30*CJ59,"No Colony")</f>
        <v>No Colony</v>
      </c>
      <c r="CP59" s="77" t="str">
        <f>IF('Data Entry - beta, gamma form'!AN59&gt;0,Equations!$F$30*CK59,"No Colony")</f>
        <v>No Colony</v>
      </c>
    </row>
    <row r="60" spans="1:94" ht="15.75" thickBot="1">
      <c r="A60" s="100">
        <v>57</v>
      </c>
      <c r="B60" s="203" t="str">
        <f>IF('Site Description'!$B$43&gt;1,SQRT(('Data Entry - beta, gamma form'!B60)/PI()),"NO TRANSECT")</f>
        <v>NO TRANSECT</v>
      </c>
      <c r="C60" s="201" t="str">
        <f>IF('Site Description'!$B$43&gt;1,SQRT(('Data Entry - beta, gamma form'!C60)/PI()),"NO TRANSECT")</f>
        <v>NO TRANSECT</v>
      </c>
      <c r="D60" s="201" t="str">
        <f>IF('Site Description'!$B$43&gt;1,SQRT(('Data Entry - beta, gamma form'!D60)/PI()),"NO TRANSECT")</f>
        <v>NO TRANSECT</v>
      </c>
      <c r="E60" s="201" t="str">
        <f>IF('Site Description'!$B$43&gt;1,SQRT(('Data Entry - beta, gamma form'!E60)/PI()),"NO TRANSECT")</f>
        <v>NO TRANSECT</v>
      </c>
      <c r="F60" s="91" t="str">
        <f>IF('Data Entry - beta, gamma form'!B60&gt;0,PI()*(((B60+$F$2)*(B60+$F$2))-(B60*B60)),"No Colony")</f>
        <v>No Colony</v>
      </c>
      <c r="G60" s="91" t="str">
        <f>IF('Data Entry - beta, gamma form'!C60&gt;0,PI()*(((C60+$G$2)*(C60+$G$2))-(C60*C60)),"No Colony")</f>
        <v>No Colony</v>
      </c>
      <c r="H60" s="91" t="str">
        <f>IF('Data Entry - beta, gamma form'!D60&gt;0,PI()*(((D60+$H$2)*(D60+$H$2))-(D60*D60)),"No Colony")</f>
        <v>No Colony</v>
      </c>
      <c r="I60" s="106" t="str">
        <f>IF('Data Entry - beta, gamma form'!E60&gt;0,PI()*(((E60+$I$2)*(E60+$I$2))-(E60*E60)),"No Colony")</f>
        <v>No Colony</v>
      </c>
      <c r="K60" s="306" t="str">
        <f>IF('Data Entry - beta, gamma form'!B60&gt;0,Equations!$F$30*F60,"No Colony")</f>
        <v>No Colony</v>
      </c>
      <c r="L60" s="96" t="str">
        <f>IF('Data Entry - beta, gamma form'!C60&gt;0,Equations!$F$30*G60,"No Colony")</f>
        <v>No Colony</v>
      </c>
      <c r="M60" s="96" t="str">
        <f>IF('Data Entry - beta, gamma form'!D60&gt;0,Equations!$F$30*H60,"No Colony")</f>
        <v>No Colony</v>
      </c>
      <c r="N60" s="307" t="str">
        <f>IF('Data Entry - beta, gamma form'!E60&gt;0,Equations!$F$30*I60,"No Colony")</f>
        <v>No Colony</v>
      </c>
      <c r="Q60" s="100">
        <v>57</v>
      </c>
      <c r="R60" s="203" t="str">
        <f>IF('Site Description'!$C$43&gt;1,SQRT(('Data Entry - beta, gamma form'!I60)/PI()),"NO TRANSECT")</f>
        <v>NO TRANSECT</v>
      </c>
      <c r="S60" s="201" t="str">
        <f>IF('Site Description'!$C$43&gt;1,SQRT(('Data Entry - beta, gamma form'!J60)/PI()),"NO TRANSECT")</f>
        <v>NO TRANSECT</v>
      </c>
      <c r="T60" s="201" t="str">
        <f>IF('Site Description'!$C$43&gt;1,SQRT(('Data Entry - beta, gamma form'!K60)/PI()),"NO TRANSECT")</f>
        <v>NO TRANSECT</v>
      </c>
      <c r="U60" s="312" t="str">
        <f>IF('Site Description'!$C$43&gt;1,SQRT(('Data Entry - beta, gamma form'!L60)/PI()),"NO TRANSECT")</f>
        <v>NO TRANSECT</v>
      </c>
      <c r="V60" s="315" t="str">
        <f>IF('Data Entry - beta, gamma form'!I60&gt;0,PI()*(((R60+$F$2)*(R60+$F$2))-(R60*R60)),"No Colony")</f>
        <v>No Colony</v>
      </c>
      <c r="W60" s="91" t="str">
        <f>IF('Data Entry - beta, gamma form'!J60&gt;0,PI()*(((S60+$G$2)*(S60+$G$2))-(S60*S60)),"No Colony")</f>
        <v>No Colony</v>
      </c>
      <c r="X60" s="91" t="str">
        <f>IF('Data Entry - beta, gamma form'!K60&gt;0,PI()*(((T60+$H$2)*(T60+$H$2))-(T60*T60)),"No Colony")</f>
        <v>No Colony</v>
      </c>
      <c r="Y60" s="106" t="str">
        <f>IF('Data Entry - beta, gamma form'!L60&gt;0,PI()*(((U60+$I$2)*(U60+$I$2))-(U60*U60)),"No Colony")</f>
        <v>No Colony</v>
      </c>
      <c r="Z60" s="32"/>
      <c r="AA60" s="75" t="str">
        <f>IF('Data Entry - beta, gamma form'!I60&gt;0,Equations!$F$30*V60,"No Colony")</f>
        <v>No Colony</v>
      </c>
      <c r="AB60" s="76" t="str">
        <f>IF('Data Entry - beta, gamma form'!J60&gt;0,Equations!$F$30*W60,"No Colony")</f>
        <v>No Colony</v>
      </c>
      <c r="AC60" s="76" t="str">
        <f>IF('Data Entry - beta, gamma form'!K60&gt;0,Equations!$F$30*X60,"No Colony")</f>
        <v>No Colony</v>
      </c>
      <c r="AD60" s="77" t="str">
        <f>IF('Data Entry - beta, gamma form'!L60&gt;0,Equations!$F$30*Y60,"No Colony")</f>
        <v>No Colony</v>
      </c>
      <c r="AG60" s="100">
        <v>57</v>
      </c>
      <c r="AH60" s="203" t="str">
        <f>IF('Site Description'!$D$43&gt;1,SQRT(('Data Entry - beta, gamma form'!P60)/PI()),"NO TRANSECT")</f>
        <v>NO TRANSECT</v>
      </c>
      <c r="AI60" s="201" t="str">
        <f>IF('Site Description'!$D$43&gt;1,SQRT(('Data Entry - beta, gamma form'!Q60)/PI()),"NO TRANSECT")</f>
        <v>NO TRANSECT</v>
      </c>
      <c r="AJ60" s="201" t="str">
        <f>IF('Site Description'!$D$43&gt;1,SQRT(('Data Entry - beta, gamma form'!R60)/PI()),"NO TRANSECT")</f>
        <v>NO TRANSECT</v>
      </c>
      <c r="AK60" s="317" t="str">
        <f>IF('Site Description'!$D$43&gt;1,SQRT(('Data Entry - beta, gamma form'!S60)/PI()),"NO TRANSECT")</f>
        <v>NO TRANSECT</v>
      </c>
      <c r="AL60" s="315" t="str">
        <f>IF('Data Entry - beta, gamma form'!P60&gt;0,PI()*(((AH60+$F$2)*(AH60+$F$2))-(AH60*AH60)),"No Colony")</f>
        <v>No Colony</v>
      </c>
      <c r="AM60" s="91" t="str">
        <f>IF('Data Entry - beta, gamma form'!Q60&gt;0,PI()*(((AI60+$G$2)*(AI60+$G$2))-(AI60*AI60)),"No Colony")</f>
        <v>No Colony</v>
      </c>
      <c r="AN60" s="91" t="str">
        <f>IF('Data Entry - beta, gamma form'!R60&gt;0,PI()*(((AJ60+$H$2)*(AJ60+$H$2))-(AJ60*AJ60)),"No Colony")</f>
        <v>No Colony</v>
      </c>
      <c r="AO60" s="106" t="str">
        <f>IF('Data Entry - beta, gamma form'!S60&gt;0,PI()*(((AK60+$I$2)*(AK60+$I$2))-(AK60*AK60)),"No Colony")</f>
        <v>No Colony</v>
      </c>
      <c r="AP60" s="32"/>
      <c r="AQ60" s="75" t="str">
        <f>IF('Data Entry - beta, gamma form'!P60&gt;0,Equations!$F$30*AL60,"No Colony")</f>
        <v>No Colony</v>
      </c>
      <c r="AR60" s="76" t="str">
        <f>IF('Data Entry - beta, gamma form'!Q60&gt;0,Equations!$F$30*AM60,"No Colony")</f>
        <v>No Colony</v>
      </c>
      <c r="AS60" s="76" t="str">
        <f>IF('Data Entry - beta, gamma form'!R60&gt;0,Equations!$F$30*AN60,"No Colony")</f>
        <v>No Colony</v>
      </c>
      <c r="AT60" s="77" t="str">
        <f>IF('Data Entry - beta, gamma form'!S60&gt;0,Equations!$F$30*AO60,"No Colony")</f>
        <v>No Colony</v>
      </c>
      <c r="AW60" s="100">
        <v>57</v>
      </c>
      <c r="AX60" s="203" t="str">
        <f>IF('Site Description'!$E$43&gt;1,SQRT(('Data Entry - beta, gamma form'!W60)/PI()),"NO TRANSECT")</f>
        <v>NO TRANSECT</v>
      </c>
      <c r="AY60" s="201" t="str">
        <f>IF('Site Description'!$E$43&gt;1,SQRT(('Data Entry - beta, gamma form'!X60)/PI()),"NO TRANSECT")</f>
        <v>NO TRANSECT</v>
      </c>
      <c r="AZ60" s="201" t="str">
        <f>IF('Site Description'!$E$43&gt;1,SQRT(('Data Entry - beta, gamma form'!Y60)/PI()),"NO TRANSECT")</f>
        <v>NO TRANSECT</v>
      </c>
      <c r="BA60" s="312" t="str">
        <f>IF('Site Description'!$E$43&gt;1,SQRT(('Data Entry - beta, gamma form'!Z60)/PI()),"NO TRANSECT")</f>
        <v>NO TRANSECT</v>
      </c>
      <c r="BB60" s="315" t="str">
        <f>IF('Data Entry - beta, gamma form'!W60&gt;0,PI()*(((AX60+$F$2)*(AX60+$F$2))-(AX60*AX60)),"No Colony")</f>
        <v>No Colony</v>
      </c>
      <c r="BC60" s="91" t="str">
        <f>IF('Data Entry - beta, gamma form'!X60&gt;0,PI()*(((AY60+$G$2)*(AY60+$G$2))-(AY60*AY60)),"No Colony")</f>
        <v>No Colony</v>
      </c>
      <c r="BD60" s="91" t="str">
        <f>IF('Data Entry - beta, gamma form'!Y60&gt;0,PI()*(((AZ60+$H$2)*(AZ60+$H$2))-(AZ60*AZ60)),"No Colony")</f>
        <v>No Colony</v>
      </c>
      <c r="BE60" s="106" t="str">
        <f>IF('Data Entry - beta, gamma form'!Z60&gt;0,PI()*(((BA60+$I$2)*(BA60+$I$2))-(BA60*BA60)),"No Colony")</f>
        <v>No Colony</v>
      </c>
      <c r="BF60" s="32"/>
      <c r="BG60" s="306" t="str">
        <f>IF('Data Entry - beta, gamma form'!W60&gt;0,Equations!$F$30*BB60,"No Colony")</f>
        <v>No Colony</v>
      </c>
      <c r="BH60" s="96" t="str">
        <f>IF('Data Entry - beta, gamma form'!X60&gt;0,Equations!$F$30*BC60,"No Colony")</f>
        <v>No Colony</v>
      </c>
      <c r="BI60" s="96" t="str">
        <f>IF('Data Entry - beta, gamma form'!Y60&gt;0,Equations!$F$30*BD60,"No Colony")</f>
        <v>No Colony</v>
      </c>
      <c r="BJ60" s="307" t="str">
        <f>IF('Data Entry - beta, gamma form'!Z60&gt;0,Equations!$F$30*BE60,"No Colony")</f>
        <v>No Colony</v>
      </c>
      <c r="BM60" s="100">
        <v>57</v>
      </c>
      <c r="BN60" s="203" t="str">
        <f>IF('Site Description'!$F$43&gt;1,SQRT(('Data Entry - beta, gamma form'!AD60)/PI()),"NO TRANSECT")</f>
        <v>NO TRANSECT</v>
      </c>
      <c r="BO60" s="201" t="str">
        <f>IF('Site Description'!$F$43&gt;1,SQRT(('Data Entry - beta, gamma form'!AE60)/PI()),"NO TRANSECT")</f>
        <v>NO TRANSECT</v>
      </c>
      <c r="BP60" s="201" t="str">
        <f>IF('Site Description'!$F$43&gt;1,SQRT(('Data Entry - beta, gamma form'!AF60)/PI()),"NO TRANSECT")</f>
        <v>NO TRANSECT</v>
      </c>
      <c r="BQ60" s="312" t="str">
        <f>IF('Site Description'!$F$43&gt;1,SQRT(('Data Entry - beta, gamma form'!AG60)/PI()),"NO TRANSECT")</f>
        <v>NO TRANSECT</v>
      </c>
      <c r="BR60" s="315" t="str">
        <f>IF('Data Entry - beta, gamma form'!AD60&gt;0,PI()*(((BN60+$F$2)*(BN60+$F$2))-(BN60*BN60)),"No Colony")</f>
        <v>No Colony</v>
      </c>
      <c r="BS60" s="91" t="str">
        <f>IF('Data Entry - beta, gamma form'!AE60&gt;0,PI()*(((BO60+$G$2)*(BO60+$G$2))-(BO60*BO60)),"No Colony")</f>
        <v>No Colony</v>
      </c>
      <c r="BT60" s="91" t="str">
        <f>IF('Data Entry - beta, gamma form'!AF60&gt;0,PI()*(((BP60+$H$2)*(BP60+$H$2))-(BP60*BP60)),"No Colony")</f>
        <v>No Colony</v>
      </c>
      <c r="BU60" s="106" t="str">
        <f>IF('Data Entry - beta, gamma form'!AG60&gt;0,PI()*(((BQ60+$I$2)*(BQ60+$I$2))-(BQ60*BQ60)),"No Colony")</f>
        <v>No Colony</v>
      </c>
      <c r="BV60" s="32"/>
      <c r="BW60" s="75" t="str">
        <f>IF('Data Entry - beta, gamma form'!AD60&gt;0,Equations!$F$30*BR60,"No Colony")</f>
        <v>No Colony</v>
      </c>
      <c r="BX60" s="76" t="str">
        <f>IF('Data Entry - beta, gamma form'!AE60&gt;0,Equations!$F$30*BS60,"No Colony")</f>
        <v>No Colony</v>
      </c>
      <c r="BY60" s="76" t="str">
        <f>IF('Data Entry - beta, gamma form'!AF60&gt;0,Equations!$F$30*BT60,"No Colony")</f>
        <v>No Colony</v>
      </c>
      <c r="BZ60" s="77" t="str">
        <f>IF('Data Entry - beta, gamma form'!AG60&gt;0,Equations!$F$30*BU60,"No Colony")</f>
        <v>No Colony</v>
      </c>
      <c r="CC60" s="100">
        <v>57</v>
      </c>
      <c r="CD60" s="203" t="str">
        <f>IF('Site Description'!$G$43&gt;1,SQRT(('Data Entry - beta, gamma form'!AK60)/PI()),"NO TRANSECT")</f>
        <v>NO TRANSECT</v>
      </c>
      <c r="CE60" s="201" t="str">
        <f>IF('Site Description'!$G$43&gt;1,SQRT(('Data Entry - beta, gamma form'!AL60)/PI()),"NO TRANSECT")</f>
        <v>NO TRANSECT</v>
      </c>
      <c r="CF60" s="201" t="str">
        <f>IF('Site Description'!$G$43&gt;1,SQRT(('Data Entry - beta, gamma form'!AM60)/PI()),"NO TRANSECT")</f>
        <v>NO TRANSECT</v>
      </c>
      <c r="CG60" s="312" t="str">
        <f>IF('Site Description'!$G$43&gt;1,SQRT(('Data Entry - beta, gamma form'!AN60)/PI()),"NO TRANSECT")</f>
        <v>NO TRANSECT</v>
      </c>
      <c r="CH60" s="315" t="str">
        <f>IF('Data Entry - beta, gamma form'!AK60&gt;0,PI()*(((CD60+$F$2)*(CD60+$F$2))-(CD60*CD60)),"No Colony")</f>
        <v>No Colony</v>
      </c>
      <c r="CI60" s="91" t="str">
        <f>IF('Data Entry - beta, gamma form'!AL60&gt;0,PI()*(((CE60+$G$2)*(CE60+$G$2))-(CE60*CE60)),"No Colony")</f>
        <v>No Colony</v>
      </c>
      <c r="CJ60" s="91" t="str">
        <f>IF('Data Entry - beta, gamma form'!AM60&gt;0,PI()*(((CF60+$H$2)*(CF60+$H$2))-(CF60*CF60)),"No Colony")</f>
        <v>No Colony</v>
      </c>
      <c r="CK60" s="106" t="str">
        <f>IF('Data Entry - beta, gamma form'!AN60&gt;0,PI()*(((CG60+$I$2)*(CG60+$I$2))-(CG60*CG60)),"No Colony")</f>
        <v>No Colony</v>
      </c>
      <c r="CL60" s="34"/>
      <c r="CM60" s="75" t="str">
        <f>IF('Data Entry - beta, gamma form'!AK60&gt;0,Equations!$F$30*CH60,"No Colony")</f>
        <v>No Colony</v>
      </c>
      <c r="CN60" s="76" t="str">
        <f>IF('Data Entry - beta, gamma form'!AL60&gt;0,Equations!$F$30*CI60,"No Colony")</f>
        <v>No Colony</v>
      </c>
      <c r="CO60" s="76" t="str">
        <f>IF('Data Entry - beta, gamma form'!AM60&gt;0,Equations!$F$30*CJ60,"No Colony")</f>
        <v>No Colony</v>
      </c>
      <c r="CP60" s="77" t="str">
        <f>IF('Data Entry - beta, gamma form'!AN60&gt;0,Equations!$F$30*CK60,"No Colony")</f>
        <v>No Colony</v>
      </c>
    </row>
    <row r="61" spans="1:94" ht="15.75" thickBot="1">
      <c r="A61" s="100">
        <v>58</v>
      </c>
      <c r="B61" s="203" t="str">
        <f>IF('Site Description'!$B$43&gt;1,SQRT(('Data Entry - beta, gamma form'!B61)/PI()),"NO TRANSECT")</f>
        <v>NO TRANSECT</v>
      </c>
      <c r="C61" s="201" t="str">
        <f>IF('Site Description'!$B$43&gt;1,SQRT(('Data Entry - beta, gamma form'!C61)/PI()),"NO TRANSECT")</f>
        <v>NO TRANSECT</v>
      </c>
      <c r="D61" s="201" t="str">
        <f>IF('Site Description'!$B$43&gt;1,SQRT(('Data Entry - beta, gamma form'!D61)/PI()),"NO TRANSECT")</f>
        <v>NO TRANSECT</v>
      </c>
      <c r="E61" s="201" t="str">
        <f>IF('Site Description'!$B$43&gt;1,SQRT(('Data Entry - beta, gamma form'!E61)/PI()),"NO TRANSECT")</f>
        <v>NO TRANSECT</v>
      </c>
      <c r="F61" s="91" t="str">
        <f>IF('Data Entry - beta, gamma form'!B61&gt;0,PI()*(((B61+$F$2)*(B61+$F$2))-(B61*B61)),"No Colony")</f>
        <v>No Colony</v>
      </c>
      <c r="G61" s="91" t="str">
        <f>IF('Data Entry - beta, gamma form'!C61&gt;0,PI()*(((C61+$G$2)*(C61+$G$2))-(C61*C61)),"No Colony")</f>
        <v>No Colony</v>
      </c>
      <c r="H61" s="91" t="str">
        <f>IF('Data Entry - beta, gamma form'!D61&gt;0,PI()*(((D61+$H$2)*(D61+$H$2))-(D61*D61)),"No Colony")</f>
        <v>No Colony</v>
      </c>
      <c r="I61" s="106" t="str">
        <f>IF('Data Entry - beta, gamma form'!E61&gt;0,PI()*(((E61+$I$2)*(E61+$I$2))-(E61*E61)),"No Colony")</f>
        <v>No Colony</v>
      </c>
      <c r="K61" s="306" t="str">
        <f>IF('Data Entry - beta, gamma form'!B61&gt;0,Equations!$F$30*F61,"No Colony")</f>
        <v>No Colony</v>
      </c>
      <c r="L61" s="96" t="str">
        <f>IF('Data Entry - beta, gamma form'!C61&gt;0,Equations!$F$30*G61,"No Colony")</f>
        <v>No Colony</v>
      </c>
      <c r="M61" s="96" t="str">
        <f>IF('Data Entry - beta, gamma form'!D61&gt;0,Equations!$F$30*H61,"No Colony")</f>
        <v>No Colony</v>
      </c>
      <c r="N61" s="307" t="str">
        <f>IF('Data Entry - beta, gamma form'!E61&gt;0,Equations!$F$30*I61,"No Colony")</f>
        <v>No Colony</v>
      </c>
      <c r="Q61" s="100">
        <v>58</v>
      </c>
      <c r="R61" s="203" t="str">
        <f>IF('Site Description'!$C$43&gt;1,SQRT(('Data Entry - beta, gamma form'!I61)/PI()),"NO TRANSECT")</f>
        <v>NO TRANSECT</v>
      </c>
      <c r="S61" s="201" t="str">
        <f>IF('Site Description'!$C$43&gt;1,SQRT(('Data Entry - beta, gamma form'!J61)/PI()),"NO TRANSECT")</f>
        <v>NO TRANSECT</v>
      </c>
      <c r="T61" s="201" t="str">
        <f>IF('Site Description'!$C$43&gt;1,SQRT(('Data Entry - beta, gamma form'!K61)/PI()),"NO TRANSECT")</f>
        <v>NO TRANSECT</v>
      </c>
      <c r="U61" s="312" t="str">
        <f>IF('Site Description'!$C$43&gt;1,SQRT(('Data Entry - beta, gamma form'!L61)/PI()),"NO TRANSECT")</f>
        <v>NO TRANSECT</v>
      </c>
      <c r="V61" s="315" t="str">
        <f>IF('Data Entry - beta, gamma form'!I61&gt;0,PI()*(((R61+$F$2)*(R61+$F$2))-(R61*R61)),"No Colony")</f>
        <v>No Colony</v>
      </c>
      <c r="W61" s="91" t="str">
        <f>IF('Data Entry - beta, gamma form'!J61&gt;0,PI()*(((S61+$G$2)*(S61+$G$2))-(S61*S61)),"No Colony")</f>
        <v>No Colony</v>
      </c>
      <c r="X61" s="91" t="str">
        <f>IF('Data Entry - beta, gamma form'!K61&gt;0,PI()*(((T61+$H$2)*(T61+$H$2))-(T61*T61)),"No Colony")</f>
        <v>No Colony</v>
      </c>
      <c r="Y61" s="106" t="str">
        <f>IF('Data Entry - beta, gamma form'!L61&gt;0,PI()*(((U61+$I$2)*(U61+$I$2))-(U61*U61)),"No Colony")</f>
        <v>No Colony</v>
      </c>
      <c r="Z61" s="32"/>
      <c r="AA61" s="75" t="str">
        <f>IF('Data Entry - beta, gamma form'!I61&gt;0,Equations!$F$30*V61,"No Colony")</f>
        <v>No Colony</v>
      </c>
      <c r="AB61" s="76" t="str">
        <f>IF('Data Entry - beta, gamma form'!J61&gt;0,Equations!$F$30*W61,"No Colony")</f>
        <v>No Colony</v>
      </c>
      <c r="AC61" s="76" t="str">
        <f>IF('Data Entry - beta, gamma form'!K61&gt;0,Equations!$F$30*X61,"No Colony")</f>
        <v>No Colony</v>
      </c>
      <c r="AD61" s="77" t="str">
        <f>IF('Data Entry - beta, gamma form'!L61&gt;0,Equations!$F$30*Y61,"No Colony")</f>
        <v>No Colony</v>
      </c>
      <c r="AG61" s="100">
        <v>58</v>
      </c>
      <c r="AH61" s="203" t="str">
        <f>IF('Site Description'!$D$43&gt;1,SQRT(('Data Entry - beta, gamma form'!P61)/PI()),"NO TRANSECT")</f>
        <v>NO TRANSECT</v>
      </c>
      <c r="AI61" s="201" t="str">
        <f>IF('Site Description'!$D$43&gt;1,SQRT(('Data Entry - beta, gamma form'!Q61)/PI()),"NO TRANSECT")</f>
        <v>NO TRANSECT</v>
      </c>
      <c r="AJ61" s="201" t="str">
        <f>IF('Site Description'!$D$43&gt;1,SQRT(('Data Entry - beta, gamma form'!R61)/PI()),"NO TRANSECT")</f>
        <v>NO TRANSECT</v>
      </c>
      <c r="AK61" s="317" t="str">
        <f>IF('Site Description'!$D$43&gt;1,SQRT(('Data Entry - beta, gamma form'!S61)/PI()),"NO TRANSECT")</f>
        <v>NO TRANSECT</v>
      </c>
      <c r="AL61" s="315" t="str">
        <f>IF('Data Entry - beta, gamma form'!P61&gt;0,PI()*(((AH61+$F$2)*(AH61+$F$2))-(AH61*AH61)),"No Colony")</f>
        <v>No Colony</v>
      </c>
      <c r="AM61" s="91" t="str">
        <f>IF('Data Entry - beta, gamma form'!Q61&gt;0,PI()*(((AI61+$G$2)*(AI61+$G$2))-(AI61*AI61)),"No Colony")</f>
        <v>No Colony</v>
      </c>
      <c r="AN61" s="91" t="str">
        <f>IF('Data Entry - beta, gamma form'!R61&gt;0,PI()*(((AJ61+$H$2)*(AJ61+$H$2))-(AJ61*AJ61)),"No Colony")</f>
        <v>No Colony</v>
      </c>
      <c r="AO61" s="106" t="str">
        <f>IF('Data Entry - beta, gamma form'!S61&gt;0,PI()*(((AK61+$I$2)*(AK61+$I$2))-(AK61*AK61)),"No Colony")</f>
        <v>No Colony</v>
      </c>
      <c r="AP61" s="32"/>
      <c r="AQ61" s="75" t="str">
        <f>IF('Data Entry - beta, gamma form'!P61&gt;0,Equations!$F$30*AL61,"No Colony")</f>
        <v>No Colony</v>
      </c>
      <c r="AR61" s="76" t="str">
        <f>IF('Data Entry - beta, gamma form'!Q61&gt;0,Equations!$F$30*AM61,"No Colony")</f>
        <v>No Colony</v>
      </c>
      <c r="AS61" s="76" t="str">
        <f>IF('Data Entry - beta, gamma form'!R61&gt;0,Equations!$F$30*AN61,"No Colony")</f>
        <v>No Colony</v>
      </c>
      <c r="AT61" s="77" t="str">
        <f>IF('Data Entry - beta, gamma form'!S61&gt;0,Equations!$F$30*AO61,"No Colony")</f>
        <v>No Colony</v>
      </c>
      <c r="AW61" s="100">
        <v>58</v>
      </c>
      <c r="AX61" s="203" t="str">
        <f>IF('Site Description'!$E$43&gt;1,SQRT(('Data Entry - beta, gamma form'!W61)/PI()),"NO TRANSECT")</f>
        <v>NO TRANSECT</v>
      </c>
      <c r="AY61" s="201" t="str">
        <f>IF('Site Description'!$E$43&gt;1,SQRT(('Data Entry - beta, gamma form'!X61)/PI()),"NO TRANSECT")</f>
        <v>NO TRANSECT</v>
      </c>
      <c r="AZ61" s="201" t="str">
        <f>IF('Site Description'!$E$43&gt;1,SQRT(('Data Entry - beta, gamma form'!Y61)/PI()),"NO TRANSECT")</f>
        <v>NO TRANSECT</v>
      </c>
      <c r="BA61" s="312" t="str">
        <f>IF('Site Description'!$E$43&gt;1,SQRT(('Data Entry - beta, gamma form'!Z61)/PI()),"NO TRANSECT")</f>
        <v>NO TRANSECT</v>
      </c>
      <c r="BB61" s="315" t="str">
        <f>IF('Data Entry - beta, gamma form'!W61&gt;0,PI()*(((AX61+$F$2)*(AX61+$F$2))-(AX61*AX61)),"No Colony")</f>
        <v>No Colony</v>
      </c>
      <c r="BC61" s="91" t="str">
        <f>IF('Data Entry - beta, gamma form'!X61&gt;0,PI()*(((AY61+$G$2)*(AY61+$G$2))-(AY61*AY61)),"No Colony")</f>
        <v>No Colony</v>
      </c>
      <c r="BD61" s="91" t="str">
        <f>IF('Data Entry - beta, gamma form'!Y61&gt;0,PI()*(((AZ61+$H$2)*(AZ61+$H$2))-(AZ61*AZ61)),"No Colony")</f>
        <v>No Colony</v>
      </c>
      <c r="BE61" s="106" t="str">
        <f>IF('Data Entry - beta, gamma form'!Z61&gt;0,PI()*(((BA61+$I$2)*(BA61+$I$2))-(BA61*BA61)),"No Colony")</f>
        <v>No Colony</v>
      </c>
      <c r="BF61" s="32"/>
      <c r="BG61" s="306" t="str">
        <f>IF('Data Entry - beta, gamma form'!W61&gt;0,Equations!$F$30*BB61,"No Colony")</f>
        <v>No Colony</v>
      </c>
      <c r="BH61" s="96" t="str">
        <f>IF('Data Entry - beta, gamma form'!X61&gt;0,Equations!$F$30*BC61,"No Colony")</f>
        <v>No Colony</v>
      </c>
      <c r="BI61" s="96" t="str">
        <f>IF('Data Entry - beta, gamma form'!Y61&gt;0,Equations!$F$30*BD61,"No Colony")</f>
        <v>No Colony</v>
      </c>
      <c r="BJ61" s="307" t="str">
        <f>IF('Data Entry - beta, gamma form'!Z61&gt;0,Equations!$F$30*BE61,"No Colony")</f>
        <v>No Colony</v>
      </c>
      <c r="BM61" s="100">
        <v>58</v>
      </c>
      <c r="BN61" s="203" t="str">
        <f>IF('Site Description'!$F$43&gt;1,SQRT(('Data Entry - beta, gamma form'!AD61)/PI()),"NO TRANSECT")</f>
        <v>NO TRANSECT</v>
      </c>
      <c r="BO61" s="201" t="str">
        <f>IF('Site Description'!$F$43&gt;1,SQRT(('Data Entry - beta, gamma form'!AE61)/PI()),"NO TRANSECT")</f>
        <v>NO TRANSECT</v>
      </c>
      <c r="BP61" s="201" t="str">
        <f>IF('Site Description'!$F$43&gt;1,SQRT(('Data Entry - beta, gamma form'!AF61)/PI()),"NO TRANSECT")</f>
        <v>NO TRANSECT</v>
      </c>
      <c r="BQ61" s="312" t="str">
        <f>IF('Site Description'!$F$43&gt;1,SQRT(('Data Entry - beta, gamma form'!AG61)/PI()),"NO TRANSECT")</f>
        <v>NO TRANSECT</v>
      </c>
      <c r="BR61" s="315" t="str">
        <f>IF('Data Entry - beta, gamma form'!AD61&gt;0,PI()*(((BN61+$F$2)*(BN61+$F$2))-(BN61*BN61)),"No Colony")</f>
        <v>No Colony</v>
      </c>
      <c r="BS61" s="91" t="str">
        <f>IF('Data Entry - beta, gamma form'!AE61&gt;0,PI()*(((BO61+$G$2)*(BO61+$G$2))-(BO61*BO61)),"No Colony")</f>
        <v>No Colony</v>
      </c>
      <c r="BT61" s="91" t="str">
        <f>IF('Data Entry - beta, gamma form'!AF61&gt;0,PI()*(((BP61+$H$2)*(BP61+$H$2))-(BP61*BP61)),"No Colony")</f>
        <v>No Colony</v>
      </c>
      <c r="BU61" s="106" t="str">
        <f>IF('Data Entry - beta, gamma form'!AG61&gt;0,PI()*(((BQ61+$I$2)*(BQ61+$I$2))-(BQ61*BQ61)),"No Colony")</f>
        <v>No Colony</v>
      </c>
      <c r="BV61" s="32"/>
      <c r="BW61" s="75" t="str">
        <f>IF('Data Entry - beta, gamma form'!AD61&gt;0,Equations!$F$30*BR61,"No Colony")</f>
        <v>No Colony</v>
      </c>
      <c r="BX61" s="76" t="str">
        <f>IF('Data Entry - beta, gamma form'!AE61&gt;0,Equations!$F$30*BS61,"No Colony")</f>
        <v>No Colony</v>
      </c>
      <c r="BY61" s="76" t="str">
        <f>IF('Data Entry - beta, gamma form'!AF61&gt;0,Equations!$F$30*BT61,"No Colony")</f>
        <v>No Colony</v>
      </c>
      <c r="BZ61" s="77" t="str">
        <f>IF('Data Entry - beta, gamma form'!AG61&gt;0,Equations!$F$30*BU61,"No Colony")</f>
        <v>No Colony</v>
      </c>
      <c r="CC61" s="100">
        <v>58</v>
      </c>
      <c r="CD61" s="203" t="str">
        <f>IF('Site Description'!$G$43&gt;1,SQRT(('Data Entry - beta, gamma form'!AK61)/PI()),"NO TRANSECT")</f>
        <v>NO TRANSECT</v>
      </c>
      <c r="CE61" s="201" t="str">
        <f>IF('Site Description'!$G$43&gt;1,SQRT(('Data Entry - beta, gamma form'!AL61)/PI()),"NO TRANSECT")</f>
        <v>NO TRANSECT</v>
      </c>
      <c r="CF61" s="201" t="str">
        <f>IF('Site Description'!$G$43&gt;1,SQRT(('Data Entry - beta, gamma form'!AM61)/PI()),"NO TRANSECT")</f>
        <v>NO TRANSECT</v>
      </c>
      <c r="CG61" s="312" t="str">
        <f>IF('Site Description'!$G$43&gt;1,SQRT(('Data Entry - beta, gamma form'!AN61)/PI()),"NO TRANSECT")</f>
        <v>NO TRANSECT</v>
      </c>
      <c r="CH61" s="315" t="str">
        <f>IF('Data Entry - beta, gamma form'!AK61&gt;0,PI()*(((CD61+$F$2)*(CD61+$F$2))-(CD61*CD61)),"No Colony")</f>
        <v>No Colony</v>
      </c>
      <c r="CI61" s="91" t="str">
        <f>IF('Data Entry - beta, gamma form'!AL61&gt;0,PI()*(((CE61+$G$2)*(CE61+$G$2))-(CE61*CE61)),"No Colony")</f>
        <v>No Colony</v>
      </c>
      <c r="CJ61" s="91" t="str">
        <f>IF('Data Entry - beta, gamma form'!AM61&gt;0,PI()*(((CF61+$H$2)*(CF61+$H$2))-(CF61*CF61)),"No Colony")</f>
        <v>No Colony</v>
      </c>
      <c r="CK61" s="106" t="str">
        <f>IF('Data Entry - beta, gamma form'!AN61&gt;0,PI()*(((CG61+$I$2)*(CG61+$I$2))-(CG61*CG61)),"No Colony")</f>
        <v>No Colony</v>
      </c>
      <c r="CL61" s="34"/>
      <c r="CM61" s="75" t="str">
        <f>IF('Data Entry - beta, gamma form'!AK61&gt;0,Equations!$F$30*CH61,"No Colony")</f>
        <v>No Colony</v>
      </c>
      <c r="CN61" s="76" t="str">
        <f>IF('Data Entry - beta, gamma form'!AL61&gt;0,Equations!$F$30*CI61,"No Colony")</f>
        <v>No Colony</v>
      </c>
      <c r="CO61" s="76" t="str">
        <f>IF('Data Entry - beta, gamma form'!AM61&gt;0,Equations!$F$30*CJ61,"No Colony")</f>
        <v>No Colony</v>
      </c>
      <c r="CP61" s="77" t="str">
        <f>IF('Data Entry - beta, gamma form'!AN61&gt;0,Equations!$F$30*CK61,"No Colony")</f>
        <v>No Colony</v>
      </c>
    </row>
    <row r="62" spans="1:94" ht="15.75" thickBot="1">
      <c r="A62" s="100">
        <v>59</v>
      </c>
      <c r="B62" s="203" t="str">
        <f>IF('Site Description'!$B$43&gt;1,SQRT(('Data Entry - beta, gamma form'!B62)/PI()),"NO TRANSECT")</f>
        <v>NO TRANSECT</v>
      </c>
      <c r="C62" s="201" t="str">
        <f>IF('Site Description'!$B$43&gt;1,SQRT(('Data Entry - beta, gamma form'!C62)/PI()),"NO TRANSECT")</f>
        <v>NO TRANSECT</v>
      </c>
      <c r="D62" s="201" t="str">
        <f>IF('Site Description'!$B$43&gt;1,SQRT(('Data Entry - beta, gamma form'!D62)/PI()),"NO TRANSECT")</f>
        <v>NO TRANSECT</v>
      </c>
      <c r="E62" s="201" t="str">
        <f>IF('Site Description'!$B$43&gt;1,SQRT(('Data Entry - beta, gamma form'!E62)/PI()),"NO TRANSECT")</f>
        <v>NO TRANSECT</v>
      </c>
      <c r="F62" s="91" t="str">
        <f>IF('Data Entry - beta, gamma form'!B62&gt;0,PI()*(((B62+$F$2)*(B62+$F$2))-(B62*B62)),"No Colony")</f>
        <v>No Colony</v>
      </c>
      <c r="G62" s="91" t="str">
        <f>IF('Data Entry - beta, gamma form'!C62&gt;0,PI()*(((C62+$G$2)*(C62+$G$2))-(C62*C62)),"No Colony")</f>
        <v>No Colony</v>
      </c>
      <c r="H62" s="91" t="str">
        <f>IF('Data Entry - beta, gamma form'!D62&gt;0,PI()*(((D62+$H$2)*(D62+$H$2))-(D62*D62)),"No Colony")</f>
        <v>No Colony</v>
      </c>
      <c r="I62" s="106" t="str">
        <f>IF('Data Entry - beta, gamma form'!E62&gt;0,PI()*(((E62+$I$2)*(E62+$I$2))-(E62*E62)),"No Colony")</f>
        <v>No Colony</v>
      </c>
      <c r="K62" s="306" t="str">
        <f>IF('Data Entry - beta, gamma form'!B62&gt;0,Equations!$F$30*F62,"No Colony")</f>
        <v>No Colony</v>
      </c>
      <c r="L62" s="96" t="str">
        <f>IF('Data Entry - beta, gamma form'!C62&gt;0,Equations!$F$30*G62,"No Colony")</f>
        <v>No Colony</v>
      </c>
      <c r="M62" s="96" t="str">
        <f>IF('Data Entry - beta, gamma form'!D62&gt;0,Equations!$F$30*H62,"No Colony")</f>
        <v>No Colony</v>
      </c>
      <c r="N62" s="307" t="str">
        <f>IF('Data Entry - beta, gamma form'!E62&gt;0,Equations!$F$30*I62,"No Colony")</f>
        <v>No Colony</v>
      </c>
      <c r="Q62" s="100">
        <v>59</v>
      </c>
      <c r="R62" s="203" t="str">
        <f>IF('Site Description'!$C$43&gt;1,SQRT(('Data Entry - beta, gamma form'!I62)/PI()),"NO TRANSECT")</f>
        <v>NO TRANSECT</v>
      </c>
      <c r="S62" s="201" t="str">
        <f>IF('Site Description'!$C$43&gt;1,SQRT(('Data Entry - beta, gamma form'!J62)/PI()),"NO TRANSECT")</f>
        <v>NO TRANSECT</v>
      </c>
      <c r="T62" s="201" t="str">
        <f>IF('Site Description'!$C$43&gt;1,SQRT(('Data Entry - beta, gamma form'!K62)/PI()),"NO TRANSECT")</f>
        <v>NO TRANSECT</v>
      </c>
      <c r="U62" s="312" t="str">
        <f>IF('Site Description'!$C$43&gt;1,SQRT(('Data Entry - beta, gamma form'!L62)/PI()),"NO TRANSECT")</f>
        <v>NO TRANSECT</v>
      </c>
      <c r="V62" s="315" t="str">
        <f>IF('Data Entry - beta, gamma form'!I62&gt;0,PI()*(((R62+$F$2)*(R62+$F$2))-(R62*R62)),"No Colony")</f>
        <v>No Colony</v>
      </c>
      <c r="W62" s="91" t="str">
        <f>IF('Data Entry - beta, gamma form'!J62&gt;0,PI()*(((S62+$G$2)*(S62+$G$2))-(S62*S62)),"No Colony")</f>
        <v>No Colony</v>
      </c>
      <c r="X62" s="91" t="str">
        <f>IF('Data Entry - beta, gamma form'!K62&gt;0,PI()*(((T62+$H$2)*(T62+$H$2))-(T62*T62)),"No Colony")</f>
        <v>No Colony</v>
      </c>
      <c r="Y62" s="106" t="str">
        <f>IF('Data Entry - beta, gamma form'!L62&gt;0,PI()*(((U62+$I$2)*(U62+$I$2))-(U62*U62)),"No Colony")</f>
        <v>No Colony</v>
      </c>
      <c r="Z62" s="32"/>
      <c r="AA62" s="75" t="str">
        <f>IF('Data Entry - beta, gamma form'!I62&gt;0,Equations!$F$30*V62,"No Colony")</f>
        <v>No Colony</v>
      </c>
      <c r="AB62" s="76" t="str">
        <f>IF('Data Entry - beta, gamma form'!J62&gt;0,Equations!$F$30*W62,"No Colony")</f>
        <v>No Colony</v>
      </c>
      <c r="AC62" s="76" t="str">
        <f>IF('Data Entry - beta, gamma form'!K62&gt;0,Equations!$F$30*X62,"No Colony")</f>
        <v>No Colony</v>
      </c>
      <c r="AD62" s="77" t="str">
        <f>IF('Data Entry - beta, gamma form'!L62&gt;0,Equations!$F$30*Y62,"No Colony")</f>
        <v>No Colony</v>
      </c>
      <c r="AG62" s="100">
        <v>59</v>
      </c>
      <c r="AH62" s="203" t="str">
        <f>IF('Site Description'!$D$43&gt;1,SQRT(('Data Entry - beta, gamma form'!P62)/PI()),"NO TRANSECT")</f>
        <v>NO TRANSECT</v>
      </c>
      <c r="AI62" s="201" t="str">
        <f>IF('Site Description'!$D$43&gt;1,SQRT(('Data Entry - beta, gamma form'!Q62)/PI()),"NO TRANSECT")</f>
        <v>NO TRANSECT</v>
      </c>
      <c r="AJ62" s="201" t="str">
        <f>IF('Site Description'!$D$43&gt;1,SQRT(('Data Entry - beta, gamma form'!R62)/PI()),"NO TRANSECT")</f>
        <v>NO TRANSECT</v>
      </c>
      <c r="AK62" s="317" t="str">
        <f>IF('Site Description'!$D$43&gt;1,SQRT(('Data Entry - beta, gamma form'!S62)/PI()),"NO TRANSECT")</f>
        <v>NO TRANSECT</v>
      </c>
      <c r="AL62" s="315" t="str">
        <f>IF('Data Entry - beta, gamma form'!P62&gt;0,PI()*(((AH62+$F$2)*(AH62+$F$2))-(AH62*AH62)),"No Colony")</f>
        <v>No Colony</v>
      </c>
      <c r="AM62" s="91" t="str">
        <f>IF('Data Entry - beta, gamma form'!Q62&gt;0,PI()*(((AI62+$G$2)*(AI62+$G$2))-(AI62*AI62)),"No Colony")</f>
        <v>No Colony</v>
      </c>
      <c r="AN62" s="91" t="str">
        <f>IF('Data Entry - beta, gamma form'!R62&gt;0,PI()*(((AJ62+$H$2)*(AJ62+$H$2))-(AJ62*AJ62)),"No Colony")</f>
        <v>No Colony</v>
      </c>
      <c r="AO62" s="106" t="str">
        <f>IF('Data Entry - beta, gamma form'!S62&gt;0,PI()*(((AK62+$I$2)*(AK62+$I$2))-(AK62*AK62)),"No Colony")</f>
        <v>No Colony</v>
      </c>
      <c r="AP62" s="32"/>
      <c r="AQ62" s="75" t="str">
        <f>IF('Data Entry - beta, gamma form'!P62&gt;0,Equations!$F$30*AL62,"No Colony")</f>
        <v>No Colony</v>
      </c>
      <c r="AR62" s="76" t="str">
        <f>IF('Data Entry - beta, gamma form'!Q62&gt;0,Equations!$F$30*AM62,"No Colony")</f>
        <v>No Colony</v>
      </c>
      <c r="AS62" s="76" t="str">
        <f>IF('Data Entry - beta, gamma form'!R62&gt;0,Equations!$F$30*AN62,"No Colony")</f>
        <v>No Colony</v>
      </c>
      <c r="AT62" s="77" t="str">
        <f>IF('Data Entry - beta, gamma form'!S62&gt;0,Equations!$F$30*AO62,"No Colony")</f>
        <v>No Colony</v>
      </c>
      <c r="AW62" s="100">
        <v>59</v>
      </c>
      <c r="AX62" s="203" t="str">
        <f>IF('Site Description'!$E$43&gt;1,SQRT(('Data Entry - beta, gamma form'!W62)/PI()),"NO TRANSECT")</f>
        <v>NO TRANSECT</v>
      </c>
      <c r="AY62" s="201" t="str">
        <f>IF('Site Description'!$E$43&gt;1,SQRT(('Data Entry - beta, gamma form'!X62)/PI()),"NO TRANSECT")</f>
        <v>NO TRANSECT</v>
      </c>
      <c r="AZ62" s="201" t="str">
        <f>IF('Site Description'!$E$43&gt;1,SQRT(('Data Entry - beta, gamma form'!Y62)/PI()),"NO TRANSECT")</f>
        <v>NO TRANSECT</v>
      </c>
      <c r="BA62" s="312" t="str">
        <f>IF('Site Description'!$E$43&gt;1,SQRT(('Data Entry - beta, gamma form'!Z62)/PI()),"NO TRANSECT")</f>
        <v>NO TRANSECT</v>
      </c>
      <c r="BB62" s="315" t="str">
        <f>IF('Data Entry - beta, gamma form'!W62&gt;0,PI()*(((AX62+$F$2)*(AX62+$F$2))-(AX62*AX62)),"No Colony")</f>
        <v>No Colony</v>
      </c>
      <c r="BC62" s="91" t="str">
        <f>IF('Data Entry - beta, gamma form'!X62&gt;0,PI()*(((AY62+$G$2)*(AY62+$G$2))-(AY62*AY62)),"No Colony")</f>
        <v>No Colony</v>
      </c>
      <c r="BD62" s="91" t="str">
        <f>IF('Data Entry - beta, gamma form'!Y62&gt;0,PI()*(((AZ62+$H$2)*(AZ62+$H$2))-(AZ62*AZ62)),"No Colony")</f>
        <v>No Colony</v>
      </c>
      <c r="BE62" s="106" t="str">
        <f>IF('Data Entry - beta, gamma form'!Z62&gt;0,PI()*(((BA62+$I$2)*(BA62+$I$2))-(BA62*BA62)),"No Colony")</f>
        <v>No Colony</v>
      </c>
      <c r="BF62" s="32"/>
      <c r="BG62" s="306" t="str">
        <f>IF('Data Entry - beta, gamma form'!W62&gt;0,Equations!$F$30*BB62,"No Colony")</f>
        <v>No Colony</v>
      </c>
      <c r="BH62" s="96" t="str">
        <f>IF('Data Entry - beta, gamma form'!X62&gt;0,Equations!$F$30*BC62,"No Colony")</f>
        <v>No Colony</v>
      </c>
      <c r="BI62" s="96" t="str">
        <f>IF('Data Entry - beta, gamma form'!Y62&gt;0,Equations!$F$30*BD62,"No Colony")</f>
        <v>No Colony</v>
      </c>
      <c r="BJ62" s="307" t="str">
        <f>IF('Data Entry - beta, gamma form'!Z62&gt;0,Equations!$F$30*BE62,"No Colony")</f>
        <v>No Colony</v>
      </c>
      <c r="BM62" s="100">
        <v>59</v>
      </c>
      <c r="BN62" s="203" t="str">
        <f>IF('Site Description'!$F$43&gt;1,SQRT(('Data Entry - beta, gamma form'!AD62)/PI()),"NO TRANSECT")</f>
        <v>NO TRANSECT</v>
      </c>
      <c r="BO62" s="201" t="str">
        <f>IF('Site Description'!$F$43&gt;1,SQRT(('Data Entry - beta, gamma form'!AE62)/PI()),"NO TRANSECT")</f>
        <v>NO TRANSECT</v>
      </c>
      <c r="BP62" s="201" t="str">
        <f>IF('Site Description'!$F$43&gt;1,SQRT(('Data Entry - beta, gamma form'!AF62)/PI()),"NO TRANSECT")</f>
        <v>NO TRANSECT</v>
      </c>
      <c r="BQ62" s="312" t="str">
        <f>IF('Site Description'!$F$43&gt;1,SQRT(('Data Entry - beta, gamma form'!AG62)/PI()),"NO TRANSECT")</f>
        <v>NO TRANSECT</v>
      </c>
      <c r="BR62" s="315" t="str">
        <f>IF('Data Entry - beta, gamma form'!AD62&gt;0,PI()*(((BN62+$F$2)*(BN62+$F$2))-(BN62*BN62)),"No Colony")</f>
        <v>No Colony</v>
      </c>
      <c r="BS62" s="91" t="str">
        <f>IF('Data Entry - beta, gamma form'!AE62&gt;0,PI()*(((BO62+$G$2)*(BO62+$G$2))-(BO62*BO62)),"No Colony")</f>
        <v>No Colony</v>
      </c>
      <c r="BT62" s="91" t="str">
        <f>IF('Data Entry - beta, gamma form'!AF62&gt;0,PI()*(((BP62+$H$2)*(BP62+$H$2))-(BP62*BP62)),"No Colony")</f>
        <v>No Colony</v>
      </c>
      <c r="BU62" s="106" t="str">
        <f>IF('Data Entry - beta, gamma form'!AG62&gt;0,PI()*(((BQ62+$I$2)*(BQ62+$I$2))-(BQ62*BQ62)),"No Colony")</f>
        <v>No Colony</v>
      </c>
      <c r="BV62" s="32"/>
      <c r="BW62" s="75" t="str">
        <f>IF('Data Entry - beta, gamma form'!AD62&gt;0,Equations!$F$30*BR62,"No Colony")</f>
        <v>No Colony</v>
      </c>
      <c r="BX62" s="76" t="str">
        <f>IF('Data Entry - beta, gamma form'!AE62&gt;0,Equations!$F$30*BS62,"No Colony")</f>
        <v>No Colony</v>
      </c>
      <c r="BY62" s="76" t="str">
        <f>IF('Data Entry - beta, gamma form'!AF62&gt;0,Equations!$F$30*BT62,"No Colony")</f>
        <v>No Colony</v>
      </c>
      <c r="BZ62" s="77" t="str">
        <f>IF('Data Entry - beta, gamma form'!AG62&gt;0,Equations!$F$30*BU62,"No Colony")</f>
        <v>No Colony</v>
      </c>
      <c r="CC62" s="100">
        <v>59</v>
      </c>
      <c r="CD62" s="203" t="str">
        <f>IF('Site Description'!$G$43&gt;1,SQRT(('Data Entry - beta, gamma form'!AK62)/PI()),"NO TRANSECT")</f>
        <v>NO TRANSECT</v>
      </c>
      <c r="CE62" s="201" t="str">
        <f>IF('Site Description'!$G$43&gt;1,SQRT(('Data Entry - beta, gamma form'!AL62)/PI()),"NO TRANSECT")</f>
        <v>NO TRANSECT</v>
      </c>
      <c r="CF62" s="201" t="str">
        <f>IF('Site Description'!$G$43&gt;1,SQRT(('Data Entry - beta, gamma form'!AM62)/PI()),"NO TRANSECT")</f>
        <v>NO TRANSECT</v>
      </c>
      <c r="CG62" s="312" t="str">
        <f>IF('Site Description'!$G$43&gt;1,SQRT(('Data Entry - beta, gamma form'!AN62)/PI()),"NO TRANSECT")</f>
        <v>NO TRANSECT</v>
      </c>
      <c r="CH62" s="315" t="str">
        <f>IF('Data Entry - beta, gamma form'!AK62&gt;0,PI()*(((CD62+$F$2)*(CD62+$F$2))-(CD62*CD62)),"No Colony")</f>
        <v>No Colony</v>
      </c>
      <c r="CI62" s="91" t="str">
        <f>IF('Data Entry - beta, gamma form'!AL62&gt;0,PI()*(((CE62+$G$2)*(CE62+$G$2))-(CE62*CE62)),"No Colony")</f>
        <v>No Colony</v>
      </c>
      <c r="CJ62" s="91" t="str">
        <f>IF('Data Entry - beta, gamma form'!AM62&gt;0,PI()*(((CF62+$H$2)*(CF62+$H$2))-(CF62*CF62)),"No Colony")</f>
        <v>No Colony</v>
      </c>
      <c r="CK62" s="106" t="str">
        <f>IF('Data Entry - beta, gamma form'!AN62&gt;0,PI()*(((CG62+$I$2)*(CG62+$I$2))-(CG62*CG62)),"No Colony")</f>
        <v>No Colony</v>
      </c>
      <c r="CL62" s="34"/>
      <c r="CM62" s="75" t="str">
        <f>IF('Data Entry - beta, gamma form'!AK62&gt;0,Equations!$F$30*CH62,"No Colony")</f>
        <v>No Colony</v>
      </c>
      <c r="CN62" s="76" t="str">
        <f>IF('Data Entry - beta, gamma form'!AL62&gt;0,Equations!$F$30*CI62,"No Colony")</f>
        <v>No Colony</v>
      </c>
      <c r="CO62" s="76" t="str">
        <f>IF('Data Entry - beta, gamma form'!AM62&gt;0,Equations!$F$30*CJ62,"No Colony")</f>
        <v>No Colony</v>
      </c>
      <c r="CP62" s="77" t="str">
        <f>IF('Data Entry - beta, gamma form'!AN62&gt;0,Equations!$F$30*CK62,"No Colony")</f>
        <v>No Colony</v>
      </c>
    </row>
    <row r="63" spans="1:94" ht="15.75" thickBot="1">
      <c r="A63" s="100">
        <v>60</v>
      </c>
      <c r="B63" s="203" t="str">
        <f>IF('Site Description'!$B$43&gt;1,SQRT(('Data Entry - beta, gamma form'!B63)/PI()),"NO TRANSECT")</f>
        <v>NO TRANSECT</v>
      </c>
      <c r="C63" s="201" t="str">
        <f>IF('Site Description'!$B$43&gt;1,SQRT(('Data Entry - beta, gamma form'!C63)/PI()),"NO TRANSECT")</f>
        <v>NO TRANSECT</v>
      </c>
      <c r="D63" s="201" t="str">
        <f>IF('Site Description'!$B$43&gt;1,SQRT(('Data Entry - beta, gamma form'!D63)/PI()),"NO TRANSECT")</f>
        <v>NO TRANSECT</v>
      </c>
      <c r="E63" s="201" t="str">
        <f>IF('Site Description'!$B$43&gt;1,SQRT(('Data Entry - beta, gamma form'!E63)/PI()),"NO TRANSECT")</f>
        <v>NO TRANSECT</v>
      </c>
      <c r="F63" s="91" t="str">
        <f>IF('Data Entry - beta, gamma form'!B63&gt;0,PI()*(((B63+$F$2)*(B63+$F$2))-(B63*B63)),"No Colony")</f>
        <v>No Colony</v>
      </c>
      <c r="G63" s="91" t="str">
        <f>IF('Data Entry - beta, gamma form'!C63&gt;0,PI()*(((C63+$G$2)*(C63+$G$2))-(C63*C63)),"No Colony")</f>
        <v>No Colony</v>
      </c>
      <c r="H63" s="91" t="str">
        <f>IF('Data Entry - beta, gamma form'!D63&gt;0,PI()*(((D63+$H$2)*(D63+$H$2))-(D63*D63)),"No Colony")</f>
        <v>No Colony</v>
      </c>
      <c r="I63" s="106" t="str">
        <f>IF('Data Entry - beta, gamma form'!E63&gt;0,PI()*(((E63+$I$2)*(E63+$I$2))-(E63*E63)),"No Colony")</f>
        <v>No Colony</v>
      </c>
      <c r="K63" s="306" t="str">
        <f>IF('Data Entry - beta, gamma form'!B63&gt;0,Equations!$F$30*F63,"No Colony")</f>
        <v>No Colony</v>
      </c>
      <c r="L63" s="96" t="str">
        <f>IF('Data Entry - beta, gamma form'!C63&gt;0,Equations!$F$30*G63,"No Colony")</f>
        <v>No Colony</v>
      </c>
      <c r="M63" s="96" t="str">
        <f>IF('Data Entry - beta, gamma form'!D63&gt;0,Equations!$F$30*H63,"No Colony")</f>
        <v>No Colony</v>
      </c>
      <c r="N63" s="307" t="str">
        <f>IF('Data Entry - beta, gamma form'!E63&gt;0,Equations!$F$30*I63,"No Colony")</f>
        <v>No Colony</v>
      </c>
      <c r="Q63" s="100">
        <v>60</v>
      </c>
      <c r="R63" s="203" t="str">
        <f>IF('Site Description'!$C$43&gt;1,SQRT(('Data Entry - beta, gamma form'!I63)/PI()),"NO TRANSECT")</f>
        <v>NO TRANSECT</v>
      </c>
      <c r="S63" s="201" t="str">
        <f>IF('Site Description'!$C$43&gt;1,SQRT(('Data Entry - beta, gamma form'!J63)/PI()),"NO TRANSECT")</f>
        <v>NO TRANSECT</v>
      </c>
      <c r="T63" s="201" t="str">
        <f>IF('Site Description'!$C$43&gt;1,SQRT(('Data Entry - beta, gamma form'!K63)/PI()),"NO TRANSECT")</f>
        <v>NO TRANSECT</v>
      </c>
      <c r="U63" s="312" t="str">
        <f>IF('Site Description'!$C$43&gt;1,SQRT(('Data Entry - beta, gamma form'!L63)/PI()),"NO TRANSECT")</f>
        <v>NO TRANSECT</v>
      </c>
      <c r="V63" s="315" t="str">
        <f>IF('Data Entry - beta, gamma form'!I63&gt;0,PI()*(((R63+$F$2)*(R63+$F$2))-(R63*R63)),"No Colony")</f>
        <v>No Colony</v>
      </c>
      <c r="W63" s="91" t="str">
        <f>IF('Data Entry - beta, gamma form'!J63&gt;0,PI()*(((S63+$G$2)*(S63+$G$2))-(S63*S63)),"No Colony")</f>
        <v>No Colony</v>
      </c>
      <c r="X63" s="91" t="str">
        <f>IF('Data Entry - beta, gamma form'!K63&gt;0,PI()*(((T63+$H$2)*(T63+$H$2))-(T63*T63)),"No Colony")</f>
        <v>No Colony</v>
      </c>
      <c r="Y63" s="106" t="str">
        <f>IF('Data Entry - beta, gamma form'!L63&gt;0,PI()*(((U63+$I$2)*(U63+$I$2))-(U63*U63)),"No Colony")</f>
        <v>No Colony</v>
      </c>
      <c r="Z63" s="32"/>
      <c r="AA63" s="75" t="str">
        <f>IF('Data Entry - beta, gamma form'!I63&gt;0,Equations!$F$30*V63,"No Colony")</f>
        <v>No Colony</v>
      </c>
      <c r="AB63" s="76" t="str">
        <f>IF('Data Entry - beta, gamma form'!J63&gt;0,Equations!$F$30*W63,"No Colony")</f>
        <v>No Colony</v>
      </c>
      <c r="AC63" s="76" t="str">
        <f>IF('Data Entry - beta, gamma form'!K63&gt;0,Equations!$F$30*X63,"No Colony")</f>
        <v>No Colony</v>
      </c>
      <c r="AD63" s="77" t="str">
        <f>IF('Data Entry - beta, gamma form'!L63&gt;0,Equations!$F$30*Y63,"No Colony")</f>
        <v>No Colony</v>
      </c>
      <c r="AG63" s="100">
        <v>60</v>
      </c>
      <c r="AH63" s="203" t="str">
        <f>IF('Site Description'!$D$43&gt;1,SQRT(('Data Entry - beta, gamma form'!P63)/PI()),"NO TRANSECT")</f>
        <v>NO TRANSECT</v>
      </c>
      <c r="AI63" s="201" t="str">
        <f>IF('Site Description'!$D$43&gt;1,SQRT(('Data Entry - beta, gamma form'!Q63)/PI()),"NO TRANSECT")</f>
        <v>NO TRANSECT</v>
      </c>
      <c r="AJ63" s="201" t="str">
        <f>IF('Site Description'!$D$43&gt;1,SQRT(('Data Entry - beta, gamma form'!R63)/PI()),"NO TRANSECT")</f>
        <v>NO TRANSECT</v>
      </c>
      <c r="AK63" s="317" t="str">
        <f>IF('Site Description'!$D$43&gt;1,SQRT(('Data Entry - beta, gamma form'!S63)/PI()),"NO TRANSECT")</f>
        <v>NO TRANSECT</v>
      </c>
      <c r="AL63" s="315" t="str">
        <f>IF('Data Entry - beta, gamma form'!P63&gt;0,PI()*(((AH63+$F$2)*(AH63+$F$2))-(AH63*AH63)),"No Colony")</f>
        <v>No Colony</v>
      </c>
      <c r="AM63" s="91" t="str">
        <f>IF('Data Entry - beta, gamma form'!Q63&gt;0,PI()*(((AI63+$G$2)*(AI63+$G$2))-(AI63*AI63)),"No Colony")</f>
        <v>No Colony</v>
      </c>
      <c r="AN63" s="91" t="str">
        <f>IF('Data Entry - beta, gamma form'!R63&gt;0,PI()*(((AJ63+$H$2)*(AJ63+$H$2))-(AJ63*AJ63)),"No Colony")</f>
        <v>No Colony</v>
      </c>
      <c r="AO63" s="106" t="str">
        <f>IF('Data Entry - beta, gamma form'!S63&gt;0,PI()*(((AK63+$I$2)*(AK63+$I$2))-(AK63*AK63)),"No Colony")</f>
        <v>No Colony</v>
      </c>
      <c r="AP63" s="32"/>
      <c r="AQ63" s="75" t="str">
        <f>IF('Data Entry - beta, gamma form'!P63&gt;0,Equations!$F$30*AL63,"No Colony")</f>
        <v>No Colony</v>
      </c>
      <c r="AR63" s="76" t="str">
        <f>IF('Data Entry - beta, gamma form'!Q63&gt;0,Equations!$F$30*AM63,"No Colony")</f>
        <v>No Colony</v>
      </c>
      <c r="AS63" s="76" t="str">
        <f>IF('Data Entry - beta, gamma form'!R63&gt;0,Equations!$F$30*AN63,"No Colony")</f>
        <v>No Colony</v>
      </c>
      <c r="AT63" s="77" t="str">
        <f>IF('Data Entry - beta, gamma form'!S63&gt;0,Equations!$F$30*AO63,"No Colony")</f>
        <v>No Colony</v>
      </c>
      <c r="AW63" s="100">
        <v>60</v>
      </c>
      <c r="AX63" s="203" t="str">
        <f>IF('Site Description'!$E$43&gt;1,SQRT(('Data Entry - beta, gamma form'!W63)/PI()),"NO TRANSECT")</f>
        <v>NO TRANSECT</v>
      </c>
      <c r="AY63" s="201" t="str">
        <f>IF('Site Description'!$E$43&gt;1,SQRT(('Data Entry - beta, gamma form'!X63)/PI()),"NO TRANSECT")</f>
        <v>NO TRANSECT</v>
      </c>
      <c r="AZ63" s="201" t="str">
        <f>IF('Site Description'!$E$43&gt;1,SQRT(('Data Entry - beta, gamma form'!Y63)/PI()),"NO TRANSECT")</f>
        <v>NO TRANSECT</v>
      </c>
      <c r="BA63" s="312" t="str">
        <f>IF('Site Description'!$E$43&gt;1,SQRT(('Data Entry - beta, gamma form'!Z63)/PI()),"NO TRANSECT")</f>
        <v>NO TRANSECT</v>
      </c>
      <c r="BB63" s="315" t="str">
        <f>IF('Data Entry - beta, gamma form'!W63&gt;0,PI()*(((AX63+$F$2)*(AX63+$F$2))-(AX63*AX63)),"No Colony")</f>
        <v>No Colony</v>
      </c>
      <c r="BC63" s="91" t="str">
        <f>IF('Data Entry - beta, gamma form'!X63&gt;0,PI()*(((AY63+$G$2)*(AY63+$G$2))-(AY63*AY63)),"No Colony")</f>
        <v>No Colony</v>
      </c>
      <c r="BD63" s="91" t="str">
        <f>IF('Data Entry - beta, gamma form'!Y63&gt;0,PI()*(((AZ63+$H$2)*(AZ63+$H$2))-(AZ63*AZ63)),"No Colony")</f>
        <v>No Colony</v>
      </c>
      <c r="BE63" s="106" t="str">
        <f>IF('Data Entry - beta, gamma form'!Z63&gt;0,PI()*(((BA63+$I$2)*(BA63+$I$2))-(BA63*BA63)),"No Colony")</f>
        <v>No Colony</v>
      </c>
      <c r="BF63" s="32"/>
      <c r="BG63" s="306" t="str">
        <f>IF('Data Entry - beta, gamma form'!W63&gt;0,Equations!$F$30*BB63,"No Colony")</f>
        <v>No Colony</v>
      </c>
      <c r="BH63" s="96" t="str">
        <f>IF('Data Entry - beta, gamma form'!X63&gt;0,Equations!$F$30*BC63,"No Colony")</f>
        <v>No Colony</v>
      </c>
      <c r="BI63" s="96" t="str">
        <f>IF('Data Entry - beta, gamma form'!Y63&gt;0,Equations!$F$30*BD63,"No Colony")</f>
        <v>No Colony</v>
      </c>
      <c r="BJ63" s="307" t="str">
        <f>IF('Data Entry - beta, gamma form'!Z63&gt;0,Equations!$F$30*BE63,"No Colony")</f>
        <v>No Colony</v>
      </c>
      <c r="BM63" s="100">
        <v>60</v>
      </c>
      <c r="BN63" s="203" t="str">
        <f>IF('Site Description'!$F$43&gt;1,SQRT(('Data Entry - beta, gamma form'!AD63)/PI()),"NO TRANSECT")</f>
        <v>NO TRANSECT</v>
      </c>
      <c r="BO63" s="201" t="str">
        <f>IF('Site Description'!$F$43&gt;1,SQRT(('Data Entry - beta, gamma form'!AE63)/PI()),"NO TRANSECT")</f>
        <v>NO TRANSECT</v>
      </c>
      <c r="BP63" s="201" t="str">
        <f>IF('Site Description'!$F$43&gt;1,SQRT(('Data Entry - beta, gamma form'!AF63)/PI()),"NO TRANSECT")</f>
        <v>NO TRANSECT</v>
      </c>
      <c r="BQ63" s="312" t="str">
        <f>IF('Site Description'!$F$43&gt;1,SQRT(('Data Entry - beta, gamma form'!AG63)/PI()),"NO TRANSECT")</f>
        <v>NO TRANSECT</v>
      </c>
      <c r="BR63" s="315" t="str">
        <f>IF('Data Entry - beta, gamma form'!AD63&gt;0,PI()*(((BN63+$F$2)*(BN63+$F$2))-(BN63*BN63)),"No Colony")</f>
        <v>No Colony</v>
      </c>
      <c r="BS63" s="91" t="str">
        <f>IF('Data Entry - beta, gamma form'!AE63&gt;0,PI()*(((BO63+$G$2)*(BO63+$G$2))-(BO63*BO63)),"No Colony")</f>
        <v>No Colony</v>
      </c>
      <c r="BT63" s="91" t="str">
        <f>IF('Data Entry - beta, gamma form'!AF63&gt;0,PI()*(((BP63+$H$2)*(BP63+$H$2))-(BP63*BP63)),"No Colony")</f>
        <v>No Colony</v>
      </c>
      <c r="BU63" s="106" t="str">
        <f>IF('Data Entry - beta, gamma form'!AG63&gt;0,PI()*(((BQ63+$I$2)*(BQ63+$I$2))-(BQ63*BQ63)),"No Colony")</f>
        <v>No Colony</v>
      </c>
      <c r="BV63" s="32"/>
      <c r="BW63" s="75" t="str">
        <f>IF('Data Entry - beta, gamma form'!AD63&gt;0,Equations!$F$30*BR63,"No Colony")</f>
        <v>No Colony</v>
      </c>
      <c r="BX63" s="76" t="str">
        <f>IF('Data Entry - beta, gamma form'!AE63&gt;0,Equations!$F$30*BS63,"No Colony")</f>
        <v>No Colony</v>
      </c>
      <c r="BY63" s="76" t="str">
        <f>IF('Data Entry - beta, gamma form'!AF63&gt;0,Equations!$F$30*BT63,"No Colony")</f>
        <v>No Colony</v>
      </c>
      <c r="BZ63" s="77" t="str">
        <f>IF('Data Entry - beta, gamma form'!AG63&gt;0,Equations!$F$30*BU63,"No Colony")</f>
        <v>No Colony</v>
      </c>
      <c r="CC63" s="100">
        <v>60</v>
      </c>
      <c r="CD63" s="203" t="str">
        <f>IF('Site Description'!$G$43&gt;1,SQRT(('Data Entry - beta, gamma form'!AK63)/PI()),"NO TRANSECT")</f>
        <v>NO TRANSECT</v>
      </c>
      <c r="CE63" s="201" t="str">
        <f>IF('Site Description'!$G$43&gt;1,SQRT(('Data Entry - beta, gamma form'!AL63)/PI()),"NO TRANSECT")</f>
        <v>NO TRANSECT</v>
      </c>
      <c r="CF63" s="201" t="str">
        <f>IF('Site Description'!$G$43&gt;1,SQRT(('Data Entry - beta, gamma form'!AM63)/PI()),"NO TRANSECT")</f>
        <v>NO TRANSECT</v>
      </c>
      <c r="CG63" s="312" t="str">
        <f>IF('Site Description'!$G$43&gt;1,SQRT(('Data Entry - beta, gamma form'!AN63)/PI()),"NO TRANSECT")</f>
        <v>NO TRANSECT</v>
      </c>
      <c r="CH63" s="315" t="str">
        <f>IF('Data Entry - beta, gamma form'!AK63&gt;0,PI()*(((CD63+$F$2)*(CD63+$F$2))-(CD63*CD63)),"No Colony")</f>
        <v>No Colony</v>
      </c>
      <c r="CI63" s="91" t="str">
        <f>IF('Data Entry - beta, gamma form'!AL63&gt;0,PI()*(((CE63+$G$2)*(CE63+$G$2))-(CE63*CE63)),"No Colony")</f>
        <v>No Colony</v>
      </c>
      <c r="CJ63" s="91" t="str">
        <f>IF('Data Entry - beta, gamma form'!AM63&gt;0,PI()*(((CF63+$H$2)*(CF63+$H$2))-(CF63*CF63)),"No Colony")</f>
        <v>No Colony</v>
      </c>
      <c r="CK63" s="106" t="str">
        <f>IF('Data Entry - beta, gamma form'!AN63&gt;0,PI()*(((CG63+$I$2)*(CG63+$I$2))-(CG63*CG63)),"No Colony")</f>
        <v>No Colony</v>
      </c>
      <c r="CL63" s="34"/>
      <c r="CM63" s="75" t="str">
        <f>IF('Data Entry - beta, gamma form'!AK63&gt;0,Equations!$F$30*CH63,"No Colony")</f>
        <v>No Colony</v>
      </c>
      <c r="CN63" s="76" t="str">
        <f>IF('Data Entry - beta, gamma form'!AL63&gt;0,Equations!$F$30*CI63,"No Colony")</f>
        <v>No Colony</v>
      </c>
      <c r="CO63" s="76" t="str">
        <f>IF('Data Entry - beta, gamma form'!AM63&gt;0,Equations!$F$30*CJ63,"No Colony")</f>
        <v>No Colony</v>
      </c>
      <c r="CP63" s="77" t="str">
        <f>IF('Data Entry - beta, gamma form'!AN63&gt;0,Equations!$F$30*CK63,"No Colony")</f>
        <v>No Colony</v>
      </c>
    </row>
    <row r="64" spans="1:94" ht="15.75" thickBot="1">
      <c r="A64" s="100">
        <v>61</v>
      </c>
      <c r="B64" s="203" t="str">
        <f>IF('Site Description'!$B$43&gt;1,SQRT(('Data Entry - beta, gamma form'!B64)/PI()),"NO TRANSECT")</f>
        <v>NO TRANSECT</v>
      </c>
      <c r="C64" s="201" t="str">
        <f>IF('Site Description'!$B$43&gt;1,SQRT(('Data Entry - beta, gamma form'!C64)/PI()),"NO TRANSECT")</f>
        <v>NO TRANSECT</v>
      </c>
      <c r="D64" s="201" t="str">
        <f>IF('Site Description'!$B$43&gt;1,SQRT(('Data Entry - beta, gamma form'!D64)/PI()),"NO TRANSECT")</f>
        <v>NO TRANSECT</v>
      </c>
      <c r="E64" s="201" t="str">
        <f>IF('Site Description'!$B$43&gt;1,SQRT(('Data Entry - beta, gamma form'!E64)/PI()),"NO TRANSECT")</f>
        <v>NO TRANSECT</v>
      </c>
      <c r="F64" s="91" t="str">
        <f>IF('Data Entry - beta, gamma form'!B64&gt;0,PI()*(((B64+$F$2)*(B64+$F$2))-(B64*B64)),"No Colony")</f>
        <v>No Colony</v>
      </c>
      <c r="G64" s="91" t="str">
        <f>IF('Data Entry - beta, gamma form'!C64&gt;0,PI()*(((C64+$G$2)*(C64+$G$2))-(C64*C64)),"No Colony")</f>
        <v>No Colony</v>
      </c>
      <c r="H64" s="91" t="str">
        <f>IF('Data Entry - beta, gamma form'!D64&gt;0,PI()*(((D64+$H$2)*(D64+$H$2))-(D64*D64)),"No Colony")</f>
        <v>No Colony</v>
      </c>
      <c r="I64" s="106" t="str">
        <f>IF('Data Entry - beta, gamma form'!E64&gt;0,PI()*(((E64+$I$2)*(E64+$I$2))-(E64*E64)),"No Colony")</f>
        <v>No Colony</v>
      </c>
      <c r="K64" s="306" t="str">
        <f>IF('Data Entry - beta, gamma form'!B64&gt;0,Equations!$F$30*F64,"No Colony")</f>
        <v>No Colony</v>
      </c>
      <c r="L64" s="96" t="str">
        <f>IF('Data Entry - beta, gamma form'!C64&gt;0,Equations!$F$30*G64,"No Colony")</f>
        <v>No Colony</v>
      </c>
      <c r="M64" s="96" t="str">
        <f>IF('Data Entry - beta, gamma form'!D64&gt;0,Equations!$F$30*H64,"No Colony")</f>
        <v>No Colony</v>
      </c>
      <c r="N64" s="307" t="str">
        <f>IF('Data Entry - beta, gamma form'!E64&gt;0,Equations!$F$30*I64,"No Colony")</f>
        <v>No Colony</v>
      </c>
      <c r="Q64" s="100">
        <v>61</v>
      </c>
      <c r="R64" s="203" t="str">
        <f>IF('Site Description'!$C$43&gt;1,SQRT(('Data Entry - beta, gamma form'!I64)/PI()),"NO TRANSECT")</f>
        <v>NO TRANSECT</v>
      </c>
      <c r="S64" s="201" t="str">
        <f>IF('Site Description'!$C$43&gt;1,SQRT(('Data Entry - beta, gamma form'!J64)/PI()),"NO TRANSECT")</f>
        <v>NO TRANSECT</v>
      </c>
      <c r="T64" s="201" t="str">
        <f>IF('Site Description'!$C$43&gt;1,SQRT(('Data Entry - beta, gamma form'!K64)/PI()),"NO TRANSECT")</f>
        <v>NO TRANSECT</v>
      </c>
      <c r="U64" s="312" t="str">
        <f>IF('Site Description'!$C$43&gt;1,SQRT(('Data Entry - beta, gamma form'!L64)/PI()),"NO TRANSECT")</f>
        <v>NO TRANSECT</v>
      </c>
      <c r="V64" s="315" t="str">
        <f>IF('Data Entry - beta, gamma form'!I64&gt;0,PI()*(((R64+$F$2)*(R64+$F$2))-(R64*R64)),"No Colony")</f>
        <v>No Colony</v>
      </c>
      <c r="W64" s="91" t="str">
        <f>IF('Data Entry - beta, gamma form'!J64&gt;0,PI()*(((S64+$G$2)*(S64+$G$2))-(S64*S64)),"No Colony")</f>
        <v>No Colony</v>
      </c>
      <c r="X64" s="91" t="str">
        <f>IF('Data Entry - beta, gamma form'!K64&gt;0,PI()*(((T64+$H$2)*(T64+$H$2))-(T64*T64)),"No Colony")</f>
        <v>No Colony</v>
      </c>
      <c r="Y64" s="106" t="str">
        <f>IF('Data Entry - beta, gamma form'!L64&gt;0,PI()*(((U64+$I$2)*(U64+$I$2))-(U64*U64)),"No Colony")</f>
        <v>No Colony</v>
      </c>
      <c r="Z64" s="32"/>
      <c r="AA64" s="75" t="str">
        <f>IF('Data Entry - beta, gamma form'!I64&gt;0,Equations!$F$30*V64,"No Colony")</f>
        <v>No Colony</v>
      </c>
      <c r="AB64" s="76" t="str">
        <f>IF('Data Entry - beta, gamma form'!J64&gt;0,Equations!$F$30*W64,"No Colony")</f>
        <v>No Colony</v>
      </c>
      <c r="AC64" s="76" t="str">
        <f>IF('Data Entry - beta, gamma form'!K64&gt;0,Equations!$F$30*X64,"No Colony")</f>
        <v>No Colony</v>
      </c>
      <c r="AD64" s="77" t="str">
        <f>IF('Data Entry - beta, gamma form'!L64&gt;0,Equations!$F$30*Y64,"No Colony")</f>
        <v>No Colony</v>
      </c>
      <c r="AG64" s="100">
        <v>61</v>
      </c>
      <c r="AH64" s="203" t="str">
        <f>IF('Site Description'!$D$43&gt;1,SQRT(('Data Entry - beta, gamma form'!P64)/PI()),"NO TRANSECT")</f>
        <v>NO TRANSECT</v>
      </c>
      <c r="AI64" s="201" t="str">
        <f>IF('Site Description'!$D$43&gt;1,SQRT(('Data Entry - beta, gamma form'!Q64)/PI()),"NO TRANSECT")</f>
        <v>NO TRANSECT</v>
      </c>
      <c r="AJ64" s="201" t="str">
        <f>IF('Site Description'!$D$43&gt;1,SQRT(('Data Entry - beta, gamma form'!R64)/PI()),"NO TRANSECT")</f>
        <v>NO TRANSECT</v>
      </c>
      <c r="AK64" s="317" t="str">
        <f>IF('Site Description'!$D$43&gt;1,SQRT(('Data Entry - beta, gamma form'!S64)/PI()),"NO TRANSECT")</f>
        <v>NO TRANSECT</v>
      </c>
      <c r="AL64" s="315" t="str">
        <f>IF('Data Entry - beta, gamma form'!P64&gt;0,PI()*(((AH64+$F$2)*(AH64+$F$2))-(AH64*AH64)),"No Colony")</f>
        <v>No Colony</v>
      </c>
      <c r="AM64" s="91" t="str">
        <f>IF('Data Entry - beta, gamma form'!Q64&gt;0,PI()*(((AI64+$G$2)*(AI64+$G$2))-(AI64*AI64)),"No Colony")</f>
        <v>No Colony</v>
      </c>
      <c r="AN64" s="91" t="str">
        <f>IF('Data Entry - beta, gamma form'!R64&gt;0,PI()*(((AJ64+$H$2)*(AJ64+$H$2))-(AJ64*AJ64)),"No Colony")</f>
        <v>No Colony</v>
      </c>
      <c r="AO64" s="106" t="str">
        <f>IF('Data Entry - beta, gamma form'!S64&gt;0,PI()*(((AK64+$I$2)*(AK64+$I$2))-(AK64*AK64)),"No Colony")</f>
        <v>No Colony</v>
      </c>
      <c r="AP64" s="32"/>
      <c r="AQ64" s="75" t="str">
        <f>IF('Data Entry - beta, gamma form'!P64&gt;0,Equations!$F$30*AL64,"No Colony")</f>
        <v>No Colony</v>
      </c>
      <c r="AR64" s="76" t="str">
        <f>IF('Data Entry - beta, gamma form'!Q64&gt;0,Equations!$F$30*AM64,"No Colony")</f>
        <v>No Colony</v>
      </c>
      <c r="AS64" s="76" t="str">
        <f>IF('Data Entry - beta, gamma form'!R64&gt;0,Equations!$F$30*AN64,"No Colony")</f>
        <v>No Colony</v>
      </c>
      <c r="AT64" s="77" t="str">
        <f>IF('Data Entry - beta, gamma form'!S64&gt;0,Equations!$F$30*AO64,"No Colony")</f>
        <v>No Colony</v>
      </c>
      <c r="AW64" s="100">
        <v>61</v>
      </c>
      <c r="AX64" s="203" t="str">
        <f>IF('Site Description'!$E$43&gt;1,SQRT(('Data Entry - beta, gamma form'!W64)/PI()),"NO TRANSECT")</f>
        <v>NO TRANSECT</v>
      </c>
      <c r="AY64" s="201" t="str">
        <f>IF('Site Description'!$E$43&gt;1,SQRT(('Data Entry - beta, gamma form'!X64)/PI()),"NO TRANSECT")</f>
        <v>NO TRANSECT</v>
      </c>
      <c r="AZ64" s="201" t="str">
        <f>IF('Site Description'!$E$43&gt;1,SQRT(('Data Entry - beta, gamma form'!Y64)/PI()),"NO TRANSECT")</f>
        <v>NO TRANSECT</v>
      </c>
      <c r="BA64" s="312" t="str">
        <f>IF('Site Description'!$E$43&gt;1,SQRT(('Data Entry - beta, gamma form'!Z64)/PI()),"NO TRANSECT")</f>
        <v>NO TRANSECT</v>
      </c>
      <c r="BB64" s="315" t="str">
        <f>IF('Data Entry - beta, gamma form'!W64&gt;0,PI()*(((AX64+$F$2)*(AX64+$F$2))-(AX64*AX64)),"No Colony")</f>
        <v>No Colony</v>
      </c>
      <c r="BC64" s="91" t="str">
        <f>IF('Data Entry - beta, gamma form'!X64&gt;0,PI()*(((AY64+$G$2)*(AY64+$G$2))-(AY64*AY64)),"No Colony")</f>
        <v>No Colony</v>
      </c>
      <c r="BD64" s="91" t="str">
        <f>IF('Data Entry - beta, gamma form'!Y64&gt;0,PI()*(((AZ64+$H$2)*(AZ64+$H$2))-(AZ64*AZ64)),"No Colony")</f>
        <v>No Colony</v>
      </c>
      <c r="BE64" s="106" t="str">
        <f>IF('Data Entry - beta, gamma form'!Z64&gt;0,PI()*(((BA64+$I$2)*(BA64+$I$2))-(BA64*BA64)),"No Colony")</f>
        <v>No Colony</v>
      </c>
      <c r="BF64" s="32"/>
      <c r="BG64" s="306" t="str">
        <f>IF('Data Entry - beta, gamma form'!W64&gt;0,Equations!$F$30*BB64,"No Colony")</f>
        <v>No Colony</v>
      </c>
      <c r="BH64" s="96" t="str">
        <f>IF('Data Entry - beta, gamma form'!X64&gt;0,Equations!$F$30*BC64,"No Colony")</f>
        <v>No Colony</v>
      </c>
      <c r="BI64" s="96" t="str">
        <f>IF('Data Entry - beta, gamma form'!Y64&gt;0,Equations!$F$30*BD64,"No Colony")</f>
        <v>No Colony</v>
      </c>
      <c r="BJ64" s="307" t="str">
        <f>IF('Data Entry - beta, gamma form'!Z64&gt;0,Equations!$F$30*BE64,"No Colony")</f>
        <v>No Colony</v>
      </c>
      <c r="BM64" s="100">
        <v>61</v>
      </c>
      <c r="BN64" s="203" t="str">
        <f>IF('Site Description'!$F$43&gt;1,SQRT(('Data Entry - beta, gamma form'!AD64)/PI()),"NO TRANSECT")</f>
        <v>NO TRANSECT</v>
      </c>
      <c r="BO64" s="201" t="str">
        <f>IF('Site Description'!$F$43&gt;1,SQRT(('Data Entry - beta, gamma form'!AE64)/PI()),"NO TRANSECT")</f>
        <v>NO TRANSECT</v>
      </c>
      <c r="BP64" s="201" t="str">
        <f>IF('Site Description'!$F$43&gt;1,SQRT(('Data Entry - beta, gamma form'!AF64)/PI()),"NO TRANSECT")</f>
        <v>NO TRANSECT</v>
      </c>
      <c r="BQ64" s="312" t="str">
        <f>IF('Site Description'!$F$43&gt;1,SQRT(('Data Entry - beta, gamma form'!AG64)/PI()),"NO TRANSECT")</f>
        <v>NO TRANSECT</v>
      </c>
      <c r="BR64" s="315" t="str">
        <f>IF('Data Entry - beta, gamma form'!AD64&gt;0,PI()*(((BN64+$F$2)*(BN64+$F$2))-(BN64*BN64)),"No Colony")</f>
        <v>No Colony</v>
      </c>
      <c r="BS64" s="91" t="str">
        <f>IF('Data Entry - beta, gamma form'!AE64&gt;0,PI()*(((BO64+$G$2)*(BO64+$G$2))-(BO64*BO64)),"No Colony")</f>
        <v>No Colony</v>
      </c>
      <c r="BT64" s="91" t="str">
        <f>IF('Data Entry - beta, gamma form'!AF64&gt;0,PI()*(((BP64+$H$2)*(BP64+$H$2))-(BP64*BP64)),"No Colony")</f>
        <v>No Colony</v>
      </c>
      <c r="BU64" s="106" t="str">
        <f>IF('Data Entry - beta, gamma form'!AG64&gt;0,PI()*(((BQ64+$I$2)*(BQ64+$I$2))-(BQ64*BQ64)),"No Colony")</f>
        <v>No Colony</v>
      </c>
      <c r="BV64" s="32"/>
      <c r="BW64" s="75" t="str">
        <f>IF('Data Entry - beta, gamma form'!AD64&gt;0,Equations!$F$30*BR64,"No Colony")</f>
        <v>No Colony</v>
      </c>
      <c r="BX64" s="76" t="str">
        <f>IF('Data Entry - beta, gamma form'!AE64&gt;0,Equations!$F$30*BS64,"No Colony")</f>
        <v>No Colony</v>
      </c>
      <c r="BY64" s="76" t="str">
        <f>IF('Data Entry - beta, gamma form'!AF64&gt;0,Equations!$F$30*BT64,"No Colony")</f>
        <v>No Colony</v>
      </c>
      <c r="BZ64" s="77" t="str">
        <f>IF('Data Entry - beta, gamma form'!AG64&gt;0,Equations!$F$30*BU64,"No Colony")</f>
        <v>No Colony</v>
      </c>
      <c r="CC64" s="100">
        <v>61</v>
      </c>
      <c r="CD64" s="203" t="str">
        <f>IF('Site Description'!$G$43&gt;1,SQRT(('Data Entry - beta, gamma form'!AK64)/PI()),"NO TRANSECT")</f>
        <v>NO TRANSECT</v>
      </c>
      <c r="CE64" s="201" t="str">
        <f>IF('Site Description'!$G$43&gt;1,SQRT(('Data Entry - beta, gamma form'!AL64)/PI()),"NO TRANSECT")</f>
        <v>NO TRANSECT</v>
      </c>
      <c r="CF64" s="201" t="str">
        <f>IF('Site Description'!$G$43&gt;1,SQRT(('Data Entry - beta, gamma form'!AM64)/PI()),"NO TRANSECT")</f>
        <v>NO TRANSECT</v>
      </c>
      <c r="CG64" s="312" t="str">
        <f>IF('Site Description'!$G$43&gt;1,SQRT(('Data Entry - beta, gamma form'!AN64)/PI()),"NO TRANSECT")</f>
        <v>NO TRANSECT</v>
      </c>
      <c r="CH64" s="315" t="str">
        <f>IF('Data Entry - beta, gamma form'!AK64&gt;0,PI()*(((CD64+$F$2)*(CD64+$F$2))-(CD64*CD64)),"No Colony")</f>
        <v>No Colony</v>
      </c>
      <c r="CI64" s="91" t="str">
        <f>IF('Data Entry - beta, gamma form'!AL64&gt;0,PI()*(((CE64+$G$2)*(CE64+$G$2))-(CE64*CE64)),"No Colony")</f>
        <v>No Colony</v>
      </c>
      <c r="CJ64" s="91" t="str">
        <f>IF('Data Entry - beta, gamma form'!AM64&gt;0,PI()*(((CF64+$H$2)*(CF64+$H$2))-(CF64*CF64)),"No Colony")</f>
        <v>No Colony</v>
      </c>
      <c r="CK64" s="106" t="str">
        <f>IF('Data Entry - beta, gamma form'!AN64&gt;0,PI()*(((CG64+$I$2)*(CG64+$I$2))-(CG64*CG64)),"No Colony")</f>
        <v>No Colony</v>
      </c>
      <c r="CL64" s="34"/>
      <c r="CM64" s="75" t="str">
        <f>IF('Data Entry - beta, gamma form'!AK64&gt;0,Equations!$F$30*CH64,"No Colony")</f>
        <v>No Colony</v>
      </c>
      <c r="CN64" s="76" t="str">
        <f>IF('Data Entry - beta, gamma form'!AL64&gt;0,Equations!$F$30*CI64,"No Colony")</f>
        <v>No Colony</v>
      </c>
      <c r="CO64" s="76" t="str">
        <f>IF('Data Entry - beta, gamma form'!AM64&gt;0,Equations!$F$30*CJ64,"No Colony")</f>
        <v>No Colony</v>
      </c>
      <c r="CP64" s="77" t="str">
        <f>IF('Data Entry - beta, gamma form'!AN64&gt;0,Equations!$F$30*CK64,"No Colony")</f>
        <v>No Colony</v>
      </c>
    </row>
    <row r="65" spans="1:94" ht="15.75" thickBot="1">
      <c r="A65" s="100">
        <v>62</v>
      </c>
      <c r="B65" s="203" t="str">
        <f>IF('Site Description'!$B$43&gt;1,SQRT(('Data Entry - beta, gamma form'!B65)/PI()),"NO TRANSECT")</f>
        <v>NO TRANSECT</v>
      </c>
      <c r="C65" s="201" t="str">
        <f>IF('Site Description'!$B$43&gt;1,SQRT(('Data Entry - beta, gamma form'!C65)/PI()),"NO TRANSECT")</f>
        <v>NO TRANSECT</v>
      </c>
      <c r="D65" s="201" t="str">
        <f>IF('Site Description'!$B$43&gt;1,SQRT(('Data Entry - beta, gamma form'!D65)/PI()),"NO TRANSECT")</f>
        <v>NO TRANSECT</v>
      </c>
      <c r="E65" s="201" t="str">
        <f>IF('Site Description'!$B$43&gt;1,SQRT(('Data Entry - beta, gamma form'!E65)/PI()),"NO TRANSECT")</f>
        <v>NO TRANSECT</v>
      </c>
      <c r="F65" s="91" t="str">
        <f>IF('Data Entry - beta, gamma form'!B65&gt;0,PI()*(((B65+$F$2)*(B65+$F$2))-(B65*B65)),"No Colony")</f>
        <v>No Colony</v>
      </c>
      <c r="G65" s="91" t="str">
        <f>IF('Data Entry - beta, gamma form'!C65&gt;0,PI()*(((C65+$G$2)*(C65+$G$2))-(C65*C65)),"No Colony")</f>
        <v>No Colony</v>
      </c>
      <c r="H65" s="91" t="str">
        <f>IF('Data Entry - beta, gamma form'!D65&gt;0,PI()*(((D65+$H$2)*(D65+$H$2))-(D65*D65)),"No Colony")</f>
        <v>No Colony</v>
      </c>
      <c r="I65" s="106" t="str">
        <f>IF('Data Entry - beta, gamma form'!E65&gt;0,PI()*(((E65+$I$2)*(E65+$I$2))-(E65*E65)),"No Colony")</f>
        <v>No Colony</v>
      </c>
      <c r="K65" s="306" t="str">
        <f>IF('Data Entry - beta, gamma form'!B65&gt;0,Equations!$F$30*F65,"No Colony")</f>
        <v>No Colony</v>
      </c>
      <c r="L65" s="96" t="str">
        <f>IF('Data Entry - beta, gamma form'!C65&gt;0,Equations!$F$30*G65,"No Colony")</f>
        <v>No Colony</v>
      </c>
      <c r="M65" s="96" t="str">
        <f>IF('Data Entry - beta, gamma form'!D65&gt;0,Equations!$F$30*H65,"No Colony")</f>
        <v>No Colony</v>
      </c>
      <c r="N65" s="307" t="str">
        <f>IF('Data Entry - beta, gamma form'!E65&gt;0,Equations!$F$30*I65,"No Colony")</f>
        <v>No Colony</v>
      </c>
      <c r="Q65" s="100">
        <v>62</v>
      </c>
      <c r="R65" s="203" t="str">
        <f>IF('Site Description'!$C$43&gt;1,SQRT(('Data Entry - beta, gamma form'!I65)/PI()),"NO TRANSECT")</f>
        <v>NO TRANSECT</v>
      </c>
      <c r="S65" s="201" t="str">
        <f>IF('Site Description'!$C$43&gt;1,SQRT(('Data Entry - beta, gamma form'!J65)/PI()),"NO TRANSECT")</f>
        <v>NO TRANSECT</v>
      </c>
      <c r="T65" s="201" t="str">
        <f>IF('Site Description'!$C$43&gt;1,SQRT(('Data Entry - beta, gamma form'!K65)/PI()),"NO TRANSECT")</f>
        <v>NO TRANSECT</v>
      </c>
      <c r="U65" s="312" t="str">
        <f>IF('Site Description'!$C$43&gt;1,SQRT(('Data Entry - beta, gamma form'!L65)/PI()),"NO TRANSECT")</f>
        <v>NO TRANSECT</v>
      </c>
      <c r="V65" s="315" t="str">
        <f>IF('Data Entry - beta, gamma form'!I65&gt;0,PI()*(((R65+$F$2)*(R65+$F$2))-(R65*R65)),"No Colony")</f>
        <v>No Colony</v>
      </c>
      <c r="W65" s="91" t="str">
        <f>IF('Data Entry - beta, gamma form'!J65&gt;0,PI()*(((S65+$G$2)*(S65+$G$2))-(S65*S65)),"No Colony")</f>
        <v>No Colony</v>
      </c>
      <c r="X65" s="91" t="str">
        <f>IF('Data Entry - beta, gamma form'!K65&gt;0,PI()*(((T65+$H$2)*(T65+$H$2))-(T65*T65)),"No Colony")</f>
        <v>No Colony</v>
      </c>
      <c r="Y65" s="106" t="str">
        <f>IF('Data Entry - beta, gamma form'!L65&gt;0,PI()*(((U65+$I$2)*(U65+$I$2))-(U65*U65)),"No Colony")</f>
        <v>No Colony</v>
      </c>
      <c r="Z65" s="32"/>
      <c r="AA65" s="75" t="str">
        <f>IF('Data Entry - beta, gamma form'!I65&gt;0,Equations!$F$30*V65,"No Colony")</f>
        <v>No Colony</v>
      </c>
      <c r="AB65" s="76" t="str">
        <f>IF('Data Entry - beta, gamma form'!J65&gt;0,Equations!$F$30*W65,"No Colony")</f>
        <v>No Colony</v>
      </c>
      <c r="AC65" s="76" t="str">
        <f>IF('Data Entry - beta, gamma form'!K65&gt;0,Equations!$F$30*X65,"No Colony")</f>
        <v>No Colony</v>
      </c>
      <c r="AD65" s="77" t="str">
        <f>IF('Data Entry - beta, gamma form'!L65&gt;0,Equations!$F$30*Y65,"No Colony")</f>
        <v>No Colony</v>
      </c>
      <c r="AG65" s="100">
        <v>62</v>
      </c>
      <c r="AH65" s="203" t="str">
        <f>IF('Site Description'!$D$43&gt;1,SQRT(('Data Entry - beta, gamma form'!P65)/PI()),"NO TRANSECT")</f>
        <v>NO TRANSECT</v>
      </c>
      <c r="AI65" s="201" t="str">
        <f>IF('Site Description'!$D$43&gt;1,SQRT(('Data Entry - beta, gamma form'!Q65)/PI()),"NO TRANSECT")</f>
        <v>NO TRANSECT</v>
      </c>
      <c r="AJ65" s="201" t="str">
        <f>IF('Site Description'!$D$43&gt;1,SQRT(('Data Entry - beta, gamma form'!R65)/PI()),"NO TRANSECT")</f>
        <v>NO TRANSECT</v>
      </c>
      <c r="AK65" s="317" t="str">
        <f>IF('Site Description'!$D$43&gt;1,SQRT(('Data Entry - beta, gamma form'!S65)/PI()),"NO TRANSECT")</f>
        <v>NO TRANSECT</v>
      </c>
      <c r="AL65" s="315" t="str">
        <f>IF('Data Entry - beta, gamma form'!P65&gt;0,PI()*(((AH65+$F$2)*(AH65+$F$2))-(AH65*AH65)),"No Colony")</f>
        <v>No Colony</v>
      </c>
      <c r="AM65" s="91" t="str">
        <f>IF('Data Entry - beta, gamma form'!Q65&gt;0,PI()*(((AI65+$G$2)*(AI65+$G$2))-(AI65*AI65)),"No Colony")</f>
        <v>No Colony</v>
      </c>
      <c r="AN65" s="91" t="str">
        <f>IF('Data Entry - beta, gamma form'!R65&gt;0,PI()*(((AJ65+$H$2)*(AJ65+$H$2))-(AJ65*AJ65)),"No Colony")</f>
        <v>No Colony</v>
      </c>
      <c r="AO65" s="106" t="str">
        <f>IF('Data Entry - beta, gamma form'!S65&gt;0,PI()*(((AK65+$I$2)*(AK65+$I$2))-(AK65*AK65)),"No Colony")</f>
        <v>No Colony</v>
      </c>
      <c r="AP65" s="32"/>
      <c r="AQ65" s="75" t="str">
        <f>IF('Data Entry - beta, gamma form'!P65&gt;0,Equations!$F$30*AL65,"No Colony")</f>
        <v>No Colony</v>
      </c>
      <c r="AR65" s="76" t="str">
        <f>IF('Data Entry - beta, gamma form'!Q65&gt;0,Equations!$F$30*AM65,"No Colony")</f>
        <v>No Colony</v>
      </c>
      <c r="AS65" s="76" t="str">
        <f>IF('Data Entry - beta, gamma form'!R65&gt;0,Equations!$F$30*AN65,"No Colony")</f>
        <v>No Colony</v>
      </c>
      <c r="AT65" s="77" t="str">
        <f>IF('Data Entry - beta, gamma form'!S65&gt;0,Equations!$F$30*AO65,"No Colony")</f>
        <v>No Colony</v>
      </c>
      <c r="AW65" s="100">
        <v>62</v>
      </c>
      <c r="AX65" s="203" t="str">
        <f>IF('Site Description'!$E$43&gt;1,SQRT(('Data Entry - beta, gamma form'!W65)/PI()),"NO TRANSECT")</f>
        <v>NO TRANSECT</v>
      </c>
      <c r="AY65" s="201" t="str">
        <f>IF('Site Description'!$E$43&gt;1,SQRT(('Data Entry - beta, gamma form'!X65)/PI()),"NO TRANSECT")</f>
        <v>NO TRANSECT</v>
      </c>
      <c r="AZ65" s="201" t="str">
        <f>IF('Site Description'!$E$43&gt;1,SQRT(('Data Entry - beta, gamma form'!Y65)/PI()),"NO TRANSECT")</f>
        <v>NO TRANSECT</v>
      </c>
      <c r="BA65" s="312" t="str">
        <f>IF('Site Description'!$E$43&gt;1,SQRT(('Data Entry - beta, gamma form'!Z65)/PI()),"NO TRANSECT")</f>
        <v>NO TRANSECT</v>
      </c>
      <c r="BB65" s="315" t="str">
        <f>IF('Data Entry - beta, gamma form'!W65&gt;0,PI()*(((AX65+$F$2)*(AX65+$F$2))-(AX65*AX65)),"No Colony")</f>
        <v>No Colony</v>
      </c>
      <c r="BC65" s="91" t="str">
        <f>IF('Data Entry - beta, gamma form'!X65&gt;0,PI()*(((AY65+$G$2)*(AY65+$G$2))-(AY65*AY65)),"No Colony")</f>
        <v>No Colony</v>
      </c>
      <c r="BD65" s="91" t="str">
        <f>IF('Data Entry - beta, gamma form'!Y65&gt;0,PI()*(((AZ65+$H$2)*(AZ65+$H$2))-(AZ65*AZ65)),"No Colony")</f>
        <v>No Colony</v>
      </c>
      <c r="BE65" s="106" t="str">
        <f>IF('Data Entry - beta, gamma form'!Z65&gt;0,PI()*(((BA65+$I$2)*(BA65+$I$2))-(BA65*BA65)),"No Colony")</f>
        <v>No Colony</v>
      </c>
      <c r="BF65" s="32"/>
      <c r="BG65" s="306" t="str">
        <f>IF('Data Entry - beta, gamma form'!W65&gt;0,Equations!$F$30*BB65,"No Colony")</f>
        <v>No Colony</v>
      </c>
      <c r="BH65" s="96" t="str">
        <f>IF('Data Entry - beta, gamma form'!X65&gt;0,Equations!$F$30*BC65,"No Colony")</f>
        <v>No Colony</v>
      </c>
      <c r="BI65" s="96" t="str">
        <f>IF('Data Entry - beta, gamma form'!Y65&gt;0,Equations!$F$30*BD65,"No Colony")</f>
        <v>No Colony</v>
      </c>
      <c r="BJ65" s="307" t="str">
        <f>IF('Data Entry - beta, gamma form'!Z65&gt;0,Equations!$F$30*BE65,"No Colony")</f>
        <v>No Colony</v>
      </c>
      <c r="BM65" s="100">
        <v>62</v>
      </c>
      <c r="BN65" s="203" t="str">
        <f>IF('Site Description'!$F$43&gt;1,SQRT(('Data Entry - beta, gamma form'!AD65)/PI()),"NO TRANSECT")</f>
        <v>NO TRANSECT</v>
      </c>
      <c r="BO65" s="201" t="str">
        <f>IF('Site Description'!$F$43&gt;1,SQRT(('Data Entry - beta, gamma form'!AE65)/PI()),"NO TRANSECT")</f>
        <v>NO TRANSECT</v>
      </c>
      <c r="BP65" s="201" t="str">
        <f>IF('Site Description'!$F$43&gt;1,SQRT(('Data Entry - beta, gamma form'!AF65)/PI()),"NO TRANSECT")</f>
        <v>NO TRANSECT</v>
      </c>
      <c r="BQ65" s="312" t="str">
        <f>IF('Site Description'!$F$43&gt;1,SQRT(('Data Entry - beta, gamma form'!AG65)/PI()),"NO TRANSECT")</f>
        <v>NO TRANSECT</v>
      </c>
      <c r="BR65" s="315" t="str">
        <f>IF('Data Entry - beta, gamma form'!AD65&gt;0,PI()*(((BN65+$F$2)*(BN65+$F$2))-(BN65*BN65)),"No Colony")</f>
        <v>No Colony</v>
      </c>
      <c r="BS65" s="91" t="str">
        <f>IF('Data Entry - beta, gamma form'!AE65&gt;0,PI()*(((BO65+$G$2)*(BO65+$G$2))-(BO65*BO65)),"No Colony")</f>
        <v>No Colony</v>
      </c>
      <c r="BT65" s="91" t="str">
        <f>IF('Data Entry - beta, gamma form'!AF65&gt;0,PI()*(((BP65+$H$2)*(BP65+$H$2))-(BP65*BP65)),"No Colony")</f>
        <v>No Colony</v>
      </c>
      <c r="BU65" s="106" t="str">
        <f>IF('Data Entry - beta, gamma form'!AG65&gt;0,PI()*(((BQ65+$I$2)*(BQ65+$I$2))-(BQ65*BQ65)),"No Colony")</f>
        <v>No Colony</v>
      </c>
      <c r="BV65" s="32"/>
      <c r="BW65" s="75" t="str">
        <f>IF('Data Entry - beta, gamma form'!AD65&gt;0,Equations!$F$30*BR65,"No Colony")</f>
        <v>No Colony</v>
      </c>
      <c r="BX65" s="76" t="str">
        <f>IF('Data Entry - beta, gamma form'!AE65&gt;0,Equations!$F$30*BS65,"No Colony")</f>
        <v>No Colony</v>
      </c>
      <c r="BY65" s="76" t="str">
        <f>IF('Data Entry - beta, gamma form'!AF65&gt;0,Equations!$F$30*BT65,"No Colony")</f>
        <v>No Colony</v>
      </c>
      <c r="BZ65" s="77" t="str">
        <f>IF('Data Entry - beta, gamma form'!AG65&gt;0,Equations!$F$30*BU65,"No Colony")</f>
        <v>No Colony</v>
      </c>
      <c r="CC65" s="100">
        <v>62</v>
      </c>
      <c r="CD65" s="203" t="str">
        <f>IF('Site Description'!$G$43&gt;1,SQRT(('Data Entry - beta, gamma form'!AK65)/PI()),"NO TRANSECT")</f>
        <v>NO TRANSECT</v>
      </c>
      <c r="CE65" s="201" t="str">
        <f>IF('Site Description'!$G$43&gt;1,SQRT(('Data Entry - beta, gamma form'!AL65)/PI()),"NO TRANSECT")</f>
        <v>NO TRANSECT</v>
      </c>
      <c r="CF65" s="201" t="str">
        <f>IF('Site Description'!$G$43&gt;1,SQRT(('Data Entry - beta, gamma form'!AM65)/PI()),"NO TRANSECT")</f>
        <v>NO TRANSECT</v>
      </c>
      <c r="CG65" s="312" t="str">
        <f>IF('Site Description'!$G$43&gt;1,SQRT(('Data Entry - beta, gamma form'!AN65)/PI()),"NO TRANSECT")</f>
        <v>NO TRANSECT</v>
      </c>
      <c r="CH65" s="315" t="str">
        <f>IF('Data Entry - beta, gamma form'!AK65&gt;0,PI()*(((CD65+$F$2)*(CD65+$F$2))-(CD65*CD65)),"No Colony")</f>
        <v>No Colony</v>
      </c>
      <c r="CI65" s="91" t="str">
        <f>IF('Data Entry - beta, gamma form'!AL65&gt;0,PI()*(((CE65+$G$2)*(CE65+$G$2))-(CE65*CE65)),"No Colony")</f>
        <v>No Colony</v>
      </c>
      <c r="CJ65" s="91" t="str">
        <f>IF('Data Entry - beta, gamma form'!AM65&gt;0,PI()*(((CF65+$H$2)*(CF65+$H$2))-(CF65*CF65)),"No Colony")</f>
        <v>No Colony</v>
      </c>
      <c r="CK65" s="106" t="str">
        <f>IF('Data Entry - beta, gamma form'!AN65&gt;0,PI()*(((CG65+$I$2)*(CG65+$I$2))-(CG65*CG65)),"No Colony")</f>
        <v>No Colony</v>
      </c>
      <c r="CL65" s="34"/>
      <c r="CM65" s="75" t="str">
        <f>IF('Data Entry - beta, gamma form'!AK65&gt;0,Equations!$F$30*CH65,"No Colony")</f>
        <v>No Colony</v>
      </c>
      <c r="CN65" s="76" t="str">
        <f>IF('Data Entry - beta, gamma form'!AL65&gt;0,Equations!$F$30*CI65,"No Colony")</f>
        <v>No Colony</v>
      </c>
      <c r="CO65" s="76" t="str">
        <f>IF('Data Entry - beta, gamma form'!AM65&gt;0,Equations!$F$30*CJ65,"No Colony")</f>
        <v>No Colony</v>
      </c>
      <c r="CP65" s="77" t="str">
        <f>IF('Data Entry - beta, gamma form'!AN65&gt;0,Equations!$F$30*CK65,"No Colony")</f>
        <v>No Colony</v>
      </c>
    </row>
    <row r="66" spans="1:94" ht="15.75" thickBot="1">
      <c r="A66" s="100">
        <v>63</v>
      </c>
      <c r="B66" s="203" t="str">
        <f>IF('Site Description'!$B$43&gt;1,SQRT(('Data Entry - beta, gamma form'!B66)/PI()),"NO TRANSECT")</f>
        <v>NO TRANSECT</v>
      </c>
      <c r="C66" s="201" t="str">
        <f>IF('Site Description'!$B$43&gt;1,SQRT(('Data Entry - beta, gamma form'!C66)/PI()),"NO TRANSECT")</f>
        <v>NO TRANSECT</v>
      </c>
      <c r="D66" s="201" t="str">
        <f>IF('Site Description'!$B$43&gt;1,SQRT(('Data Entry - beta, gamma form'!D66)/PI()),"NO TRANSECT")</f>
        <v>NO TRANSECT</v>
      </c>
      <c r="E66" s="201" t="str">
        <f>IF('Site Description'!$B$43&gt;1,SQRT(('Data Entry - beta, gamma form'!E66)/PI()),"NO TRANSECT")</f>
        <v>NO TRANSECT</v>
      </c>
      <c r="F66" s="91" t="str">
        <f>IF('Data Entry - beta, gamma form'!B66&gt;0,PI()*(((B66+$F$2)*(B66+$F$2))-(B66*B66)),"No Colony")</f>
        <v>No Colony</v>
      </c>
      <c r="G66" s="91" t="str">
        <f>IF('Data Entry - beta, gamma form'!C66&gt;0,PI()*(((C66+$G$2)*(C66+$G$2))-(C66*C66)),"No Colony")</f>
        <v>No Colony</v>
      </c>
      <c r="H66" s="91" t="str">
        <f>IF('Data Entry - beta, gamma form'!D66&gt;0,PI()*(((D66+$H$2)*(D66+$H$2))-(D66*D66)),"No Colony")</f>
        <v>No Colony</v>
      </c>
      <c r="I66" s="106" t="str">
        <f>IF('Data Entry - beta, gamma form'!E66&gt;0,PI()*(((E66+$I$2)*(E66+$I$2))-(E66*E66)),"No Colony")</f>
        <v>No Colony</v>
      </c>
      <c r="K66" s="306" t="str">
        <f>IF('Data Entry - beta, gamma form'!B66&gt;0,Equations!$F$30*F66,"No Colony")</f>
        <v>No Colony</v>
      </c>
      <c r="L66" s="96" t="str">
        <f>IF('Data Entry - beta, gamma form'!C66&gt;0,Equations!$F$30*G66,"No Colony")</f>
        <v>No Colony</v>
      </c>
      <c r="M66" s="96" t="str">
        <f>IF('Data Entry - beta, gamma form'!D66&gt;0,Equations!$F$30*H66,"No Colony")</f>
        <v>No Colony</v>
      </c>
      <c r="N66" s="307" t="str">
        <f>IF('Data Entry - beta, gamma form'!E66&gt;0,Equations!$F$30*I66,"No Colony")</f>
        <v>No Colony</v>
      </c>
      <c r="Q66" s="100">
        <v>63</v>
      </c>
      <c r="R66" s="203" t="str">
        <f>IF('Site Description'!$C$43&gt;1,SQRT(('Data Entry - beta, gamma form'!I66)/PI()),"NO TRANSECT")</f>
        <v>NO TRANSECT</v>
      </c>
      <c r="S66" s="201" t="str">
        <f>IF('Site Description'!$C$43&gt;1,SQRT(('Data Entry - beta, gamma form'!J66)/PI()),"NO TRANSECT")</f>
        <v>NO TRANSECT</v>
      </c>
      <c r="T66" s="201" t="str">
        <f>IF('Site Description'!$C$43&gt;1,SQRT(('Data Entry - beta, gamma form'!K66)/PI()),"NO TRANSECT")</f>
        <v>NO TRANSECT</v>
      </c>
      <c r="U66" s="312" t="str">
        <f>IF('Site Description'!$C$43&gt;1,SQRT(('Data Entry - beta, gamma form'!L66)/PI()),"NO TRANSECT")</f>
        <v>NO TRANSECT</v>
      </c>
      <c r="V66" s="315" t="str">
        <f>IF('Data Entry - beta, gamma form'!I66&gt;0,PI()*(((R66+$F$2)*(R66+$F$2))-(R66*R66)),"No Colony")</f>
        <v>No Colony</v>
      </c>
      <c r="W66" s="91" t="str">
        <f>IF('Data Entry - beta, gamma form'!J66&gt;0,PI()*(((S66+$G$2)*(S66+$G$2))-(S66*S66)),"No Colony")</f>
        <v>No Colony</v>
      </c>
      <c r="X66" s="91" t="str">
        <f>IF('Data Entry - beta, gamma form'!K66&gt;0,PI()*(((T66+$H$2)*(T66+$H$2))-(T66*T66)),"No Colony")</f>
        <v>No Colony</v>
      </c>
      <c r="Y66" s="106" t="str">
        <f>IF('Data Entry - beta, gamma form'!L66&gt;0,PI()*(((U66+$I$2)*(U66+$I$2))-(U66*U66)),"No Colony")</f>
        <v>No Colony</v>
      </c>
      <c r="Z66" s="32"/>
      <c r="AA66" s="75" t="str">
        <f>IF('Data Entry - beta, gamma form'!I66&gt;0,Equations!$F$30*V66,"No Colony")</f>
        <v>No Colony</v>
      </c>
      <c r="AB66" s="76" t="str">
        <f>IF('Data Entry - beta, gamma form'!J66&gt;0,Equations!$F$30*W66,"No Colony")</f>
        <v>No Colony</v>
      </c>
      <c r="AC66" s="76" t="str">
        <f>IF('Data Entry - beta, gamma form'!K66&gt;0,Equations!$F$30*X66,"No Colony")</f>
        <v>No Colony</v>
      </c>
      <c r="AD66" s="77" t="str">
        <f>IF('Data Entry - beta, gamma form'!L66&gt;0,Equations!$F$30*Y66,"No Colony")</f>
        <v>No Colony</v>
      </c>
      <c r="AG66" s="100">
        <v>63</v>
      </c>
      <c r="AH66" s="203" t="str">
        <f>IF('Site Description'!$D$43&gt;1,SQRT(('Data Entry - beta, gamma form'!P66)/PI()),"NO TRANSECT")</f>
        <v>NO TRANSECT</v>
      </c>
      <c r="AI66" s="201" t="str">
        <f>IF('Site Description'!$D$43&gt;1,SQRT(('Data Entry - beta, gamma form'!Q66)/PI()),"NO TRANSECT")</f>
        <v>NO TRANSECT</v>
      </c>
      <c r="AJ66" s="201" t="str">
        <f>IF('Site Description'!$D$43&gt;1,SQRT(('Data Entry - beta, gamma form'!R66)/PI()),"NO TRANSECT")</f>
        <v>NO TRANSECT</v>
      </c>
      <c r="AK66" s="317" t="str">
        <f>IF('Site Description'!$D$43&gt;1,SQRT(('Data Entry - beta, gamma form'!S66)/PI()),"NO TRANSECT")</f>
        <v>NO TRANSECT</v>
      </c>
      <c r="AL66" s="315" t="str">
        <f>IF('Data Entry - beta, gamma form'!P66&gt;0,PI()*(((AH66+$F$2)*(AH66+$F$2))-(AH66*AH66)),"No Colony")</f>
        <v>No Colony</v>
      </c>
      <c r="AM66" s="91" t="str">
        <f>IF('Data Entry - beta, gamma form'!Q66&gt;0,PI()*(((AI66+$G$2)*(AI66+$G$2))-(AI66*AI66)),"No Colony")</f>
        <v>No Colony</v>
      </c>
      <c r="AN66" s="91" t="str">
        <f>IF('Data Entry - beta, gamma form'!R66&gt;0,PI()*(((AJ66+$H$2)*(AJ66+$H$2))-(AJ66*AJ66)),"No Colony")</f>
        <v>No Colony</v>
      </c>
      <c r="AO66" s="106" t="str">
        <f>IF('Data Entry - beta, gamma form'!S66&gt;0,PI()*(((AK66+$I$2)*(AK66+$I$2))-(AK66*AK66)),"No Colony")</f>
        <v>No Colony</v>
      </c>
      <c r="AP66" s="32"/>
      <c r="AQ66" s="75" t="str">
        <f>IF('Data Entry - beta, gamma form'!P66&gt;0,Equations!$F$30*AL66,"No Colony")</f>
        <v>No Colony</v>
      </c>
      <c r="AR66" s="76" t="str">
        <f>IF('Data Entry - beta, gamma form'!Q66&gt;0,Equations!$F$30*AM66,"No Colony")</f>
        <v>No Colony</v>
      </c>
      <c r="AS66" s="76" t="str">
        <f>IF('Data Entry - beta, gamma form'!R66&gt;0,Equations!$F$30*AN66,"No Colony")</f>
        <v>No Colony</v>
      </c>
      <c r="AT66" s="77" t="str">
        <f>IF('Data Entry - beta, gamma form'!S66&gt;0,Equations!$F$30*AO66,"No Colony")</f>
        <v>No Colony</v>
      </c>
      <c r="AW66" s="100">
        <v>63</v>
      </c>
      <c r="AX66" s="203" t="str">
        <f>IF('Site Description'!$E$43&gt;1,SQRT(('Data Entry - beta, gamma form'!W66)/PI()),"NO TRANSECT")</f>
        <v>NO TRANSECT</v>
      </c>
      <c r="AY66" s="201" t="str">
        <f>IF('Site Description'!$E$43&gt;1,SQRT(('Data Entry - beta, gamma form'!X66)/PI()),"NO TRANSECT")</f>
        <v>NO TRANSECT</v>
      </c>
      <c r="AZ66" s="201" t="str">
        <f>IF('Site Description'!$E$43&gt;1,SQRT(('Data Entry - beta, gamma form'!Y66)/PI()),"NO TRANSECT")</f>
        <v>NO TRANSECT</v>
      </c>
      <c r="BA66" s="312" t="str">
        <f>IF('Site Description'!$E$43&gt;1,SQRT(('Data Entry - beta, gamma form'!Z66)/PI()),"NO TRANSECT")</f>
        <v>NO TRANSECT</v>
      </c>
      <c r="BB66" s="315" t="str">
        <f>IF('Data Entry - beta, gamma form'!W66&gt;0,PI()*(((AX66+$F$2)*(AX66+$F$2))-(AX66*AX66)),"No Colony")</f>
        <v>No Colony</v>
      </c>
      <c r="BC66" s="91" t="str">
        <f>IF('Data Entry - beta, gamma form'!X66&gt;0,PI()*(((AY66+$G$2)*(AY66+$G$2))-(AY66*AY66)),"No Colony")</f>
        <v>No Colony</v>
      </c>
      <c r="BD66" s="91" t="str">
        <f>IF('Data Entry - beta, gamma form'!Y66&gt;0,PI()*(((AZ66+$H$2)*(AZ66+$H$2))-(AZ66*AZ66)),"No Colony")</f>
        <v>No Colony</v>
      </c>
      <c r="BE66" s="106" t="str">
        <f>IF('Data Entry - beta, gamma form'!Z66&gt;0,PI()*(((BA66+$I$2)*(BA66+$I$2))-(BA66*BA66)),"No Colony")</f>
        <v>No Colony</v>
      </c>
      <c r="BF66" s="32"/>
      <c r="BG66" s="306" t="str">
        <f>IF('Data Entry - beta, gamma form'!W66&gt;0,Equations!$F$30*BB66,"No Colony")</f>
        <v>No Colony</v>
      </c>
      <c r="BH66" s="96" t="str">
        <f>IF('Data Entry - beta, gamma form'!X66&gt;0,Equations!$F$30*BC66,"No Colony")</f>
        <v>No Colony</v>
      </c>
      <c r="BI66" s="96" t="str">
        <f>IF('Data Entry - beta, gamma form'!Y66&gt;0,Equations!$F$30*BD66,"No Colony")</f>
        <v>No Colony</v>
      </c>
      <c r="BJ66" s="307" t="str">
        <f>IF('Data Entry - beta, gamma form'!Z66&gt;0,Equations!$F$30*BE66,"No Colony")</f>
        <v>No Colony</v>
      </c>
      <c r="BM66" s="100">
        <v>63</v>
      </c>
      <c r="BN66" s="203" t="str">
        <f>IF('Site Description'!$F$43&gt;1,SQRT(('Data Entry - beta, gamma form'!AD66)/PI()),"NO TRANSECT")</f>
        <v>NO TRANSECT</v>
      </c>
      <c r="BO66" s="201" t="str">
        <f>IF('Site Description'!$F$43&gt;1,SQRT(('Data Entry - beta, gamma form'!AE66)/PI()),"NO TRANSECT")</f>
        <v>NO TRANSECT</v>
      </c>
      <c r="BP66" s="201" t="str">
        <f>IF('Site Description'!$F$43&gt;1,SQRT(('Data Entry - beta, gamma form'!AF66)/PI()),"NO TRANSECT")</f>
        <v>NO TRANSECT</v>
      </c>
      <c r="BQ66" s="312" t="str">
        <f>IF('Site Description'!$F$43&gt;1,SQRT(('Data Entry - beta, gamma form'!AG66)/PI()),"NO TRANSECT")</f>
        <v>NO TRANSECT</v>
      </c>
      <c r="BR66" s="315" t="str">
        <f>IF('Data Entry - beta, gamma form'!AD66&gt;0,PI()*(((BN66+$F$2)*(BN66+$F$2))-(BN66*BN66)),"No Colony")</f>
        <v>No Colony</v>
      </c>
      <c r="BS66" s="91" t="str">
        <f>IF('Data Entry - beta, gamma form'!AE66&gt;0,PI()*(((BO66+$G$2)*(BO66+$G$2))-(BO66*BO66)),"No Colony")</f>
        <v>No Colony</v>
      </c>
      <c r="BT66" s="91" t="str">
        <f>IF('Data Entry - beta, gamma form'!AF66&gt;0,PI()*(((BP66+$H$2)*(BP66+$H$2))-(BP66*BP66)),"No Colony")</f>
        <v>No Colony</v>
      </c>
      <c r="BU66" s="106" t="str">
        <f>IF('Data Entry - beta, gamma form'!AG66&gt;0,PI()*(((BQ66+$I$2)*(BQ66+$I$2))-(BQ66*BQ66)),"No Colony")</f>
        <v>No Colony</v>
      </c>
      <c r="BV66" s="32"/>
      <c r="BW66" s="75" t="str">
        <f>IF('Data Entry - beta, gamma form'!AD66&gt;0,Equations!$F$30*BR66,"No Colony")</f>
        <v>No Colony</v>
      </c>
      <c r="BX66" s="76" t="str">
        <f>IF('Data Entry - beta, gamma form'!AE66&gt;0,Equations!$F$30*BS66,"No Colony")</f>
        <v>No Colony</v>
      </c>
      <c r="BY66" s="76" t="str">
        <f>IF('Data Entry - beta, gamma form'!AF66&gt;0,Equations!$F$30*BT66,"No Colony")</f>
        <v>No Colony</v>
      </c>
      <c r="BZ66" s="77" t="str">
        <f>IF('Data Entry - beta, gamma form'!AG66&gt;0,Equations!$F$30*BU66,"No Colony")</f>
        <v>No Colony</v>
      </c>
      <c r="CC66" s="100">
        <v>63</v>
      </c>
      <c r="CD66" s="203" t="str">
        <f>IF('Site Description'!$G$43&gt;1,SQRT(('Data Entry - beta, gamma form'!AK66)/PI()),"NO TRANSECT")</f>
        <v>NO TRANSECT</v>
      </c>
      <c r="CE66" s="201" t="str">
        <f>IF('Site Description'!$G$43&gt;1,SQRT(('Data Entry - beta, gamma form'!AL66)/PI()),"NO TRANSECT")</f>
        <v>NO TRANSECT</v>
      </c>
      <c r="CF66" s="201" t="str">
        <f>IF('Site Description'!$G$43&gt;1,SQRT(('Data Entry - beta, gamma form'!AM66)/PI()),"NO TRANSECT")</f>
        <v>NO TRANSECT</v>
      </c>
      <c r="CG66" s="312" t="str">
        <f>IF('Site Description'!$G$43&gt;1,SQRT(('Data Entry - beta, gamma form'!AN66)/PI()),"NO TRANSECT")</f>
        <v>NO TRANSECT</v>
      </c>
      <c r="CH66" s="315" t="str">
        <f>IF('Data Entry - beta, gamma form'!AK66&gt;0,PI()*(((CD66+$F$2)*(CD66+$F$2))-(CD66*CD66)),"No Colony")</f>
        <v>No Colony</v>
      </c>
      <c r="CI66" s="91" t="str">
        <f>IF('Data Entry - beta, gamma form'!AL66&gt;0,PI()*(((CE66+$G$2)*(CE66+$G$2))-(CE66*CE66)),"No Colony")</f>
        <v>No Colony</v>
      </c>
      <c r="CJ66" s="91" t="str">
        <f>IF('Data Entry - beta, gamma form'!AM66&gt;0,PI()*(((CF66+$H$2)*(CF66+$H$2))-(CF66*CF66)),"No Colony")</f>
        <v>No Colony</v>
      </c>
      <c r="CK66" s="106" t="str">
        <f>IF('Data Entry - beta, gamma form'!AN66&gt;0,PI()*(((CG66+$I$2)*(CG66+$I$2))-(CG66*CG66)),"No Colony")</f>
        <v>No Colony</v>
      </c>
      <c r="CL66" s="34"/>
      <c r="CM66" s="75" t="str">
        <f>IF('Data Entry - beta, gamma form'!AK66&gt;0,Equations!$F$30*CH66,"No Colony")</f>
        <v>No Colony</v>
      </c>
      <c r="CN66" s="76" t="str">
        <f>IF('Data Entry - beta, gamma form'!AL66&gt;0,Equations!$F$30*CI66,"No Colony")</f>
        <v>No Colony</v>
      </c>
      <c r="CO66" s="76" t="str">
        <f>IF('Data Entry - beta, gamma form'!AM66&gt;0,Equations!$F$30*CJ66,"No Colony")</f>
        <v>No Colony</v>
      </c>
      <c r="CP66" s="77" t="str">
        <f>IF('Data Entry - beta, gamma form'!AN66&gt;0,Equations!$F$30*CK66,"No Colony")</f>
        <v>No Colony</v>
      </c>
    </row>
    <row r="67" spans="1:94" ht="15.75" thickBot="1">
      <c r="A67" s="100">
        <v>64</v>
      </c>
      <c r="B67" s="203" t="str">
        <f>IF('Site Description'!$B$43&gt;1,SQRT(('Data Entry - beta, gamma form'!B67)/PI()),"NO TRANSECT")</f>
        <v>NO TRANSECT</v>
      </c>
      <c r="C67" s="201" t="str">
        <f>IF('Site Description'!$B$43&gt;1,SQRT(('Data Entry - beta, gamma form'!C67)/PI()),"NO TRANSECT")</f>
        <v>NO TRANSECT</v>
      </c>
      <c r="D67" s="201" t="str">
        <f>IF('Site Description'!$B$43&gt;1,SQRT(('Data Entry - beta, gamma form'!D67)/PI()),"NO TRANSECT")</f>
        <v>NO TRANSECT</v>
      </c>
      <c r="E67" s="201" t="str">
        <f>IF('Site Description'!$B$43&gt;1,SQRT(('Data Entry - beta, gamma form'!E67)/PI()),"NO TRANSECT")</f>
        <v>NO TRANSECT</v>
      </c>
      <c r="F67" s="91" t="str">
        <f>IF('Data Entry - beta, gamma form'!B67&gt;0,PI()*(((B67+$F$2)*(B67+$F$2))-(B67*B67)),"No Colony")</f>
        <v>No Colony</v>
      </c>
      <c r="G67" s="91" t="str">
        <f>IF('Data Entry - beta, gamma form'!C67&gt;0,PI()*(((C67+$G$2)*(C67+$G$2))-(C67*C67)),"No Colony")</f>
        <v>No Colony</v>
      </c>
      <c r="H67" s="91" t="str">
        <f>IF('Data Entry - beta, gamma form'!D67&gt;0,PI()*(((D67+$H$2)*(D67+$H$2))-(D67*D67)),"No Colony")</f>
        <v>No Colony</v>
      </c>
      <c r="I67" s="106" t="str">
        <f>IF('Data Entry - beta, gamma form'!E67&gt;0,PI()*(((E67+$I$2)*(E67+$I$2))-(E67*E67)),"No Colony")</f>
        <v>No Colony</v>
      </c>
      <c r="K67" s="306" t="str">
        <f>IF('Data Entry - beta, gamma form'!B67&gt;0,Equations!$F$30*F67,"No Colony")</f>
        <v>No Colony</v>
      </c>
      <c r="L67" s="96" t="str">
        <f>IF('Data Entry - beta, gamma form'!C67&gt;0,Equations!$F$30*G67,"No Colony")</f>
        <v>No Colony</v>
      </c>
      <c r="M67" s="96" t="str">
        <f>IF('Data Entry - beta, gamma form'!D67&gt;0,Equations!$F$30*H67,"No Colony")</f>
        <v>No Colony</v>
      </c>
      <c r="N67" s="307" t="str">
        <f>IF('Data Entry - beta, gamma form'!E67&gt;0,Equations!$F$30*I67,"No Colony")</f>
        <v>No Colony</v>
      </c>
      <c r="Q67" s="100">
        <v>64</v>
      </c>
      <c r="R67" s="203" t="str">
        <f>IF('Site Description'!$C$43&gt;1,SQRT(('Data Entry - beta, gamma form'!I67)/PI()),"NO TRANSECT")</f>
        <v>NO TRANSECT</v>
      </c>
      <c r="S67" s="201" t="str">
        <f>IF('Site Description'!$C$43&gt;1,SQRT(('Data Entry - beta, gamma form'!J67)/PI()),"NO TRANSECT")</f>
        <v>NO TRANSECT</v>
      </c>
      <c r="T67" s="201" t="str">
        <f>IF('Site Description'!$C$43&gt;1,SQRT(('Data Entry - beta, gamma form'!K67)/PI()),"NO TRANSECT")</f>
        <v>NO TRANSECT</v>
      </c>
      <c r="U67" s="312" t="str">
        <f>IF('Site Description'!$C$43&gt;1,SQRT(('Data Entry - beta, gamma form'!L67)/PI()),"NO TRANSECT")</f>
        <v>NO TRANSECT</v>
      </c>
      <c r="V67" s="315" t="str">
        <f>IF('Data Entry - beta, gamma form'!I67&gt;0,PI()*(((R67+$F$2)*(R67+$F$2))-(R67*R67)),"No Colony")</f>
        <v>No Colony</v>
      </c>
      <c r="W67" s="91" t="str">
        <f>IF('Data Entry - beta, gamma form'!J67&gt;0,PI()*(((S67+$G$2)*(S67+$G$2))-(S67*S67)),"No Colony")</f>
        <v>No Colony</v>
      </c>
      <c r="X67" s="91" t="str">
        <f>IF('Data Entry - beta, gamma form'!K67&gt;0,PI()*(((T67+$H$2)*(T67+$H$2))-(T67*T67)),"No Colony")</f>
        <v>No Colony</v>
      </c>
      <c r="Y67" s="106" t="str">
        <f>IF('Data Entry - beta, gamma form'!L67&gt;0,PI()*(((U67+$I$2)*(U67+$I$2))-(U67*U67)),"No Colony")</f>
        <v>No Colony</v>
      </c>
      <c r="Z67" s="32"/>
      <c r="AA67" s="75" t="str">
        <f>IF('Data Entry - beta, gamma form'!I67&gt;0,Equations!$F$30*V67,"No Colony")</f>
        <v>No Colony</v>
      </c>
      <c r="AB67" s="76" t="str">
        <f>IF('Data Entry - beta, gamma form'!J67&gt;0,Equations!$F$30*W67,"No Colony")</f>
        <v>No Colony</v>
      </c>
      <c r="AC67" s="76" t="str">
        <f>IF('Data Entry - beta, gamma form'!K67&gt;0,Equations!$F$30*X67,"No Colony")</f>
        <v>No Colony</v>
      </c>
      <c r="AD67" s="77" t="str">
        <f>IF('Data Entry - beta, gamma form'!L67&gt;0,Equations!$F$30*Y67,"No Colony")</f>
        <v>No Colony</v>
      </c>
      <c r="AG67" s="100">
        <v>64</v>
      </c>
      <c r="AH67" s="203" t="str">
        <f>IF('Site Description'!$D$43&gt;1,SQRT(('Data Entry - beta, gamma form'!P67)/PI()),"NO TRANSECT")</f>
        <v>NO TRANSECT</v>
      </c>
      <c r="AI67" s="201" t="str">
        <f>IF('Site Description'!$D$43&gt;1,SQRT(('Data Entry - beta, gamma form'!Q67)/PI()),"NO TRANSECT")</f>
        <v>NO TRANSECT</v>
      </c>
      <c r="AJ67" s="201" t="str">
        <f>IF('Site Description'!$D$43&gt;1,SQRT(('Data Entry - beta, gamma form'!R67)/PI()),"NO TRANSECT")</f>
        <v>NO TRANSECT</v>
      </c>
      <c r="AK67" s="317" t="str">
        <f>IF('Site Description'!$D$43&gt;1,SQRT(('Data Entry - beta, gamma form'!S67)/PI()),"NO TRANSECT")</f>
        <v>NO TRANSECT</v>
      </c>
      <c r="AL67" s="315" t="str">
        <f>IF('Data Entry - beta, gamma form'!P67&gt;0,PI()*(((AH67+$F$2)*(AH67+$F$2))-(AH67*AH67)),"No Colony")</f>
        <v>No Colony</v>
      </c>
      <c r="AM67" s="91" t="str">
        <f>IF('Data Entry - beta, gamma form'!Q67&gt;0,PI()*(((AI67+$G$2)*(AI67+$G$2))-(AI67*AI67)),"No Colony")</f>
        <v>No Colony</v>
      </c>
      <c r="AN67" s="91" t="str">
        <f>IF('Data Entry - beta, gamma form'!R67&gt;0,PI()*(((AJ67+$H$2)*(AJ67+$H$2))-(AJ67*AJ67)),"No Colony")</f>
        <v>No Colony</v>
      </c>
      <c r="AO67" s="106" t="str">
        <f>IF('Data Entry - beta, gamma form'!S67&gt;0,PI()*(((AK67+$I$2)*(AK67+$I$2))-(AK67*AK67)),"No Colony")</f>
        <v>No Colony</v>
      </c>
      <c r="AP67" s="32"/>
      <c r="AQ67" s="75" t="str">
        <f>IF('Data Entry - beta, gamma form'!P67&gt;0,Equations!$F$30*AL67,"No Colony")</f>
        <v>No Colony</v>
      </c>
      <c r="AR67" s="76" t="str">
        <f>IF('Data Entry - beta, gamma form'!Q67&gt;0,Equations!$F$30*AM67,"No Colony")</f>
        <v>No Colony</v>
      </c>
      <c r="AS67" s="76" t="str">
        <f>IF('Data Entry - beta, gamma form'!R67&gt;0,Equations!$F$30*AN67,"No Colony")</f>
        <v>No Colony</v>
      </c>
      <c r="AT67" s="77" t="str">
        <f>IF('Data Entry - beta, gamma form'!S67&gt;0,Equations!$F$30*AO67,"No Colony")</f>
        <v>No Colony</v>
      </c>
      <c r="AW67" s="100">
        <v>64</v>
      </c>
      <c r="AX67" s="203" t="str">
        <f>IF('Site Description'!$E$43&gt;1,SQRT(('Data Entry - beta, gamma form'!W67)/PI()),"NO TRANSECT")</f>
        <v>NO TRANSECT</v>
      </c>
      <c r="AY67" s="201" t="str">
        <f>IF('Site Description'!$E$43&gt;1,SQRT(('Data Entry - beta, gamma form'!X67)/PI()),"NO TRANSECT")</f>
        <v>NO TRANSECT</v>
      </c>
      <c r="AZ67" s="201" t="str">
        <f>IF('Site Description'!$E$43&gt;1,SQRT(('Data Entry - beta, gamma form'!Y67)/PI()),"NO TRANSECT")</f>
        <v>NO TRANSECT</v>
      </c>
      <c r="BA67" s="312" t="str">
        <f>IF('Site Description'!$E$43&gt;1,SQRT(('Data Entry - beta, gamma form'!Z67)/PI()),"NO TRANSECT")</f>
        <v>NO TRANSECT</v>
      </c>
      <c r="BB67" s="315" t="str">
        <f>IF('Data Entry - beta, gamma form'!W67&gt;0,PI()*(((AX67+$F$2)*(AX67+$F$2))-(AX67*AX67)),"No Colony")</f>
        <v>No Colony</v>
      </c>
      <c r="BC67" s="91" t="str">
        <f>IF('Data Entry - beta, gamma form'!X67&gt;0,PI()*(((AY67+$G$2)*(AY67+$G$2))-(AY67*AY67)),"No Colony")</f>
        <v>No Colony</v>
      </c>
      <c r="BD67" s="91" t="str">
        <f>IF('Data Entry - beta, gamma form'!Y67&gt;0,PI()*(((AZ67+$H$2)*(AZ67+$H$2))-(AZ67*AZ67)),"No Colony")</f>
        <v>No Colony</v>
      </c>
      <c r="BE67" s="106" t="str">
        <f>IF('Data Entry - beta, gamma form'!Z67&gt;0,PI()*(((BA67+$I$2)*(BA67+$I$2))-(BA67*BA67)),"No Colony")</f>
        <v>No Colony</v>
      </c>
      <c r="BF67" s="32"/>
      <c r="BG67" s="306" t="str">
        <f>IF('Data Entry - beta, gamma form'!W67&gt;0,Equations!$F$30*BB67,"No Colony")</f>
        <v>No Colony</v>
      </c>
      <c r="BH67" s="96" t="str">
        <f>IF('Data Entry - beta, gamma form'!X67&gt;0,Equations!$F$30*BC67,"No Colony")</f>
        <v>No Colony</v>
      </c>
      <c r="BI67" s="96" t="str">
        <f>IF('Data Entry - beta, gamma form'!Y67&gt;0,Equations!$F$30*BD67,"No Colony")</f>
        <v>No Colony</v>
      </c>
      <c r="BJ67" s="307" t="str">
        <f>IF('Data Entry - beta, gamma form'!Z67&gt;0,Equations!$F$30*BE67,"No Colony")</f>
        <v>No Colony</v>
      </c>
      <c r="BM67" s="100">
        <v>64</v>
      </c>
      <c r="BN67" s="203" t="str">
        <f>IF('Site Description'!$F$43&gt;1,SQRT(('Data Entry - beta, gamma form'!AD67)/PI()),"NO TRANSECT")</f>
        <v>NO TRANSECT</v>
      </c>
      <c r="BO67" s="201" t="str">
        <f>IF('Site Description'!$F$43&gt;1,SQRT(('Data Entry - beta, gamma form'!AE67)/PI()),"NO TRANSECT")</f>
        <v>NO TRANSECT</v>
      </c>
      <c r="BP67" s="201" t="str">
        <f>IF('Site Description'!$F$43&gt;1,SQRT(('Data Entry - beta, gamma form'!AF67)/PI()),"NO TRANSECT")</f>
        <v>NO TRANSECT</v>
      </c>
      <c r="BQ67" s="312" t="str">
        <f>IF('Site Description'!$F$43&gt;1,SQRT(('Data Entry - beta, gamma form'!AG67)/PI()),"NO TRANSECT")</f>
        <v>NO TRANSECT</v>
      </c>
      <c r="BR67" s="315" t="str">
        <f>IF('Data Entry - beta, gamma form'!AD67&gt;0,PI()*(((BN67+$F$2)*(BN67+$F$2))-(BN67*BN67)),"No Colony")</f>
        <v>No Colony</v>
      </c>
      <c r="BS67" s="91" t="str">
        <f>IF('Data Entry - beta, gamma form'!AE67&gt;0,PI()*(((BO67+$G$2)*(BO67+$G$2))-(BO67*BO67)),"No Colony")</f>
        <v>No Colony</v>
      </c>
      <c r="BT67" s="91" t="str">
        <f>IF('Data Entry - beta, gamma form'!AF67&gt;0,PI()*(((BP67+$H$2)*(BP67+$H$2))-(BP67*BP67)),"No Colony")</f>
        <v>No Colony</v>
      </c>
      <c r="BU67" s="106" t="str">
        <f>IF('Data Entry - beta, gamma form'!AG67&gt;0,PI()*(((BQ67+$I$2)*(BQ67+$I$2))-(BQ67*BQ67)),"No Colony")</f>
        <v>No Colony</v>
      </c>
      <c r="BV67" s="32"/>
      <c r="BW67" s="75" t="str">
        <f>IF('Data Entry - beta, gamma form'!AD67&gt;0,Equations!$F$30*BR67,"No Colony")</f>
        <v>No Colony</v>
      </c>
      <c r="BX67" s="76" t="str">
        <f>IF('Data Entry - beta, gamma form'!AE67&gt;0,Equations!$F$30*BS67,"No Colony")</f>
        <v>No Colony</v>
      </c>
      <c r="BY67" s="76" t="str">
        <f>IF('Data Entry - beta, gamma form'!AF67&gt;0,Equations!$F$30*BT67,"No Colony")</f>
        <v>No Colony</v>
      </c>
      <c r="BZ67" s="77" t="str">
        <f>IF('Data Entry - beta, gamma form'!AG67&gt;0,Equations!$F$30*BU67,"No Colony")</f>
        <v>No Colony</v>
      </c>
      <c r="CC67" s="100">
        <v>64</v>
      </c>
      <c r="CD67" s="203" t="str">
        <f>IF('Site Description'!$G$43&gt;1,SQRT(('Data Entry - beta, gamma form'!AK67)/PI()),"NO TRANSECT")</f>
        <v>NO TRANSECT</v>
      </c>
      <c r="CE67" s="201" t="str">
        <f>IF('Site Description'!$G$43&gt;1,SQRT(('Data Entry - beta, gamma form'!AL67)/PI()),"NO TRANSECT")</f>
        <v>NO TRANSECT</v>
      </c>
      <c r="CF67" s="201" t="str">
        <f>IF('Site Description'!$G$43&gt;1,SQRT(('Data Entry - beta, gamma form'!AM67)/PI()),"NO TRANSECT")</f>
        <v>NO TRANSECT</v>
      </c>
      <c r="CG67" s="312" t="str">
        <f>IF('Site Description'!$G$43&gt;1,SQRT(('Data Entry - beta, gamma form'!AN67)/PI()),"NO TRANSECT")</f>
        <v>NO TRANSECT</v>
      </c>
      <c r="CH67" s="315" t="str">
        <f>IF('Data Entry - beta, gamma form'!AK67&gt;0,PI()*(((CD67+$F$2)*(CD67+$F$2))-(CD67*CD67)),"No Colony")</f>
        <v>No Colony</v>
      </c>
      <c r="CI67" s="91" t="str">
        <f>IF('Data Entry - beta, gamma form'!AL67&gt;0,PI()*(((CE67+$G$2)*(CE67+$G$2))-(CE67*CE67)),"No Colony")</f>
        <v>No Colony</v>
      </c>
      <c r="CJ67" s="91" t="str">
        <f>IF('Data Entry - beta, gamma form'!AM67&gt;0,PI()*(((CF67+$H$2)*(CF67+$H$2))-(CF67*CF67)),"No Colony")</f>
        <v>No Colony</v>
      </c>
      <c r="CK67" s="106" t="str">
        <f>IF('Data Entry - beta, gamma form'!AN67&gt;0,PI()*(((CG67+$I$2)*(CG67+$I$2))-(CG67*CG67)),"No Colony")</f>
        <v>No Colony</v>
      </c>
      <c r="CL67" s="34"/>
      <c r="CM67" s="75" t="str">
        <f>IF('Data Entry - beta, gamma form'!AK67&gt;0,Equations!$F$30*CH67,"No Colony")</f>
        <v>No Colony</v>
      </c>
      <c r="CN67" s="76" t="str">
        <f>IF('Data Entry - beta, gamma form'!AL67&gt;0,Equations!$F$30*CI67,"No Colony")</f>
        <v>No Colony</v>
      </c>
      <c r="CO67" s="76" t="str">
        <f>IF('Data Entry - beta, gamma form'!AM67&gt;0,Equations!$F$30*CJ67,"No Colony")</f>
        <v>No Colony</v>
      </c>
      <c r="CP67" s="77" t="str">
        <f>IF('Data Entry - beta, gamma form'!AN67&gt;0,Equations!$F$30*CK67,"No Colony")</f>
        <v>No Colony</v>
      </c>
    </row>
    <row r="68" spans="1:94" ht="15.75" thickBot="1">
      <c r="A68" s="100">
        <v>65</v>
      </c>
      <c r="B68" s="203" t="str">
        <f>IF('Site Description'!$B$43&gt;1,SQRT(('Data Entry - beta, gamma form'!B68)/PI()),"NO TRANSECT")</f>
        <v>NO TRANSECT</v>
      </c>
      <c r="C68" s="201" t="str">
        <f>IF('Site Description'!$B$43&gt;1,SQRT(('Data Entry - beta, gamma form'!C68)/PI()),"NO TRANSECT")</f>
        <v>NO TRANSECT</v>
      </c>
      <c r="D68" s="201" t="str">
        <f>IF('Site Description'!$B$43&gt;1,SQRT(('Data Entry - beta, gamma form'!D68)/PI()),"NO TRANSECT")</f>
        <v>NO TRANSECT</v>
      </c>
      <c r="E68" s="201" t="str">
        <f>IF('Site Description'!$B$43&gt;1,SQRT(('Data Entry - beta, gamma form'!E68)/PI()),"NO TRANSECT")</f>
        <v>NO TRANSECT</v>
      </c>
      <c r="F68" s="91" t="str">
        <f>IF('Data Entry - beta, gamma form'!B68&gt;0,PI()*(((B68+$F$2)*(B68+$F$2))-(B68*B68)),"No Colony")</f>
        <v>No Colony</v>
      </c>
      <c r="G68" s="91" t="str">
        <f>IF('Data Entry - beta, gamma form'!C68&gt;0,PI()*(((C68+$G$2)*(C68+$G$2))-(C68*C68)),"No Colony")</f>
        <v>No Colony</v>
      </c>
      <c r="H68" s="91" t="str">
        <f>IF('Data Entry - beta, gamma form'!D68&gt;0,PI()*(((D68+$H$2)*(D68+$H$2))-(D68*D68)),"No Colony")</f>
        <v>No Colony</v>
      </c>
      <c r="I68" s="106" t="str">
        <f>IF('Data Entry - beta, gamma form'!E68&gt;0,PI()*(((E68+$I$2)*(E68+$I$2))-(E68*E68)),"No Colony")</f>
        <v>No Colony</v>
      </c>
      <c r="K68" s="306" t="str">
        <f>IF('Data Entry - beta, gamma form'!B68&gt;0,Equations!$F$30*F68,"No Colony")</f>
        <v>No Colony</v>
      </c>
      <c r="L68" s="96" t="str">
        <f>IF('Data Entry - beta, gamma form'!C68&gt;0,Equations!$F$30*G68,"No Colony")</f>
        <v>No Colony</v>
      </c>
      <c r="M68" s="96" t="str">
        <f>IF('Data Entry - beta, gamma form'!D68&gt;0,Equations!$F$30*H68,"No Colony")</f>
        <v>No Colony</v>
      </c>
      <c r="N68" s="307" t="str">
        <f>IF('Data Entry - beta, gamma form'!E68&gt;0,Equations!$F$30*I68,"No Colony")</f>
        <v>No Colony</v>
      </c>
      <c r="Q68" s="100">
        <v>65</v>
      </c>
      <c r="R68" s="203" t="str">
        <f>IF('Site Description'!$C$43&gt;1,SQRT(('Data Entry - beta, gamma form'!I68)/PI()),"NO TRANSECT")</f>
        <v>NO TRANSECT</v>
      </c>
      <c r="S68" s="201" t="str">
        <f>IF('Site Description'!$C$43&gt;1,SQRT(('Data Entry - beta, gamma form'!J68)/PI()),"NO TRANSECT")</f>
        <v>NO TRANSECT</v>
      </c>
      <c r="T68" s="201" t="str">
        <f>IF('Site Description'!$C$43&gt;1,SQRT(('Data Entry - beta, gamma form'!K68)/PI()),"NO TRANSECT")</f>
        <v>NO TRANSECT</v>
      </c>
      <c r="U68" s="312" t="str">
        <f>IF('Site Description'!$C$43&gt;1,SQRT(('Data Entry - beta, gamma form'!L68)/PI()),"NO TRANSECT")</f>
        <v>NO TRANSECT</v>
      </c>
      <c r="V68" s="315" t="str">
        <f>IF('Data Entry - beta, gamma form'!I68&gt;0,PI()*(((R68+$F$2)*(R68+$F$2))-(R68*R68)),"No Colony")</f>
        <v>No Colony</v>
      </c>
      <c r="W68" s="91" t="str">
        <f>IF('Data Entry - beta, gamma form'!J68&gt;0,PI()*(((S68+$G$2)*(S68+$G$2))-(S68*S68)),"No Colony")</f>
        <v>No Colony</v>
      </c>
      <c r="X68" s="91" t="str">
        <f>IF('Data Entry - beta, gamma form'!K68&gt;0,PI()*(((T68+$H$2)*(T68+$H$2))-(T68*T68)),"No Colony")</f>
        <v>No Colony</v>
      </c>
      <c r="Y68" s="106" t="str">
        <f>IF('Data Entry - beta, gamma form'!L68&gt;0,PI()*(((U68+$I$2)*(U68+$I$2))-(U68*U68)),"No Colony")</f>
        <v>No Colony</v>
      </c>
      <c r="Z68" s="32"/>
      <c r="AA68" s="75" t="str">
        <f>IF('Data Entry - beta, gamma form'!I68&gt;0,Equations!$F$30*V68,"No Colony")</f>
        <v>No Colony</v>
      </c>
      <c r="AB68" s="76" t="str">
        <f>IF('Data Entry - beta, gamma form'!J68&gt;0,Equations!$F$30*W68,"No Colony")</f>
        <v>No Colony</v>
      </c>
      <c r="AC68" s="76" t="str">
        <f>IF('Data Entry - beta, gamma form'!K68&gt;0,Equations!$F$30*X68,"No Colony")</f>
        <v>No Colony</v>
      </c>
      <c r="AD68" s="77" t="str">
        <f>IF('Data Entry - beta, gamma form'!L68&gt;0,Equations!$F$30*Y68,"No Colony")</f>
        <v>No Colony</v>
      </c>
      <c r="AG68" s="100">
        <v>65</v>
      </c>
      <c r="AH68" s="203" t="str">
        <f>IF('Site Description'!$D$43&gt;1,SQRT(('Data Entry - beta, gamma form'!P68)/PI()),"NO TRANSECT")</f>
        <v>NO TRANSECT</v>
      </c>
      <c r="AI68" s="201" t="str">
        <f>IF('Site Description'!$D$43&gt;1,SQRT(('Data Entry - beta, gamma form'!Q68)/PI()),"NO TRANSECT")</f>
        <v>NO TRANSECT</v>
      </c>
      <c r="AJ68" s="201" t="str">
        <f>IF('Site Description'!$D$43&gt;1,SQRT(('Data Entry - beta, gamma form'!R68)/PI()),"NO TRANSECT")</f>
        <v>NO TRANSECT</v>
      </c>
      <c r="AK68" s="317" t="str">
        <f>IF('Site Description'!$D$43&gt;1,SQRT(('Data Entry - beta, gamma form'!S68)/PI()),"NO TRANSECT")</f>
        <v>NO TRANSECT</v>
      </c>
      <c r="AL68" s="315" t="str">
        <f>IF('Data Entry - beta, gamma form'!P68&gt;0,PI()*(((AH68+$F$2)*(AH68+$F$2))-(AH68*AH68)),"No Colony")</f>
        <v>No Colony</v>
      </c>
      <c r="AM68" s="91" t="str">
        <f>IF('Data Entry - beta, gamma form'!Q68&gt;0,PI()*(((AI68+$G$2)*(AI68+$G$2))-(AI68*AI68)),"No Colony")</f>
        <v>No Colony</v>
      </c>
      <c r="AN68" s="91" t="str">
        <f>IF('Data Entry - beta, gamma form'!R68&gt;0,PI()*(((AJ68+$H$2)*(AJ68+$H$2))-(AJ68*AJ68)),"No Colony")</f>
        <v>No Colony</v>
      </c>
      <c r="AO68" s="106" t="str">
        <f>IF('Data Entry - beta, gamma form'!S68&gt;0,PI()*(((AK68+$I$2)*(AK68+$I$2))-(AK68*AK68)),"No Colony")</f>
        <v>No Colony</v>
      </c>
      <c r="AP68" s="32"/>
      <c r="AQ68" s="75" t="str">
        <f>IF('Data Entry - beta, gamma form'!P68&gt;0,Equations!$F$30*AL68,"No Colony")</f>
        <v>No Colony</v>
      </c>
      <c r="AR68" s="76" t="str">
        <f>IF('Data Entry - beta, gamma form'!Q68&gt;0,Equations!$F$30*AM68,"No Colony")</f>
        <v>No Colony</v>
      </c>
      <c r="AS68" s="76" t="str">
        <f>IF('Data Entry - beta, gamma form'!R68&gt;0,Equations!$F$30*AN68,"No Colony")</f>
        <v>No Colony</v>
      </c>
      <c r="AT68" s="77" t="str">
        <f>IF('Data Entry - beta, gamma form'!S68&gt;0,Equations!$F$30*AO68,"No Colony")</f>
        <v>No Colony</v>
      </c>
      <c r="AW68" s="100">
        <v>65</v>
      </c>
      <c r="AX68" s="203" t="str">
        <f>IF('Site Description'!$E$43&gt;1,SQRT(('Data Entry - beta, gamma form'!W68)/PI()),"NO TRANSECT")</f>
        <v>NO TRANSECT</v>
      </c>
      <c r="AY68" s="201" t="str">
        <f>IF('Site Description'!$E$43&gt;1,SQRT(('Data Entry - beta, gamma form'!X68)/PI()),"NO TRANSECT")</f>
        <v>NO TRANSECT</v>
      </c>
      <c r="AZ68" s="201" t="str">
        <f>IF('Site Description'!$E$43&gt;1,SQRT(('Data Entry - beta, gamma form'!Y68)/PI()),"NO TRANSECT")</f>
        <v>NO TRANSECT</v>
      </c>
      <c r="BA68" s="312" t="str">
        <f>IF('Site Description'!$E$43&gt;1,SQRT(('Data Entry - beta, gamma form'!Z68)/PI()),"NO TRANSECT")</f>
        <v>NO TRANSECT</v>
      </c>
      <c r="BB68" s="315" t="str">
        <f>IF('Data Entry - beta, gamma form'!W68&gt;0,PI()*(((AX68+$F$2)*(AX68+$F$2))-(AX68*AX68)),"No Colony")</f>
        <v>No Colony</v>
      </c>
      <c r="BC68" s="91" t="str">
        <f>IF('Data Entry - beta, gamma form'!X68&gt;0,PI()*(((AY68+$G$2)*(AY68+$G$2))-(AY68*AY68)),"No Colony")</f>
        <v>No Colony</v>
      </c>
      <c r="BD68" s="91" t="str">
        <f>IF('Data Entry - beta, gamma form'!Y68&gt;0,PI()*(((AZ68+$H$2)*(AZ68+$H$2))-(AZ68*AZ68)),"No Colony")</f>
        <v>No Colony</v>
      </c>
      <c r="BE68" s="106" t="str">
        <f>IF('Data Entry - beta, gamma form'!Z68&gt;0,PI()*(((BA68+$I$2)*(BA68+$I$2))-(BA68*BA68)),"No Colony")</f>
        <v>No Colony</v>
      </c>
      <c r="BF68" s="32"/>
      <c r="BG68" s="306" t="str">
        <f>IF('Data Entry - beta, gamma form'!W68&gt;0,Equations!$F$30*BB68,"No Colony")</f>
        <v>No Colony</v>
      </c>
      <c r="BH68" s="96" t="str">
        <f>IF('Data Entry - beta, gamma form'!X68&gt;0,Equations!$F$30*BC68,"No Colony")</f>
        <v>No Colony</v>
      </c>
      <c r="BI68" s="96" t="str">
        <f>IF('Data Entry - beta, gamma form'!Y68&gt;0,Equations!$F$30*BD68,"No Colony")</f>
        <v>No Colony</v>
      </c>
      <c r="BJ68" s="307" t="str">
        <f>IF('Data Entry - beta, gamma form'!Z68&gt;0,Equations!$F$30*BE68,"No Colony")</f>
        <v>No Colony</v>
      </c>
      <c r="BM68" s="100">
        <v>65</v>
      </c>
      <c r="BN68" s="203" t="str">
        <f>IF('Site Description'!$F$43&gt;1,SQRT(('Data Entry - beta, gamma form'!AD68)/PI()),"NO TRANSECT")</f>
        <v>NO TRANSECT</v>
      </c>
      <c r="BO68" s="201" t="str">
        <f>IF('Site Description'!$F$43&gt;1,SQRT(('Data Entry - beta, gamma form'!AE68)/PI()),"NO TRANSECT")</f>
        <v>NO TRANSECT</v>
      </c>
      <c r="BP68" s="201" t="str">
        <f>IF('Site Description'!$F$43&gt;1,SQRT(('Data Entry - beta, gamma form'!AF68)/PI()),"NO TRANSECT")</f>
        <v>NO TRANSECT</v>
      </c>
      <c r="BQ68" s="312" t="str">
        <f>IF('Site Description'!$F$43&gt;1,SQRT(('Data Entry - beta, gamma form'!AG68)/PI()),"NO TRANSECT")</f>
        <v>NO TRANSECT</v>
      </c>
      <c r="BR68" s="315" t="str">
        <f>IF('Data Entry - beta, gamma form'!AD68&gt;0,PI()*(((BN68+$F$2)*(BN68+$F$2))-(BN68*BN68)),"No Colony")</f>
        <v>No Colony</v>
      </c>
      <c r="BS68" s="91" t="str">
        <f>IF('Data Entry - beta, gamma form'!AE68&gt;0,PI()*(((BO68+$G$2)*(BO68+$G$2))-(BO68*BO68)),"No Colony")</f>
        <v>No Colony</v>
      </c>
      <c r="BT68" s="91" t="str">
        <f>IF('Data Entry - beta, gamma form'!AF68&gt;0,PI()*(((BP68+$H$2)*(BP68+$H$2))-(BP68*BP68)),"No Colony")</f>
        <v>No Colony</v>
      </c>
      <c r="BU68" s="106" t="str">
        <f>IF('Data Entry - beta, gamma form'!AG68&gt;0,PI()*(((BQ68+$I$2)*(BQ68+$I$2))-(BQ68*BQ68)),"No Colony")</f>
        <v>No Colony</v>
      </c>
      <c r="BV68" s="32"/>
      <c r="BW68" s="75" t="str">
        <f>IF('Data Entry - beta, gamma form'!AD68&gt;0,Equations!$F$30*BR68,"No Colony")</f>
        <v>No Colony</v>
      </c>
      <c r="BX68" s="76" t="str">
        <f>IF('Data Entry - beta, gamma form'!AE68&gt;0,Equations!$F$30*BS68,"No Colony")</f>
        <v>No Colony</v>
      </c>
      <c r="BY68" s="76" t="str">
        <f>IF('Data Entry - beta, gamma form'!AF68&gt;0,Equations!$F$30*BT68,"No Colony")</f>
        <v>No Colony</v>
      </c>
      <c r="BZ68" s="77" t="str">
        <f>IF('Data Entry - beta, gamma form'!AG68&gt;0,Equations!$F$30*BU68,"No Colony")</f>
        <v>No Colony</v>
      </c>
      <c r="CC68" s="100">
        <v>65</v>
      </c>
      <c r="CD68" s="203" t="str">
        <f>IF('Site Description'!$G$43&gt;1,SQRT(('Data Entry - beta, gamma form'!AK68)/PI()),"NO TRANSECT")</f>
        <v>NO TRANSECT</v>
      </c>
      <c r="CE68" s="201" t="str">
        <f>IF('Site Description'!$G$43&gt;1,SQRT(('Data Entry - beta, gamma form'!AL68)/PI()),"NO TRANSECT")</f>
        <v>NO TRANSECT</v>
      </c>
      <c r="CF68" s="201" t="str">
        <f>IF('Site Description'!$G$43&gt;1,SQRT(('Data Entry - beta, gamma form'!AM68)/PI()),"NO TRANSECT")</f>
        <v>NO TRANSECT</v>
      </c>
      <c r="CG68" s="312" t="str">
        <f>IF('Site Description'!$G$43&gt;1,SQRT(('Data Entry - beta, gamma form'!AN68)/PI()),"NO TRANSECT")</f>
        <v>NO TRANSECT</v>
      </c>
      <c r="CH68" s="315" t="str">
        <f>IF('Data Entry - beta, gamma form'!AK68&gt;0,PI()*(((CD68+$F$2)*(CD68+$F$2))-(CD68*CD68)),"No Colony")</f>
        <v>No Colony</v>
      </c>
      <c r="CI68" s="91" t="str">
        <f>IF('Data Entry - beta, gamma form'!AL68&gt;0,PI()*(((CE68+$G$2)*(CE68+$G$2))-(CE68*CE68)),"No Colony")</f>
        <v>No Colony</v>
      </c>
      <c r="CJ68" s="91" t="str">
        <f>IF('Data Entry - beta, gamma form'!AM68&gt;0,PI()*(((CF68+$H$2)*(CF68+$H$2))-(CF68*CF68)),"No Colony")</f>
        <v>No Colony</v>
      </c>
      <c r="CK68" s="106" t="str">
        <f>IF('Data Entry - beta, gamma form'!AN68&gt;0,PI()*(((CG68+$I$2)*(CG68+$I$2))-(CG68*CG68)),"No Colony")</f>
        <v>No Colony</v>
      </c>
      <c r="CL68" s="34"/>
      <c r="CM68" s="75" t="str">
        <f>IF('Data Entry - beta, gamma form'!AK68&gt;0,Equations!$F$30*CH68,"No Colony")</f>
        <v>No Colony</v>
      </c>
      <c r="CN68" s="76" t="str">
        <f>IF('Data Entry - beta, gamma form'!AL68&gt;0,Equations!$F$30*CI68,"No Colony")</f>
        <v>No Colony</v>
      </c>
      <c r="CO68" s="76" t="str">
        <f>IF('Data Entry - beta, gamma form'!AM68&gt;0,Equations!$F$30*CJ68,"No Colony")</f>
        <v>No Colony</v>
      </c>
      <c r="CP68" s="77" t="str">
        <f>IF('Data Entry - beta, gamma form'!AN68&gt;0,Equations!$F$30*CK68,"No Colony")</f>
        <v>No Colony</v>
      </c>
    </row>
    <row r="69" spans="1:94" ht="15.75" thickBot="1">
      <c r="A69" s="100">
        <v>66</v>
      </c>
      <c r="B69" s="203" t="str">
        <f>IF('Site Description'!$B$43&gt;1,SQRT(('Data Entry - beta, gamma form'!B69)/PI()),"NO TRANSECT")</f>
        <v>NO TRANSECT</v>
      </c>
      <c r="C69" s="201" t="str">
        <f>IF('Site Description'!$B$43&gt;1,SQRT(('Data Entry - beta, gamma form'!C69)/PI()),"NO TRANSECT")</f>
        <v>NO TRANSECT</v>
      </c>
      <c r="D69" s="201" t="str">
        <f>IF('Site Description'!$B$43&gt;1,SQRT(('Data Entry - beta, gamma form'!D69)/PI()),"NO TRANSECT")</f>
        <v>NO TRANSECT</v>
      </c>
      <c r="E69" s="201" t="str">
        <f>IF('Site Description'!$B$43&gt;1,SQRT(('Data Entry - beta, gamma form'!E69)/PI()),"NO TRANSECT")</f>
        <v>NO TRANSECT</v>
      </c>
      <c r="F69" s="91" t="str">
        <f>IF('Data Entry - beta, gamma form'!B69&gt;0,PI()*(((B69+$F$2)*(B69+$F$2))-(B69*B69)),"No Colony")</f>
        <v>No Colony</v>
      </c>
      <c r="G69" s="91" t="str">
        <f>IF('Data Entry - beta, gamma form'!C69&gt;0,PI()*(((C69+$G$2)*(C69+$G$2))-(C69*C69)),"No Colony")</f>
        <v>No Colony</v>
      </c>
      <c r="H69" s="91" t="str">
        <f>IF('Data Entry - beta, gamma form'!D69&gt;0,PI()*(((D69+$H$2)*(D69+$H$2))-(D69*D69)),"No Colony")</f>
        <v>No Colony</v>
      </c>
      <c r="I69" s="106" t="str">
        <f>IF('Data Entry - beta, gamma form'!E69&gt;0,PI()*(((E69+$I$2)*(E69+$I$2))-(E69*E69)),"No Colony")</f>
        <v>No Colony</v>
      </c>
      <c r="K69" s="306" t="str">
        <f>IF('Data Entry - beta, gamma form'!B69&gt;0,Equations!$F$30*F69,"No Colony")</f>
        <v>No Colony</v>
      </c>
      <c r="L69" s="96" t="str">
        <f>IF('Data Entry - beta, gamma form'!C69&gt;0,Equations!$F$30*G69,"No Colony")</f>
        <v>No Colony</v>
      </c>
      <c r="M69" s="96" t="str">
        <f>IF('Data Entry - beta, gamma form'!D69&gt;0,Equations!$F$30*H69,"No Colony")</f>
        <v>No Colony</v>
      </c>
      <c r="N69" s="307" t="str">
        <f>IF('Data Entry - beta, gamma form'!E69&gt;0,Equations!$F$30*I69,"No Colony")</f>
        <v>No Colony</v>
      </c>
      <c r="Q69" s="100">
        <v>66</v>
      </c>
      <c r="R69" s="203" t="str">
        <f>IF('Site Description'!$C$43&gt;1,SQRT(('Data Entry - beta, gamma form'!I69)/PI()),"NO TRANSECT")</f>
        <v>NO TRANSECT</v>
      </c>
      <c r="S69" s="201" t="str">
        <f>IF('Site Description'!$C$43&gt;1,SQRT(('Data Entry - beta, gamma form'!J69)/PI()),"NO TRANSECT")</f>
        <v>NO TRANSECT</v>
      </c>
      <c r="T69" s="201" t="str">
        <f>IF('Site Description'!$C$43&gt;1,SQRT(('Data Entry - beta, gamma form'!K69)/PI()),"NO TRANSECT")</f>
        <v>NO TRANSECT</v>
      </c>
      <c r="U69" s="312" t="str">
        <f>IF('Site Description'!$C$43&gt;1,SQRT(('Data Entry - beta, gamma form'!L69)/PI()),"NO TRANSECT")</f>
        <v>NO TRANSECT</v>
      </c>
      <c r="V69" s="315" t="str">
        <f>IF('Data Entry - beta, gamma form'!I69&gt;0,PI()*(((R69+$F$2)*(R69+$F$2))-(R69*R69)),"No Colony")</f>
        <v>No Colony</v>
      </c>
      <c r="W69" s="91" t="str">
        <f>IF('Data Entry - beta, gamma form'!J69&gt;0,PI()*(((S69+$G$2)*(S69+$G$2))-(S69*S69)),"No Colony")</f>
        <v>No Colony</v>
      </c>
      <c r="X69" s="91" t="str">
        <f>IF('Data Entry - beta, gamma form'!K69&gt;0,PI()*(((T69+$H$2)*(T69+$H$2))-(T69*T69)),"No Colony")</f>
        <v>No Colony</v>
      </c>
      <c r="Y69" s="106" t="str">
        <f>IF('Data Entry - beta, gamma form'!L69&gt;0,PI()*(((U69+$I$2)*(U69+$I$2))-(U69*U69)),"No Colony")</f>
        <v>No Colony</v>
      </c>
      <c r="Z69" s="32"/>
      <c r="AA69" s="75" t="str">
        <f>IF('Data Entry - beta, gamma form'!I69&gt;0,Equations!$F$30*V69,"No Colony")</f>
        <v>No Colony</v>
      </c>
      <c r="AB69" s="76" t="str">
        <f>IF('Data Entry - beta, gamma form'!J69&gt;0,Equations!$F$30*W69,"No Colony")</f>
        <v>No Colony</v>
      </c>
      <c r="AC69" s="76" t="str">
        <f>IF('Data Entry - beta, gamma form'!K69&gt;0,Equations!$F$30*X69,"No Colony")</f>
        <v>No Colony</v>
      </c>
      <c r="AD69" s="77" t="str">
        <f>IF('Data Entry - beta, gamma form'!L69&gt;0,Equations!$F$30*Y69,"No Colony")</f>
        <v>No Colony</v>
      </c>
      <c r="AG69" s="100">
        <v>66</v>
      </c>
      <c r="AH69" s="203" t="str">
        <f>IF('Site Description'!$D$43&gt;1,SQRT(('Data Entry - beta, gamma form'!P69)/PI()),"NO TRANSECT")</f>
        <v>NO TRANSECT</v>
      </c>
      <c r="AI69" s="201" t="str">
        <f>IF('Site Description'!$D$43&gt;1,SQRT(('Data Entry - beta, gamma form'!Q69)/PI()),"NO TRANSECT")</f>
        <v>NO TRANSECT</v>
      </c>
      <c r="AJ69" s="201" t="str">
        <f>IF('Site Description'!$D$43&gt;1,SQRT(('Data Entry - beta, gamma form'!R69)/PI()),"NO TRANSECT")</f>
        <v>NO TRANSECT</v>
      </c>
      <c r="AK69" s="317" t="str">
        <f>IF('Site Description'!$D$43&gt;1,SQRT(('Data Entry - beta, gamma form'!S69)/PI()),"NO TRANSECT")</f>
        <v>NO TRANSECT</v>
      </c>
      <c r="AL69" s="315" t="str">
        <f>IF('Data Entry - beta, gamma form'!P69&gt;0,PI()*(((AH69+$F$2)*(AH69+$F$2))-(AH69*AH69)),"No Colony")</f>
        <v>No Colony</v>
      </c>
      <c r="AM69" s="91" t="str">
        <f>IF('Data Entry - beta, gamma form'!Q69&gt;0,PI()*(((AI69+$G$2)*(AI69+$G$2))-(AI69*AI69)),"No Colony")</f>
        <v>No Colony</v>
      </c>
      <c r="AN69" s="91" t="str">
        <f>IF('Data Entry - beta, gamma form'!R69&gt;0,PI()*(((AJ69+$H$2)*(AJ69+$H$2))-(AJ69*AJ69)),"No Colony")</f>
        <v>No Colony</v>
      </c>
      <c r="AO69" s="106" t="str">
        <f>IF('Data Entry - beta, gamma form'!S69&gt;0,PI()*(((AK69+$I$2)*(AK69+$I$2))-(AK69*AK69)),"No Colony")</f>
        <v>No Colony</v>
      </c>
      <c r="AP69" s="32"/>
      <c r="AQ69" s="75" t="str">
        <f>IF('Data Entry - beta, gamma form'!P69&gt;0,Equations!$F$30*AL69,"No Colony")</f>
        <v>No Colony</v>
      </c>
      <c r="AR69" s="76" t="str">
        <f>IF('Data Entry - beta, gamma form'!Q69&gt;0,Equations!$F$30*AM69,"No Colony")</f>
        <v>No Colony</v>
      </c>
      <c r="AS69" s="76" t="str">
        <f>IF('Data Entry - beta, gamma form'!R69&gt;0,Equations!$F$30*AN69,"No Colony")</f>
        <v>No Colony</v>
      </c>
      <c r="AT69" s="77" t="str">
        <f>IF('Data Entry - beta, gamma form'!S69&gt;0,Equations!$F$30*AO69,"No Colony")</f>
        <v>No Colony</v>
      </c>
      <c r="AW69" s="100">
        <v>66</v>
      </c>
      <c r="AX69" s="203" t="str">
        <f>IF('Site Description'!$E$43&gt;1,SQRT(('Data Entry - beta, gamma form'!W69)/PI()),"NO TRANSECT")</f>
        <v>NO TRANSECT</v>
      </c>
      <c r="AY69" s="201" t="str">
        <f>IF('Site Description'!$E$43&gt;1,SQRT(('Data Entry - beta, gamma form'!X69)/PI()),"NO TRANSECT")</f>
        <v>NO TRANSECT</v>
      </c>
      <c r="AZ69" s="201" t="str">
        <f>IF('Site Description'!$E$43&gt;1,SQRT(('Data Entry - beta, gamma form'!Y69)/PI()),"NO TRANSECT")</f>
        <v>NO TRANSECT</v>
      </c>
      <c r="BA69" s="312" t="str">
        <f>IF('Site Description'!$E$43&gt;1,SQRT(('Data Entry - beta, gamma form'!Z69)/PI()),"NO TRANSECT")</f>
        <v>NO TRANSECT</v>
      </c>
      <c r="BB69" s="315" t="str">
        <f>IF('Data Entry - beta, gamma form'!W69&gt;0,PI()*(((AX69+$F$2)*(AX69+$F$2))-(AX69*AX69)),"No Colony")</f>
        <v>No Colony</v>
      </c>
      <c r="BC69" s="91" t="str">
        <f>IF('Data Entry - beta, gamma form'!X69&gt;0,PI()*(((AY69+$G$2)*(AY69+$G$2))-(AY69*AY69)),"No Colony")</f>
        <v>No Colony</v>
      </c>
      <c r="BD69" s="91" t="str">
        <f>IF('Data Entry - beta, gamma form'!Y69&gt;0,PI()*(((AZ69+$H$2)*(AZ69+$H$2))-(AZ69*AZ69)),"No Colony")</f>
        <v>No Colony</v>
      </c>
      <c r="BE69" s="106" t="str">
        <f>IF('Data Entry - beta, gamma form'!Z69&gt;0,PI()*(((BA69+$I$2)*(BA69+$I$2))-(BA69*BA69)),"No Colony")</f>
        <v>No Colony</v>
      </c>
      <c r="BF69" s="32"/>
      <c r="BG69" s="306" t="str">
        <f>IF('Data Entry - beta, gamma form'!W69&gt;0,Equations!$F$30*BB69,"No Colony")</f>
        <v>No Colony</v>
      </c>
      <c r="BH69" s="96" t="str">
        <f>IF('Data Entry - beta, gamma form'!X69&gt;0,Equations!$F$30*BC69,"No Colony")</f>
        <v>No Colony</v>
      </c>
      <c r="BI69" s="96" t="str">
        <f>IF('Data Entry - beta, gamma form'!Y69&gt;0,Equations!$F$30*BD69,"No Colony")</f>
        <v>No Colony</v>
      </c>
      <c r="BJ69" s="307" t="str">
        <f>IF('Data Entry - beta, gamma form'!Z69&gt;0,Equations!$F$30*BE69,"No Colony")</f>
        <v>No Colony</v>
      </c>
      <c r="BM69" s="100">
        <v>66</v>
      </c>
      <c r="BN69" s="203" t="str">
        <f>IF('Site Description'!$F$43&gt;1,SQRT(('Data Entry - beta, gamma form'!AD69)/PI()),"NO TRANSECT")</f>
        <v>NO TRANSECT</v>
      </c>
      <c r="BO69" s="201" t="str">
        <f>IF('Site Description'!$F$43&gt;1,SQRT(('Data Entry - beta, gamma form'!AE69)/PI()),"NO TRANSECT")</f>
        <v>NO TRANSECT</v>
      </c>
      <c r="BP69" s="201" t="str">
        <f>IF('Site Description'!$F$43&gt;1,SQRT(('Data Entry - beta, gamma form'!AF69)/PI()),"NO TRANSECT")</f>
        <v>NO TRANSECT</v>
      </c>
      <c r="BQ69" s="312" t="str">
        <f>IF('Site Description'!$F$43&gt;1,SQRT(('Data Entry - beta, gamma form'!AG69)/PI()),"NO TRANSECT")</f>
        <v>NO TRANSECT</v>
      </c>
      <c r="BR69" s="315" t="str">
        <f>IF('Data Entry - beta, gamma form'!AD69&gt;0,PI()*(((BN69+$F$2)*(BN69+$F$2))-(BN69*BN69)),"No Colony")</f>
        <v>No Colony</v>
      </c>
      <c r="BS69" s="91" t="str">
        <f>IF('Data Entry - beta, gamma form'!AE69&gt;0,PI()*(((BO69+$G$2)*(BO69+$G$2))-(BO69*BO69)),"No Colony")</f>
        <v>No Colony</v>
      </c>
      <c r="BT69" s="91" t="str">
        <f>IF('Data Entry - beta, gamma form'!AF69&gt;0,PI()*(((BP69+$H$2)*(BP69+$H$2))-(BP69*BP69)),"No Colony")</f>
        <v>No Colony</v>
      </c>
      <c r="BU69" s="106" t="str">
        <f>IF('Data Entry - beta, gamma form'!AG69&gt;0,PI()*(((BQ69+$I$2)*(BQ69+$I$2))-(BQ69*BQ69)),"No Colony")</f>
        <v>No Colony</v>
      </c>
      <c r="BV69" s="32"/>
      <c r="BW69" s="75" t="str">
        <f>IF('Data Entry - beta, gamma form'!AD69&gt;0,Equations!$F$30*BR69,"No Colony")</f>
        <v>No Colony</v>
      </c>
      <c r="BX69" s="76" t="str">
        <f>IF('Data Entry - beta, gamma form'!AE69&gt;0,Equations!$F$30*BS69,"No Colony")</f>
        <v>No Colony</v>
      </c>
      <c r="BY69" s="76" t="str">
        <f>IF('Data Entry - beta, gamma form'!AF69&gt;0,Equations!$F$30*BT69,"No Colony")</f>
        <v>No Colony</v>
      </c>
      <c r="BZ69" s="77" t="str">
        <f>IF('Data Entry - beta, gamma form'!AG69&gt;0,Equations!$F$30*BU69,"No Colony")</f>
        <v>No Colony</v>
      </c>
      <c r="CC69" s="100">
        <v>66</v>
      </c>
      <c r="CD69" s="203" t="str">
        <f>IF('Site Description'!$G$43&gt;1,SQRT(('Data Entry - beta, gamma form'!AK69)/PI()),"NO TRANSECT")</f>
        <v>NO TRANSECT</v>
      </c>
      <c r="CE69" s="201" t="str">
        <f>IF('Site Description'!$G$43&gt;1,SQRT(('Data Entry - beta, gamma form'!AL69)/PI()),"NO TRANSECT")</f>
        <v>NO TRANSECT</v>
      </c>
      <c r="CF69" s="201" t="str">
        <f>IF('Site Description'!$G$43&gt;1,SQRT(('Data Entry - beta, gamma form'!AM69)/PI()),"NO TRANSECT")</f>
        <v>NO TRANSECT</v>
      </c>
      <c r="CG69" s="312" t="str">
        <f>IF('Site Description'!$G$43&gt;1,SQRT(('Data Entry - beta, gamma form'!AN69)/PI()),"NO TRANSECT")</f>
        <v>NO TRANSECT</v>
      </c>
      <c r="CH69" s="315" t="str">
        <f>IF('Data Entry - beta, gamma form'!AK69&gt;0,PI()*(((CD69+$F$2)*(CD69+$F$2))-(CD69*CD69)),"No Colony")</f>
        <v>No Colony</v>
      </c>
      <c r="CI69" s="91" t="str">
        <f>IF('Data Entry - beta, gamma form'!AL69&gt;0,PI()*(((CE69+$G$2)*(CE69+$G$2))-(CE69*CE69)),"No Colony")</f>
        <v>No Colony</v>
      </c>
      <c r="CJ69" s="91" t="str">
        <f>IF('Data Entry - beta, gamma form'!AM69&gt;0,PI()*(((CF69+$H$2)*(CF69+$H$2))-(CF69*CF69)),"No Colony")</f>
        <v>No Colony</v>
      </c>
      <c r="CK69" s="106" t="str">
        <f>IF('Data Entry - beta, gamma form'!AN69&gt;0,PI()*(((CG69+$I$2)*(CG69+$I$2))-(CG69*CG69)),"No Colony")</f>
        <v>No Colony</v>
      </c>
      <c r="CL69" s="34"/>
      <c r="CM69" s="75" t="str">
        <f>IF('Data Entry - beta, gamma form'!AK69&gt;0,Equations!$F$30*CH69,"No Colony")</f>
        <v>No Colony</v>
      </c>
      <c r="CN69" s="76" t="str">
        <f>IF('Data Entry - beta, gamma form'!AL69&gt;0,Equations!$F$30*CI69,"No Colony")</f>
        <v>No Colony</v>
      </c>
      <c r="CO69" s="76" t="str">
        <f>IF('Data Entry - beta, gamma form'!AM69&gt;0,Equations!$F$30*CJ69,"No Colony")</f>
        <v>No Colony</v>
      </c>
      <c r="CP69" s="77" t="str">
        <f>IF('Data Entry - beta, gamma form'!AN69&gt;0,Equations!$F$30*CK69,"No Colony")</f>
        <v>No Colony</v>
      </c>
    </row>
    <row r="70" spans="1:94" ht="15.75" thickBot="1">
      <c r="A70" s="100">
        <v>67</v>
      </c>
      <c r="B70" s="203" t="str">
        <f>IF('Site Description'!$B$43&gt;1,SQRT(('Data Entry - beta, gamma form'!B70)/PI()),"NO TRANSECT")</f>
        <v>NO TRANSECT</v>
      </c>
      <c r="C70" s="201" t="str">
        <f>IF('Site Description'!$B$43&gt;1,SQRT(('Data Entry - beta, gamma form'!C70)/PI()),"NO TRANSECT")</f>
        <v>NO TRANSECT</v>
      </c>
      <c r="D70" s="201" t="str">
        <f>IF('Site Description'!$B$43&gt;1,SQRT(('Data Entry - beta, gamma form'!D70)/PI()),"NO TRANSECT")</f>
        <v>NO TRANSECT</v>
      </c>
      <c r="E70" s="201" t="str">
        <f>IF('Site Description'!$B$43&gt;1,SQRT(('Data Entry - beta, gamma form'!E70)/PI()),"NO TRANSECT")</f>
        <v>NO TRANSECT</v>
      </c>
      <c r="F70" s="91" t="str">
        <f>IF('Data Entry - beta, gamma form'!B70&gt;0,PI()*(((B70+$F$2)*(B70+$F$2))-(B70*B70)),"No Colony")</f>
        <v>No Colony</v>
      </c>
      <c r="G70" s="91" t="str">
        <f>IF('Data Entry - beta, gamma form'!C70&gt;0,PI()*(((C70+$G$2)*(C70+$G$2))-(C70*C70)),"No Colony")</f>
        <v>No Colony</v>
      </c>
      <c r="H70" s="91" t="str">
        <f>IF('Data Entry - beta, gamma form'!D70&gt;0,PI()*(((D70+$H$2)*(D70+$H$2))-(D70*D70)),"No Colony")</f>
        <v>No Colony</v>
      </c>
      <c r="I70" s="106" t="str">
        <f>IF('Data Entry - beta, gamma form'!E70&gt;0,PI()*(((E70+$I$2)*(E70+$I$2))-(E70*E70)),"No Colony")</f>
        <v>No Colony</v>
      </c>
      <c r="K70" s="306" t="str">
        <f>IF('Data Entry - beta, gamma form'!B70&gt;0,Equations!$F$30*F70,"No Colony")</f>
        <v>No Colony</v>
      </c>
      <c r="L70" s="96" t="str">
        <f>IF('Data Entry - beta, gamma form'!C70&gt;0,Equations!$F$30*G70,"No Colony")</f>
        <v>No Colony</v>
      </c>
      <c r="M70" s="96" t="str">
        <f>IF('Data Entry - beta, gamma form'!D70&gt;0,Equations!$F$30*H70,"No Colony")</f>
        <v>No Colony</v>
      </c>
      <c r="N70" s="307" t="str">
        <f>IF('Data Entry - beta, gamma form'!E70&gt;0,Equations!$F$30*I70,"No Colony")</f>
        <v>No Colony</v>
      </c>
      <c r="Q70" s="100">
        <v>67</v>
      </c>
      <c r="R70" s="203" t="str">
        <f>IF('Site Description'!$C$43&gt;1,SQRT(('Data Entry - beta, gamma form'!I70)/PI()),"NO TRANSECT")</f>
        <v>NO TRANSECT</v>
      </c>
      <c r="S70" s="201" t="str">
        <f>IF('Site Description'!$C$43&gt;1,SQRT(('Data Entry - beta, gamma form'!J70)/PI()),"NO TRANSECT")</f>
        <v>NO TRANSECT</v>
      </c>
      <c r="T70" s="201" t="str">
        <f>IF('Site Description'!$C$43&gt;1,SQRT(('Data Entry - beta, gamma form'!K70)/PI()),"NO TRANSECT")</f>
        <v>NO TRANSECT</v>
      </c>
      <c r="U70" s="312" t="str">
        <f>IF('Site Description'!$C$43&gt;1,SQRT(('Data Entry - beta, gamma form'!L70)/PI()),"NO TRANSECT")</f>
        <v>NO TRANSECT</v>
      </c>
      <c r="V70" s="315" t="str">
        <f>IF('Data Entry - beta, gamma form'!I70&gt;0,PI()*(((R70+$F$2)*(R70+$F$2))-(R70*R70)),"No Colony")</f>
        <v>No Colony</v>
      </c>
      <c r="W70" s="91" t="str">
        <f>IF('Data Entry - beta, gamma form'!J70&gt;0,PI()*(((S70+$G$2)*(S70+$G$2))-(S70*S70)),"No Colony")</f>
        <v>No Colony</v>
      </c>
      <c r="X70" s="91" t="str">
        <f>IF('Data Entry - beta, gamma form'!K70&gt;0,PI()*(((T70+$H$2)*(T70+$H$2))-(T70*T70)),"No Colony")</f>
        <v>No Colony</v>
      </c>
      <c r="Y70" s="106" t="str">
        <f>IF('Data Entry - beta, gamma form'!L70&gt;0,PI()*(((U70+$I$2)*(U70+$I$2))-(U70*U70)),"No Colony")</f>
        <v>No Colony</v>
      </c>
      <c r="Z70" s="32"/>
      <c r="AA70" s="75" t="str">
        <f>IF('Data Entry - beta, gamma form'!I70&gt;0,Equations!$F$30*V70,"No Colony")</f>
        <v>No Colony</v>
      </c>
      <c r="AB70" s="76" t="str">
        <f>IF('Data Entry - beta, gamma form'!J70&gt;0,Equations!$F$30*W70,"No Colony")</f>
        <v>No Colony</v>
      </c>
      <c r="AC70" s="76" t="str">
        <f>IF('Data Entry - beta, gamma form'!K70&gt;0,Equations!$F$30*X70,"No Colony")</f>
        <v>No Colony</v>
      </c>
      <c r="AD70" s="77" t="str">
        <f>IF('Data Entry - beta, gamma form'!L70&gt;0,Equations!$F$30*Y70,"No Colony")</f>
        <v>No Colony</v>
      </c>
      <c r="AG70" s="100">
        <v>67</v>
      </c>
      <c r="AH70" s="203" t="str">
        <f>IF('Site Description'!$D$43&gt;1,SQRT(('Data Entry - beta, gamma form'!P70)/PI()),"NO TRANSECT")</f>
        <v>NO TRANSECT</v>
      </c>
      <c r="AI70" s="201" t="str">
        <f>IF('Site Description'!$D$43&gt;1,SQRT(('Data Entry - beta, gamma form'!Q70)/PI()),"NO TRANSECT")</f>
        <v>NO TRANSECT</v>
      </c>
      <c r="AJ70" s="201" t="str">
        <f>IF('Site Description'!$D$43&gt;1,SQRT(('Data Entry - beta, gamma form'!R70)/PI()),"NO TRANSECT")</f>
        <v>NO TRANSECT</v>
      </c>
      <c r="AK70" s="317" t="str">
        <f>IF('Site Description'!$D$43&gt;1,SQRT(('Data Entry - beta, gamma form'!S70)/PI()),"NO TRANSECT")</f>
        <v>NO TRANSECT</v>
      </c>
      <c r="AL70" s="315" t="str">
        <f>IF('Data Entry - beta, gamma form'!P70&gt;0,PI()*(((AH70+$F$2)*(AH70+$F$2))-(AH70*AH70)),"No Colony")</f>
        <v>No Colony</v>
      </c>
      <c r="AM70" s="91" t="str">
        <f>IF('Data Entry - beta, gamma form'!Q70&gt;0,PI()*(((AI70+$G$2)*(AI70+$G$2))-(AI70*AI70)),"No Colony")</f>
        <v>No Colony</v>
      </c>
      <c r="AN70" s="91" t="str">
        <f>IF('Data Entry - beta, gamma form'!R70&gt;0,PI()*(((AJ70+$H$2)*(AJ70+$H$2))-(AJ70*AJ70)),"No Colony")</f>
        <v>No Colony</v>
      </c>
      <c r="AO70" s="106" t="str">
        <f>IF('Data Entry - beta, gamma form'!S70&gt;0,PI()*(((AK70+$I$2)*(AK70+$I$2))-(AK70*AK70)),"No Colony")</f>
        <v>No Colony</v>
      </c>
      <c r="AP70" s="32"/>
      <c r="AQ70" s="75" t="str">
        <f>IF('Data Entry - beta, gamma form'!P70&gt;0,Equations!$F$30*AL70,"No Colony")</f>
        <v>No Colony</v>
      </c>
      <c r="AR70" s="76" t="str">
        <f>IF('Data Entry - beta, gamma form'!Q70&gt;0,Equations!$F$30*AM70,"No Colony")</f>
        <v>No Colony</v>
      </c>
      <c r="AS70" s="76" t="str">
        <f>IF('Data Entry - beta, gamma form'!R70&gt;0,Equations!$F$30*AN70,"No Colony")</f>
        <v>No Colony</v>
      </c>
      <c r="AT70" s="77" t="str">
        <f>IF('Data Entry - beta, gamma form'!S70&gt;0,Equations!$F$30*AO70,"No Colony")</f>
        <v>No Colony</v>
      </c>
      <c r="AW70" s="100">
        <v>67</v>
      </c>
      <c r="AX70" s="203" t="str">
        <f>IF('Site Description'!$E$43&gt;1,SQRT(('Data Entry - beta, gamma form'!W70)/PI()),"NO TRANSECT")</f>
        <v>NO TRANSECT</v>
      </c>
      <c r="AY70" s="201" t="str">
        <f>IF('Site Description'!$E$43&gt;1,SQRT(('Data Entry - beta, gamma form'!X70)/PI()),"NO TRANSECT")</f>
        <v>NO TRANSECT</v>
      </c>
      <c r="AZ70" s="201" t="str">
        <f>IF('Site Description'!$E$43&gt;1,SQRT(('Data Entry - beta, gamma form'!Y70)/PI()),"NO TRANSECT")</f>
        <v>NO TRANSECT</v>
      </c>
      <c r="BA70" s="312" t="str">
        <f>IF('Site Description'!$E$43&gt;1,SQRT(('Data Entry - beta, gamma form'!Z70)/PI()),"NO TRANSECT")</f>
        <v>NO TRANSECT</v>
      </c>
      <c r="BB70" s="315" t="str">
        <f>IF('Data Entry - beta, gamma form'!W70&gt;0,PI()*(((AX70+$F$2)*(AX70+$F$2))-(AX70*AX70)),"No Colony")</f>
        <v>No Colony</v>
      </c>
      <c r="BC70" s="91" t="str">
        <f>IF('Data Entry - beta, gamma form'!X70&gt;0,PI()*(((AY70+$G$2)*(AY70+$G$2))-(AY70*AY70)),"No Colony")</f>
        <v>No Colony</v>
      </c>
      <c r="BD70" s="91" t="str">
        <f>IF('Data Entry - beta, gamma form'!Y70&gt;0,PI()*(((AZ70+$H$2)*(AZ70+$H$2))-(AZ70*AZ70)),"No Colony")</f>
        <v>No Colony</v>
      </c>
      <c r="BE70" s="106" t="str">
        <f>IF('Data Entry - beta, gamma form'!Z70&gt;0,PI()*(((BA70+$I$2)*(BA70+$I$2))-(BA70*BA70)),"No Colony")</f>
        <v>No Colony</v>
      </c>
      <c r="BF70" s="32"/>
      <c r="BG70" s="306" t="str">
        <f>IF('Data Entry - beta, gamma form'!W70&gt;0,Equations!$F$30*BB70,"No Colony")</f>
        <v>No Colony</v>
      </c>
      <c r="BH70" s="96" t="str">
        <f>IF('Data Entry - beta, gamma form'!X70&gt;0,Equations!$F$30*BC70,"No Colony")</f>
        <v>No Colony</v>
      </c>
      <c r="BI70" s="96" t="str">
        <f>IF('Data Entry - beta, gamma form'!Y70&gt;0,Equations!$F$30*BD70,"No Colony")</f>
        <v>No Colony</v>
      </c>
      <c r="BJ70" s="307" t="str">
        <f>IF('Data Entry - beta, gamma form'!Z70&gt;0,Equations!$F$30*BE70,"No Colony")</f>
        <v>No Colony</v>
      </c>
      <c r="BM70" s="100">
        <v>67</v>
      </c>
      <c r="BN70" s="203" t="str">
        <f>IF('Site Description'!$F$43&gt;1,SQRT(('Data Entry - beta, gamma form'!AD70)/PI()),"NO TRANSECT")</f>
        <v>NO TRANSECT</v>
      </c>
      <c r="BO70" s="201" t="str">
        <f>IF('Site Description'!$F$43&gt;1,SQRT(('Data Entry - beta, gamma form'!AE70)/PI()),"NO TRANSECT")</f>
        <v>NO TRANSECT</v>
      </c>
      <c r="BP70" s="201" t="str">
        <f>IF('Site Description'!$F$43&gt;1,SQRT(('Data Entry - beta, gamma form'!AF70)/PI()),"NO TRANSECT")</f>
        <v>NO TRANSECT</v>
      </c>
      <c r="BQ70" s="312" t="str">
        <f>IF('Site Description'!$F$43&gt;1,SQRT(('Data Entry - beta, gamma form'!AG70)/PI()),"NO TRANSECT")</f>
        <v>NO TRANSECT</v>
      </c>
      <c r="BR70" s="315" t="str">
        <f>IF('Data Entry - beta, gamma form'!AD70&gt;0,PI()*(((BN70+$F$2)*(BN70+$F$2))-(BN70*BN70)),"No Colony")</f>
        <v>No Colony</v>
      </c>
      <c r="BS70" s="91" t="str">
        <f>IF('Data Entry - beta, gamma form'!AE70&gt;0,PI()*(((BO70+$G$2)*(BO70+$G$2))-(BO70*BO70)),"No Colony")</f>
        <v>No Colony</v>
      </c>
      <c r="BT70" s="91" t="str">
        <f>IF('Data Entry - beta, gamma form'!AF70&gt;0,PI()*(((BP70+$H$2)*(BP70+$H$2))-(BP70*BP70)),"No Colony")</f>
        <v>No Colony</v>
      </c>
      <c r="BU70" s="106" t="str">
        <f>IF('Data Entry - beta, gamma form'!AG70&gt;0,PI()*(((BQ70+$I$2)*(BQ70+$I$2))-(BQ70*BQ70)),"No Colony")</f>
        <v>No Colony</v>
      </c>
      <c r="BV70" s="32"/>
      <c r="BW70" s="75" t="str">
        <f>IF('Data Entry - beta, gamma form'!AD70&gt;0,Equations!$F$30*BR70,"No Colony")</f>
        <v>No Colony</v>
      </c>
      <c r="BX70" s="76" t="str">
        <f>IF('Data Entry - beta, gamma form'!AE70&gt;0,Equations!$F$30*BS70,"No Colony")</f>
        <v>No Colony</v>
      </c>
      <c r="BY70" s="76" t="str">
        <f>IF('Data Entry - beta, gamma form'!AF70&gt;0,Equations!$F$30*BT70,"No Colony")</f>
        <v>No Colony</v>
      </c>
      <c r="BZ70" s="77" t="str">
        <f>IF('Data Entry - beta, gamma form'!AG70&gt;0,Equations!$F$30*BU70,"No Colony")</f>
        <v>No Colony</v>
      </c>
      <c r="CC70" s="100">
        <v>67</v>
      </c>
      <c r="CD70" s="203" t="str">
        <f>IF('Site Description'!$G$43&gt;1,SQRT(('Data Entry - beta, gamma form'!AK70)/PI()),"NO TRANSECT")</f>
        <v>NO TRANSECT</v>
      </c>
      <c r="CE70" s="201" t="str">
        <f>IF('Site Description'!$G$43&gt;1,SQRT(('Data Entry - beta, gamma form'!AL70)/PI()),"NO TRANSECT")</f>
        <v>NO TRANSECT</v>
      </c>
      <c r="CF70" s="201" t="str">
        <f>IF('Site Description'!$G$43&gt;1,SQRT(('Data Entry - beta, gamma form'!AM70)/PI()),"NO TRANSECT")</f>
        <v>NO TRANSECT</v>
      </c>
      <c r="CG70" s="312" t="str">
        <f>IF('Site Description'!$G$43&gt;1,SQRT(('Data Entry - beta, gamma form'!AN70)/PI()),"NO TRANSECT")</f>
        <v>NO TRANSECT</v>
      </c>
      <c r="CH70" s="315" t="str">
        <f>IF('Data Entry - beta, gamma form'!AK70&gt;0,PI()*(((CD70+$F$2)*(CD70+$F$2))-(CD70*CD70)),"No Colony")</f>
        <v>No Colony</v>
      </c>
      <c r="CI70" s="91" t="str">
        <f>IF('Data Entry - beta, gamma form'!AL70&gt;0,PI()*(((CE70+$G$2)*(CE70+$G$2))-(CE70*CE70)),"No Colony")</f>
        <v>No Colony</v>
      </c>
      <c r="CJ70" s="91" t="str">
        <f>IF('Data Entry - beta, gamma form'!AM70&gt;0,PI()*(((CF70+$H$2)*(CF70+$H$2))-(CF70*CF70)),"No Colony")</f>
        <v>No Colony</v>
      </c>
      <c r="CK70" s="106" t="str">
        <f>IF('Data Entry - beta, gamma form'!AN70&gt;0,PI()*(((CG70+$I$2)*(CG70+$I$2))-(CG70*CG70)),"No Colony")</f>
        <v>No Colony</v>
      </c>
      <c r="CL70" s="34"/>
      <c r="CM70" s="75" t="str">
        <f>IF('Data Entry - beta, gamma form'!AK70&gt;0,Equations!$F$30*CH70,"No Colony")</f>
        <v>No Colony</v>
      </c>
      <c r="CN70" s="76" t="str">
        <f>IF('Data Entry - beta, gamma form'!AL70&gt;0,Equations!$F$30*CI70,"No Colony")</f>
        <v>No Colony</v>
      </c>
      <c r="CO70" s="76" t="str">
        <f>IF('Data Entry - beta, gamma form'!AM70&gt;0,Equations!$F$30*CJ70,"No Colony")</f>
        <v>No Colony</v>
      </c>
      <c r="CP70" s="77" t="str">
        <f>IF('Data Entry - beta, gamma form'!AN70&gt;0,Equations!$F$30*CK70,"No Colony")</f>
        <v>No Colony</v>
      </c>
    </row>
    <row r="71" spans="1:94" ht="15.75" thickBot="1">
      <c r="A71" s="100">
        <v>68</v>
      </c>
      <c r="B71" s="203" t="str">
        <f>IF('Site Description'!$B$43&gt;1,SQRT(('Data Entry - beta, gamma form'!B71)/PI()),"NO TRANSECT")</f>
        <v>NO TRANSECT</v>
      </c>
      <c r="C71" s="201" t="str">
        <f>IF('Site Description'!$B$43&gt;1,SQRT(('Data Entry - beta, gamma form'!C71)/PI()),"NO TRANSECT")</f>
        <v>NO TRANSECT</v>
      </c>
      <c r="D71" s="201" t="str">
        <f>IF('Site Description'!$B$43&gt;1,SQRT(('Data Entry - beta, gamma form'!D71)/PI()),"NO TRANSECT")</f>
        <v>NO TRANSECT</v>
      </c>
      <c r="E71" s="201" t="str">
        <f>IF('Site Description'!$B$43&gt;1,SQRT(('Data Entry - beta, gamma form'!E71)/PI()),"NO TRANSECT")</f>
        <v>NO TRANSECT</v>
      </c>
      <c r="F71" s="91" t="str">
        <f>IF('Data Entry - beta, gamma form'!B71&gt;0,PI()*(((B71+$F$2)*(B71+$F$2))-(B71*B71)),"No Colony")</f>
        <v>No Colony</v>
      </c>
      <c r="G71" s="91" t="str">
        <f>IF('Data Entry - beta, gamma form'!C71&gt;0,PI()*(((C71+$G$2)*(C71+$G$2))-(C71*C71)),"No Colony")</f>
        <v>No Colony</v>
      </c>
      <c r="H71" s="91" t="str">
        <f>IF('Data Entry - beta, gamma form'!D71&gt;0,PI()*(((D71+$H$2)*(D71+$H$2))-(D71*D71)),"No Colony")</f>
        <v>No Colony</v>
      </c>
      <c r="I71" s="106" t="str">
        <f>IF('Data Entry - beta, gamma form'!E71&gt;0,PI()*(((E71+$I$2)*(E71+$I$2))-(E71*E71)),"No Colony")</f>
        <v>No Colony</v>
      </c>
      <c r="K71" s="306" t="str">
        <f>IF('Data Entry - beta, gamma form'!B71&gt;0,Equations!$F$30*F71,"No Colony")</f>
        <v>No Colony</v>
      </c>
      <c r="L71" s="96" t="str">
        <f>IF('Data Entry - beta, gamma form'!C71&gt;0,Equations!$F$30*G71,"No Colony")</f>
        <v>No Colony</v>
      </c>
      <c r="M71" s="96" t="str">
        <f>IF('Data Entry - beta, gamma form'!D71&gt;0,Equations!$F$30*H71,"No Colony")</f>
        <v>No Colony</v>
      </c>
      <c r="N71" s="307" t="str">
        <f>IF('Data Entry - beta, gamma form'!E71&gt;0,Equations!$F$30*I71,"No Colony")</f>
        <v>No Colony</v>
      </c>
      <c r="Q71" s="100">
        <v>68</v>
      </c>
      <c r="R71" s="203" t="str">
        <f>IF('Site Description'!$C$43&gt;1,SQRT(('Data Entry - beta, gamma form'!I71)/PI()),"NO TRANSECT")</f>
        <v>NO TRANSECT</v>
      </c>
      <c r="S71" s="201" t="str">
        <f>IF('Site Description'!$C$43&gt;1,SQRT(('Data Entry - beta, gamma form'!J71)/PI()),"NO TRANSECT")</f>
        <v>NO TRANSECT</v>
      </c>
      <c r="T71" s="201" t="str">
        <f>IF('Site Description'!$C$43&gt;1,SQRT(('Data Entry - beta, gamma form'!K71)/PI()),"NO TRANSECT")</f>
        <v>NO TRANSECT</v>
      </c>
      <c r="U71" s="312" t="str">
        <f>IF('Site Description'!$C$43&gt;1,SQRT(('Data Entry - beta, gamma form'!L71)/PI()),"NO TRANSECT")</f>
        <v>NO TRANSECT</v>
      </c>
      <c r="V71" s="315" t="str">
        <f>IF('Data Entry - beta, gamma form'!I71&gt;0,PI()*(((R71+$F$2)*(R71+$F$2))-(R71*R71)),"No Colony")</f>
        <v>No Colony</v>
      </c>
      <c r="W71" s="91" t="str">
        <f>IF('Data Entry - beta, gamma form'!J71&gt;0,PI()*(((S71+$G$2)*(S71+$G$2))-(S71*S71)),"No Colony")</f>
        <v>No Colony</v>
      </c>
      <c r="X71" s="91" t="str">
        <f>IF('Data Entry - beta, gamma form'!K71&gt;0,PI()*(((T71+$H$2)*(T71+$H$2))-(T71*T71)),"No Colony")</f>
        <v>No Colony</v>
      </c>
      <c r="Y71" s="106" t="str">
        <f>IF('Data Entry - beta, gamma form'!L71&gt;0,PI()*(((U71+$I$2)*(U71+$I$2))-(U71*U71)),"No Colony")</f>
        <v>No Colony</v>
      </c>
      <c r="Z71" s="32"/>
      <c r="AA71" s="75" t="str">
        <f>IF('Data Entry - beta, gamma form'!I71&gt;0,Equations!$F$30*V71,"No Colony")</f>
        <v>No Colony</v>
      </c>
      <c r="AB71" s="76" t="str">
        <f>IF('Data Entry - beta, gamma form'!J71&gt;0,Equations!$F$30*W71,"No Colony")</f>
        <v>No Colony</v>
      </c>
      <c r="AC71" s="76" t="str">
        <f>IF('Data Entry - beta, gamma form'!K71&gt;0,Equations!$F$30*X71,"No Colony")</f>
        <v>No Colony</v>
      </c>
      <c r="AD71" s="77" t="str">
        <f>IF('Data Entry - beta, gamma form'!L71&gt;0,Equations!$F$30*Y71,"No Colony")</f>
        <v>No Colony</v>
      </c>
      <c r="AG71" s="100">
        <v>68</v>
      </c>
      <c r="AH71" s="203" t="str">
        <f>IF('Site Description'!$D$43&gt;1,SQRT(('Data Entry - beta, gamma form'!P71)/PI()),"NO TRANSECT")</f>
        <v>NO TRANSECT</v>
      </c>
      <c r="AI71" s="201" t="str">
        <f>IF('Site Description'!$D$43&gt;1,SQRT(('Data Entry - beta, gamma form'!Q71)/PI()),"NO TRANSECT")</f>
        <v>NO TRANSECT</v>
      </c>
      <c r="AJ71" s="201" t="str">
        <f>IF('Site Description'!$D$43&gt;1,SQRT(('Data Entry - beta, gamma form'!R71)/PI()),"NO TRANSECT")</f>
        <v>NO TRANSECT</v>
      </c>
      <c r="AK71" s="317" t="str">
        <f>IF('Site Description'!$D$43&gt;1,SQRT(('Data Entry - beta, gamma form'!S71)/PI()),"NO TRANSECT")</f>
        <v>NO TRANSECT</v>
      </c>
      <c r="AL71" s="315" t="str">
        <f>IF('Data Entry - beta, gamma form'!P71&gt;0,PI()*(((AH71+$F$2)*(AH71+$F$2))-(AH71*AH71)),"No Colony")</f>
        <v>No Colony</v>
      </c>
      <c r="AM71" s="91" t="str">
        <f>IF('Data Entry - beta, gamma form'!Q71&gt;0,PI()*(((AI71+$G$2)*(AI71+$G$2))-(AI71*AI71)),"No Colony")</f>
        <v>No Colony</v>
      </c>
      <c r="AN71" s="91" t="str">
        <f>IF('Data Entry - beta, gamma form'!R71&gt;0,PI()*(((AJ71+$H$2)*(AJ71+$H$2))-(AJ71*AJ71)),"No Colony")</f>
        <v>No Colony</v>
      </c>
      <c r="AO71" s="106" t="str">
        <f>IF('Data Entry - beta, gamma form'!S71&gt;0,PI()*(((AK71+$I$2)*(AK71+$I$2))-(AK71*AK71)),"No Colony")</f>
        <v>No Colony</v>
      </c>
      <c r="AP71" s="32"/>
      <c r="AQ71" s="75" t="str">
        <f>IF('Data Entry - beta, gamma form'!P71&gt;0,Equations!$F$30*AL71,"No Colony")</f>
        <v>No Colony</v>
      </c>
      <c r="AR71" s="76" t="str">
        <f>IF('Data Entry - beta, gamma form'!Q71&gt;0,Equations!$F$30*AM71,"No Colony")</f>
        <v>No Colony</v>
      </c>
      <c r="AS71" s="76" t="str">
        <f>IF('Data Entry - beta, gamma form'!R71&gt;0,Equations!$F$30*AN71,"No Colony")</f>
        <v>No Colony</v>
      </c>
      <c r="AT71" s="77" t="str">
        <f>IF('Data Entry - beta, gamma form'!S71&gt;0,Equations!$F$30*AO71,"No Colony")</f>
        <v>No Colony</v>
      </c>
      <c r="AW71" s="100">
        <v>68</v>
      </c>
      <c r="AX71" s="203" t="str">
        <f>IF('Site Description'!$E$43&gt;1,SQRT(('Data Entry - beta, gamma form'!W71)/PI()),"NO TRANSECT")</f>
        <v>NO TRANSECT</v>
      </c>
      <c r="AY71" s="201" t="str">
        <f>IF('Site Description'!$E$43&gt;1,SQRT(('Data Entry - beta, gamma form'!X71)/PI()),"NO TRANSECT")</f>
        <v>NO TRANSECT</v>
      </c>
      <c r="AZ71" s="201" t="str">
        <f>IF('Site Description'!$E$43&gt;1,SQRT(('Data Entry - beta, gamma form'!Y71)/PI()),"NO TRANSECT")</f>
        <v>NO TRANSECT</v>
      </c>
      <c r="BA71" s="312" t="str">
        <f>IF('Site Description'!$E$43&gt;1,SQRT(('Data Entry - beta, gamma form'!Z71)/PI()),"NO TRANSECT")</f>
        <v>NO TRANSECT</v>
      </c>
      <c r="BB71" s="315" t="str">
        <f>IF('Data Entry - beta, gamma form'!W71&gt;0,PI()*(((AX71+$F$2)*(AX71+$F$2))-(AX71*AX71)),"No Colony")</f>
        <v>No Colony</v>
      </c>
      <c r="BC71" s="91" t="str">
        <f>IF('Data Entry - beta, gamma form'!X71&gt;0,PI()*(((AY71+$G$2)*(AY71+$G$2))-(AY71*AY71)),"No Colony")</f>
        <v>No Colony</v>
      </c>
      <c r="BD71" s="91" t="str">
        <f>IF('Data Entry - beta, gamma form'!Y71&gt;0,PI()*(((AZ71+$H$2)*(AZ71+$H$2))-(AZ71*AZ71)),"No Colony")</f>
        <v>No Colony</v>
      </c>
      <c r="BE71" s="106" t="str">
        <f>IF('Data Entry - beta, gamma form'!Z71&gt;0,PI()*(((BA71+$I$2)*(BA71+$I$2))-(BA71*BA71)),"No Colony")</f>
        <v>No Colony</v>
      </c>
      <c r="BF71" s="32"/>
      <c r="BG71" s="306" t="str">
        <f>IF('Data Entry - beta, gamma form'!W71&gt;0,Equations!$F$30*BB71,"No Colony")</f>
        <v>No Colony</v>
      </c>
      <c r="BH71" s="96" t="str">
        <f>IF('Data Entry - beta, gamma form'!X71&gt;0,Equations!$F$30*BC71,"No Colony")</f>
        <v>No Colony</v>
      </c>
      <c r="BI71" s="96" t="str">
        <f>IF('Data Entry - beta, gamma form'!Y71&gt;0,Equations!$F$30*BD71,"No Colony")</f>
        <v>No Colony</v>
      </c>
      <c r="BJ71" s="307" t="str">
        <f>IF('Data Entry - beta, gamma form'!Z71&gt;0,Equations!$F$30*BE71,"No Colony")</f>
        <v>No Colony</v>
      </c>
      <c r="BM71" s="100">
        <v>68</v>
      </c>
      <c r="BN71" s="203" t="str">
        <f>IF('Site Description'!$F$43&gt;1,SQRT(('Data Entry - beta, gamma form'!AD71)/PI()),"NO TRANSECT")</f>
        <v>NO TRANSECT</v>
      </c>
      <c r="BO71" s="201" t="str">
        <f>IF('Site Description'!$F$43&gt;1,SQRT(('Data Entry - beta, gamma form'!AE71)/PI()),"NO TRANSECT")</f>
        <v>NO TRANSECT</v>
      </c>
      <c r="BP71" s="201" t="str">
        <f>IF('Site Description'!$F$43&gt;1,SQRT(('Data Entry - beta, gamma form'!AF71)/PI()),"NO TRANSECT")</f>
        <v>NO TRANSECT</v>
      </c>
      <c r="BQ71" s="312" t="str">
        <f>IF('Site Description'!$F$43&gt;1,SQRT(('Data Entry - beta, gamma form'!AG71)/PI()),"NO TRANSECT")</f>
        <v>NO TRANSECT</v>
      </c>
      <c r="BR71" s="315" t="str">
        <f>IF('Data Entry - beta, gamma form'!AD71&gt;0,PI()*(((BN71+$F$2)*(BN71+$F$2))-(BN71*BN71)),"No Colony")</f>
        <v>No Colony</v>
      </c>
      <c r="BS71" s="91" t="str">
        <f>IF('Data Entry - beta, gamma form'!AE71&gt;0,PI()*(((BO71+$G$2)*(BO71+$G$2))-(BO71*BO71)),"No Colony")</f>
        <v>No Colony</v>
      </c>
      <c r="BT71" s="91" t="str">
        <f>IF('Data Entry - beta, gamma form'!AF71&gt;0,PI()*(((BP71+$H$2)*(BP71+$H$2))-(BP71*BP71)),"No Colony")</f>
        <v>No Colony</v>
      </c>
      <c r="BU71" s="106" t="str">
        <f>IF('Data Entry - beta, gamma form'!AG71&gt;0,PI()*(((BQ71+$I$2)*(BQ71+$I$2))-(BQ71*BQ71)),"No Colony")</f>
        <v>No Colony</v>
      </c>
      <c r="BV71" s="32"/>
      <c r="BW71" s="75" t="str">
        <f>IF('Data Entry - beta, gamma form'!AD71&gt;0,Equations!$F$30*BR71,"No Colony")</f>
        <v>No Colony</v>
      </c>
      <c r="BX71" s="76" t="str">
        <f>IF('Data Entry - beta, gamma form'!AE71&gt;0,Equations!$F$30*BS71,"No Colony")</f>
        <v>No Colony</v>
      </c>
      <c r="BY71" s="76" t="str">
        <f>IF('Data Entry - beta, gamma form'!AF71&gt;0,Equations!$F$30*BT71,"No Colony")</f>
        <v>No Colony</v>
      </c>
      <c r="BZ71" s="77" t="str">
        <f>IF('Data Entry - beta, gamma form'!AG71&gt;0,Equations!$F$30*BU71,"No Colony")</f>
        <v>No Colony</v>
      </c>
      <c r="CC71" s="100">
        <v>68</v>
      </c>
      <c r="CD71" s="203" t="str">
        <f>IF('Site Description'!$G$43&gt;1,SQRT(('Data Entry - beta, gamma form'!AK71)/PI()),"NO TRANSECT")</f>
        <v>NO TRANSECT</v>
      </c>
      <c r="CE71" s="201" t="str">
        <f>IF('Site Description'!$G$43&gt;1,SQRT(('Data Entry - beta, gamma form'!AL71)/PI()),"NO TRANSECT")</f>
        <v>NO TRANSECT</v>
      </c>
      <c r="CF71" s="201" t="str">
        <f>IF('Site Description'!$G$43&gt;1,SQRT(('Data Entry - beta, gamma form'!AM71)/PI()),"NO TRANSECT")</f>
        <v>NO TRANSECT</v>
      </c>
      <c r="CG71" s="312" t="str">
        <f>IF('Site Description'!$G$43&gt;1,SQRT(('Data Entry - beta, gamma form'!AN71)/PI()),"NO TRANSECT")</f>
        <v>NO TRANSECT</v>
      </c>
      <c r="CH71" s="315" t="str">
        <f>IF('Data Entry - beta, gamma form'!AK71&gt;0,PI()*(((CD71+$F$2)*(CD71+$F$2))-(CD71*CD71)),"No Colony")</f>
        <v>No Colony</v>
      </c>
      <c r="CI71" s="91" t="str">
        <f>IF('Data Entry - beta, gamma form'!AL71&gt;0,PI()*(((CE71+$G$2)*(CE71+$G$2))-(CE71*CE71)),"No Colony")</f>
        <v>No Colony</v>
      </c>
      <c r="CJ71" s="91" t="str">
        <f>IF('Data Entry - beta, gamma form'!AM71&gt;0,PI()*(((CF71+$H$2)*(CF71+$H$2))-(CF71*CF71)),"No Colony")</f>
        <v>No Colony</v>
      </c>
      <c r="CK71" s="106" t="str">
        <f>IF('Data Entry - beta, gamma form'!AN71&gt;0,PI()*(((CG71+$I$2)*(CG71+$I$2))-(CG71*CG71)),"No Colony")</f>
        <v>No Colony</v>
      </c>
      <c r="CL71" s="34"/>
      <c r="CM71" s="75" t="str">
        <f>IF('Data Entry - beta, gamma form'!AK71&gt;0,Equations!$F$30*CH71,"No Colony")</f>
        <v>No Colony</v>
      </c>
      <c r="CN71" s="76" t="str">
        <f>IF('Data Entry - beta, gamma form'!AL71&gt;0,Equations!$F$30*CI71,"No Colony")</f>
        <v>No Colony</v>
      </c>
      <c r="CO71" s="76" t="str">
        <f>IF('Data Entry - beta, gamma form'!AM71&gt;0,Equations!$F$30*CJ71,"No Colony")</f>
        <v>No Colony</v>
      </c>
      <c r="CP71" s="77" t="str">
        <f>IF('Data Entry - beta, gamma form'!AN71&gt;0,Equations!$F$30*CK71,"No Colony")</f>
        <v>No Colony</v>
      </c>
    </row>
    <row r="72" spans="1:94" ht="15.75" thickBot="1">
      <c r="A72" s="100">
        <v>69</v>
      </c>
      <c r="B72" s="203" t="str">
        <f>IF('Site Description'!$B$43&gt;1,SQRT(('Data Entry - beta, gamma form'!B72)/PI()),"NO TRANSECT")</f>
        <v>NO TRANSECT</v>
      </c>
      <c r="C72" s="201" t="str">
        <f>IF('Site Description'!$B$43&gt;1,SQRT(('Data Entry - beta, gamma form'!C72)/PI()),"NO TRANSECT")</f>
        <v>NO TRANSECT</v>
      </c>
      <c r="D72" s="201" t="str">
        <f>IF('Site Description'!$B$43&gt;1,SQRT(('Data Entry - beta, gamma form'!D72)/PI()),"NO TRANSECT")</f>
        <v>NO TRANSECT</v>
      </c>
      <c r="E72" s="201" t="str">
        <f>IF('Site Description'!$B$43&gt;1,SQRT(('Data Entry - beta, gamma form'!E72)/PI()),"NO TRANSECT")</f>
        <v>NO TRANSECT</v>
      </c>
      <c r="F72" s="91" t="str">
        <f>IF('Data Entry - beta, gamma form'!B72&gt;0,PI()*(((B72+$F$2)*(B72+$F$2))-(B72*B72)),"No Colony")</f>
        <v>No Colony</v>
      </c>
      <c r="G72" s="91" t="str">
        <f>IF('Data Entry - beta, gamma form'!C72&gt;0,PI()*(((C72+$G$2)*(C72+$G$2))-(C72*C72)),"No Colony")</f>
        <v>No Colony</v>
      </c>
      <c r="H72" s="91" t="str">
        <f>IF('Data Entry - beta, gamma form'!D72&gt;0,PI()*(((D72+$H$2)*(D72+$H$2))-(D72*D72)),"No Colony")</f>
        <v>No Colony</v>
      </c>
      <c r="I72" s="106" t="str">
        <f>IF('Data Entry - beta, gamma form'!E72&gt;0,PI()*(((E72+$I$2)*(E72+$I$2))-(E72*E72)),"No Colony")</f>
        <v>No Colony</v>
      </c>
      <c r="K72" s="306" t="str">
        <f>IF('Data Entry - beta, gamma form'!B72&gt;0,Equations!$F$30*F72,"No Colony")</f>
        <v>No Colony</v>
      </c>
      <c r="L72" s="96" t="str">
        <f>IF('Data Entry - beta, gamma form'!C72&gt;0,Equations!$F$30*G72,"No Colony")</f>
        <v>No Colony</v>
      </c>
      <c r="M72" s="96" t="str">
        <f>IF('Data Entry - beta, gamma form'!D72&gt;0,Equations!$F$30*H72,"No Colony")</f>
        <v>No Colony</v>
      </c>
      <c r="N72" s="307" t="str">
        <f>IF('Data Entry - beta, gamma form'!E72&gt;0,Equations!$F$30*I72,"No Colony")</f>
        <v>No Colony</v>
      </c>
      <c r="Q72" s="100">
        <v>69</v>
      </c>
      <c r="R72" s="203" t="str">
        <f>IF('Site Description'!$C$43&gt;1,SQRT(('Data Entry - beta, gamma form'!I72)/PI()),"NO TRANSECT")</f>
        <v>NO TRANSECT</v>
      </c>
      <c r="S72" s="201" t="str">
        <f>IF('Site Description'!$C$43&gt;1,SQRT(('Data Entry - beta, gamma form'!J72)/PI()),"NO TRANSECT")</f>
        <v>NO TRANSECT</v>
      </c>
      <c r="T72" s="201" t="str">
        <f>IF('Site Description'!$C$43&gt;1,SQRT(('Data Entry - beta, gamma form'!K72)/PI()),"NO TRANSECT")</f>
        <v>NO TRANSECT</v>
      </c>
      <c r="U72" s="312" t="str">
        <f>IF('Site Description'!$C$43&gt;1,SQRT(('Data Entry - beta, gamma form'!L72)/PI()),"NO TRANSECT")</f>
        <v>NO TRANSECT</v>
      </c>
      <c r="V72" s="315" t="str">
        <f>IF('Data Entry - beta, gamma form'!I72&gt;0,PI()*(((R72+$F$2)*(R72+$F$2))-(R72*R72)),"No Colony")</f>
        <v>No Colony</v>
      </c>
      <c r="W72" s="91" t="str">
        <f>IF('Data Entry - beta, gamma form'!J72&gt;0,PI()*(((S72+$G$2)*(S72+$G$2))-(S72*S72)),"No Colony")</f>
        <v>No Colony</v>
      </c>
      <c r="X72" s="91" t="str">
        <f>IF('Data Entry - beta, gamma form'!K72&gt;0,PI()*(((T72+$H$2)*(T72+$H$2))-(T72*T72)),"No Colony")</f>
        <v>No Colony</v>
      </c>
      <c r="Y72" s="106" t="str">
        <f>IF('Data Entry - beta, gamma form'!L72&gt;0,PI()*(((U72+$I$2)*(U72+$I$2))-(U72*U72)),"No Colony")</f>
        <v>No Colony</v>
      </c>
      <c r="Z72" s="32"/>
      <c r="AA72" s="75" t="str">
        <f>IF('Data Entry - beta, gamma form'!I72&gt;0,Equations!$F$30*V72,"No Colony")</f>
        <v>No Colony</v>
      </c>
      <c r="AB72" s="76" t="str">
        <f>IF('Data Entry - beta, gamma form'!J72&gt;0,Equations!$F$30*W72,"No Colony")</f>
        <v>No Colony</v>
      </c>
      <c r="AC72" s="76" t="str">
        <f>IF('Data Entry - beta, gamma form'!K72&gt;0,Equations!$F$30*X72,"No Colony")</f>
        <v>No Colony</v>
      </c>
      <c r="AD72" s="77" t="str">
        <f>IF('Data Entry - beta, gamma form'!L72&gt;0,Equations!$F$30*Y72,"No Colony")</f>
        <v>No Colony</v>
      </c>
      <c r="AG72" s="100">
        <v>69</v>
      </c>
      <c r="AH72" s="203" t="str">
        <f>IF('Site Description'!$D$43&gt;1,SQRT(('Data Entry - beta, gamma form'!P72)/PI()),"NO TRANSECT")</f>
        <v>NO TRANSECT</v>
      </c>
      <c r="AI72" s="201" t="str">
        <f>IF('Site Description'!$D$43&gt;1,SQRT(('Data Entry - beta, gamma form'!Q72)/PI()),"NO TRANSECT")</f>
        <v>NO TRANSECT</v>
      </c>
      <c r="AJ72" s="201" t="str">
        <f>IF('Site Description'!$D$43&gt;1,SQRT(('Data Entry - beta, gamma form'!R72)/PI()),"NO TRANSECT")</f>
        <v>NO TRANSECT</v>
      </c>
      <c r="AK72" s="317" t="str">
        <f>IF('Site Description'!$D$43&gt;1,SQRT(('Data Entry - beta, gamma form'!S72)/PI()),"NO TRANSECT")</f>
        <v>NO TRANSECT</v>
      </c>
      <c r="AL72" s="315" t="str">
        <f>IF('Data Entry - beta, gamma form'!P72&gt;0,PI()*(((AH72+$F$2)*(AH72+$F$2))-(AH72*AH72)),"No Colony")</f>
        <v>No Colony</v>
      </c>
      <c r="AM72" s="91" t="str">
        <f>IF('Data Entry - beta, gamma form'!Q72&gt;0,PI()*(((AI72+$G$2)*(AI72+$G$2))-(AI72*AI72)),"No Colony")</f>
        <v>No Colony</v>
      </c>
      <c r="AN72" s="91" t="str">
        <f>IF('Data Entry - beta, gamma form'!R72&gt;0,PI()*(((AJ72+$H$2)*(AJ72+$H$2))-(AJ72*AJ72)),"No Colony")</f>
        <v>No Colony</v>
      </c>
      <c r="AO72" s="106" t="str">
        <f>IF('Data Entry - beta, gamma form'!S72&gt;0,PI()*(((AK72+$I$2)*(AK72+$I$2))-(AK72*AK72)),"No Colony")</f>
        <v>No Colony</v>
      </c>
      <c r="AP72" s="32"/>
      <c r="AQ72" s="75" t="str">
        <f>IF('Data Entry - beta, gamma form'!P72&gt;0,Equations!$F$30*AL72,"No Colony")</f>
        <v>No Colony</v>
      </c>
      <c r="AR72" s="76" t="str">
        <f>IF('Data Entry - beta, gamma form'!Q72&gt;0,Equations!$F$30*AM72,"No Colony")</f>
        <v>No Colony</v>
      </c>
      <c r="AS72" s="76" t="str">
        <f>IF('Data Entry - beta, gamma form'!R72&gt;0,Equations!$F$30*AN72,"No Colony")</f>
        <v>No Colony</v>
      </c>
      <c r="AT72" s="77" t="str">
        <f>IF('Data Entry - beta, gamma form'!S72&gt;0,Equations!$F$30*AO72,"No Colony")</f>
        <v>No Colony</v>
      </c>
      <c r="AW72" s="100">
        <v>69</v>
      </c>
      <c r="AX72" s="203" t="str">
        <f>IF('Site Description'!$E$43&gt;1,SQRT(('Data Entry - beta, gamma form'!W72)/PI()),"NO TRANSECT")</f>
        <v>NO TRANSECT</v>
      </c>
      <c r="AY72" s="201" t="str">
        <f>IF('Site Description'!$E$43&gt;1,SQRT(('Data Entry - beta, gamma form'!X72)/PI()),"NO TRANSECT")</f>
        <v>NO TRANSECT</v>
      </c>
      <c r="AZ72" s="201" t="str">
        <f>IF('Site Description'!$E$43&gt;1,SQRT(('Data Entry - beta, gamma form'!Y72)/PI()),"NO TRANSECT")</f>
        <v>NO TRANSECT</v>
      </c>
      <c r="BA72" s="312" t="str">
        <f>IF('Site Description'!$E$43&gt;1,SQRT(('Data Entry - beta, gamma form'!Z72)/PI()),"NO TRANSECT")</f>
        <v>NO TRANSECT</v>
      </c>
      <c r="BB72" s="315" t="str">
        <f>IF('Data Entry - beta, gamma form'!W72&gt;0,PI()*(((AX72+$F$2)*(AX72+$F$2))-(AX72*AX72)),"No Colony")</f>
        <v>No Colony</v>
      </c>
      <c r="BC72" s="91" t="str">
        <f>IF('Data Entry - beta, gamma form'!X72&gt;0,PI()*(((AY72+$G$2)*(AY72+$G$2))-(AY72*AY72)),"No Colony")</f>
        <v>No Colony</v>
      </c>
      <c r="BD72" s="91" t="str">
        <f>IF('Data Entry - beta, gamma form'!Y72&gt;0,PI()*(((AZ72+$H$2)*(AZ72+$H$2))-(AZ72*AZ72)),"No Colony")</f>
        <v>No Colony</v>
      </c>
      <c r="BE72" s="106" t="str">
        <f>IF('Data Entry - beta, gamma form'!Z72&gt;0,PI()*(((BA72+$I$2)*(BA72+$I$2))-(BA72*BA72)),"No Colony")</f>
        <v>No Colony</v>
      </c>
      <c r="BF72" s="32"/>
      <c r="BG72" s="306" t="str">
        <f>IF('Data Entry - beta, gamma form'!W72&gt;0,Equations!$F$30*BB72,"No Colony")</f>
        <v>No Colony</v>
      </c>
      <c r="BH72" s="96" t="str">
        <f>IF('Data Entry - beta, gamma form'!X72&gt;0,Equations!$F$30*BC72,"No Colony")</f>
        <v>No Colony</v>
      </c>
      <c r="BI72" s="96" t="str">
        <f>IF('Data Entry - beta, gamma form'!Y72&gt;0,Equations!$F$30*BD72,"No Colony")</f>
        <v>No Colony</v>
      </c>
      <c r="BJ72" s="307" t="str">
        <f>IF('Data Entry - beta, gamma form'!Z72&gt;0,Equations!$F$30*BE72,"No Colony")</f>
        <v>No Colony</v>
      </c>
      <c r="BM72" s="100">
        <v>69</v>
      </c>
      <c r="BN72" s="203" t="str">
        <f>IF('Site Description'!$F$43&gt;1,SQRT(('Data Entry - beta, gamma form'!AD72)/PI()),"NO TRANSECT")</f>
        <v>NO TRANSECT</v>
      </c>
      <c r="BO72" s="201" t="str">
        <f>IF('Site Description'!$F$43&gt;1,SQRT(('Data Entry - beta, gamma form'!AE72)/PI()),"NO TRANSECT")</f>
        <v>NO TRANSECT</v>
      </c>
      <c r="BP72" s="201" t="str">
        <f>IF('Site Description'!$F$43&gt;1,SQRT(('Data Entry - beta, gamma form'!AF72)/PI()),"NO TRANSECT")</f>
        <v>NO TRANSECT</v>
      </c>
      <c r="BQ72" s="312" t="str">
        <f>IF('Site Description'!$F$43&gt;1,SQRT(('Data Entry - beta, gamma form'!AG72)/PI()),"NO TRANSECT")</f>
        <v>NO TRANSECT</v>
      </c>
      <c r="BR72" s="315" t="str">
        <f>IF('Data Entry - beta, gamma form'!AD72&gt;0,PI()*(((BN72+$F$2)*(BN72+$F$2))-(BN72*BN72)),"No Colony")</f>
        <v>No Colony</v>
      </c>
      <c r="BS72" s="91" t="str">
        <f>IF('Data Entry - beta, gamma form'!AE72&gt;0,PI()*(((BO72+$G$2)*(BO72+$G$2))-(BO72*BO72)),"No Colony")</f>
        <v>No Colony</v>
      </c>
      <c r="BT72" s="91" t="str">
        <f>IF('Data Entry - beta, gamma form'!AF72&gt;0,PI()*(((BP72+$H$2)*(BP72+$H$2))-(BP72*BP72)),"No Colony")</f>
        <v>No Colony</v>
      </c>
      <c r="BU72" s="106" t="str">
        <f>IF('Data Entry - beta, gamma form'!AG72&gt;0,PI()*(((BQ72+$I$2)*(BQ72+$I$2))-(BQ72*BQ72)),"No Colony")</f>
        <v>No Colony</v>
      </c>
      <c r="BV72" s="32"/>
      <c r="BW72" s="75" t="str">
        <f>IF('Data Entry - beta, gamma form'!AD72&gt;0,Equations!$F$30*BR72,"No Colony")</f>
        <v>No Colony</v>
      </c>
      <c r="BX72" s="76" t="str">
        <f>IF('Data Entry - beta, gamma form'!AE72&gt;0,Equations!$F$30*BS72,"No Colony")</f>
        <v>No Colony</v>
      </c>
      <c r="BY72" s="76" t="str">
        <f>IF('Data Entry - beta, gamma form'!AF72&gt;0,Equations!$F$30*BT72,"No Colony")</f>
        <v>No Colony</v>
      </c>
      <c r="BZ72" s="77" t="str">
        <f>IF('Data Entry - beta, gamma form'!AG72&gt;0,Equations!$F$30*BU72,"No Colony")</f>
        <v>No Colony</v>
      </c>
      <c r="CC72" s="100">
        <v>69</v>
      </c>
      <c r="CD72" s="203" t="str">
        <f>IF('Site Description'!$G$43&gt;1,SQRT(('Data Entry - beta, gamma form'!AK72)/PI()),"NO TRANSECT")</f>
        <v>NO TRANSECT</v>
      </c>
      <c r="CE72" s="201" t="str">
        <f>IF('Site Description'!$G$43&gt;1,SQRT(('Data Entry - beta, gamma form'!AL72)/PI()),"NO TRANSECT")</f>
        <v>NO TRANSECT</v>
      </c>
      <c r="CF72" s="201" t="str">
        <f>IF('Site Description'!$G$43&gt;1,SQRT(('Data Entry - beta, gamma form'!AM72)/PI()),"NO TRANSECT")</f>
        <v>NO TRANSECT</v>
      </c>
      <c r="CG72" s="312" t="str">
        <f>IF('Site Description'!$G$43&gt;1,SQRT(('Data Entry - beta, gamma form'!AN72)/PI()),"NO TRANSECT")</f>
        <v>NO TRANSECT</v>
      </c>
      <c r="CH72" s="315" t="str">
        <f>IF('Data Entry - beta, gamma form'!AK72&gt;0,PI()*(((CD72+$F$2)*(CD72+$F$2))-(CD72*CD72)),"No Colony")</f>
        <v>No Colony</v>
      </c>
      <c r="CI72" s="91" t="str">
        <f>IF('Data Entry - beta, gamma form'!AL72&gt;0,PI()*(((CE72+$G$2)*(CE72+$G$2))-(CE72*CE72)),"No Colony")</f>
        <v>No Colony</v>
      </c>
      <c r="CJ72" s="91" t="str">
        <f>IF('Data Entry - beta, gamma form'!AM72&gt;0,PI()*(((CF72+$H$2)*(CF72+$H$2))-(CF72*CF72)),"No Colony")</f>
        <v>No Colony</v>
      </c>
      <c r="CK72" s="106" t="str">
        <f>IF('Data Entry - beta, gamma form'!AN72&gt;0,PI()*(((CG72+$I$2)*(CG72+$I$2))-(CG72*CG72)),"No Colony")</f>
        <v>No Colony</v>
      </c>
      <c r="CL72" s="34"/>
      <c r="CM72" s="75" t="str">
        <f>IF('Data Entry - beta, gamma form'!AK72&gt;0,Equations!$F$30*CH72,"No Colony")</f>
        <v>No Colony</v>
      </c>
      <c r="CN72" s="76" t="str">
        <f>IF('Data Entry - beta, gamma form'!AL72&gt;0,Equations!$F$30*CI72,"No Colony")</f>
        <v>No Colony</v>
      </c>
      <c r="CO72" s="76" t="str">
        <f>IF('Data Entry - beta, gamma form'!AM72&gt;0,Equations!$F$30*CJ72,"No Colony")</f>
        <v>No Colony</v>
      </c>
      <c r="CP72" s="77" t="str">
        <f>IF('Data Entry - beta, gamma form'!AN72&gt;0,Equations!$F$30*CK72,"No Colony")</f>
        <v>No Colony</v>
      </c>
    </row>
    <row r="73" spans="1:94" ht="15.75" thickBot="1">
      <c r="A73" s="100">
        <v>70</v>
      </c>
      <c r="B73" s="203" t="str">
        <f>IF('Site Description'!$B$43&gt;1,SQRT(('Data Entry - beta, gamma form'!B73)/PI()),"NO TRANSECT")</f>
        <v>NO TRANSECT</v>
      </c>
      <c r="C73" s="201" t="str">
        <f>IF('Site Description'!$B$43&gt;1,SQRT(('Data Entry - beta, gamma form'!C73)/PI()),"NO TRANSECT")</f>
        <v>NO TRANSECT</v>
      </c>
      <c r="D73" s="201" t="str">
        <f>IF('Site Description'!$B$43&gt;1,SQRT(('Data Entry - beta, gamma form'!D73)/PI()),"NO TRANSECT")</f>
        <v>NO TRANSECT</v>
      </c>
      <c r="E73" s="201" t="str">
        <f>IF('Site Description'!$B$43&gt;1,SQRT(('Data Entry - beta, gamma form'!E73)/PI()),"NO TRANSECT")</f>
        <v>NO TRANSECT</v>
      </c>
      <c r="F73" s="91" t="str">
        <f>IF('Data Entry - beta, gamma form'!B73&gt;0,PI()*(((B73+$F$2)*(B73+$F$2))-(B73*B73)),"No Colony")</f>
        <v>No Colony</v>
      </c>
      <c r="G73" s="91" t="str">
        <f>IF('Data Entry - beta, gamma form'!C73&gt;0,PI()*(((C73+$G$2)*(C73+$G$2))-(C73*C73)),"No Colony")</f>
        <v>No Colony</v>
      </c>
      <c r="H73" s="91" t="str">
        <f>IF('Data Entry - beta, gamma form'!D73&gt;0,PI()*(((D73+$H$2)*(D73+$H$2))-(D73*D73)),"No Colony")</f>
        <v>No Colony</v>
      </c>
      <c r="I73" s="106" t="str">
        <f>IF('Data Entry - beta, gamma form'!E73&gt;0,PI()*(((E73+$I$2)*(E73+$I$2))-(E73*E73)),"No Colony")</f>
        <v>No Colony</v>
      </c>
      <c r="K73" s="306" t="str">
        <f>IF('Data Entry - beta, gamma form'!B73&gt;0,Equations!$F$30*F73,"No Colony")</f>
        <v>No Colony</v>
      </c>
      <c r="L73" s="96" t="str">
        <f>IF('Data Entry - beta, gamma form'!C73&gt;0,Equations!$F$30*G73,"No Colony")</f>
        <v>No Colony</v>
      </c>
      <c r="M73" s="96" t="str">
        <f>IF('Data Entry - beta, gamma form'!D73&gt;0,Equations!$F$30*H73,"No Colony")</f>
        <v>No Colony</v>
      </c>
      <c r="N73" s="307" t="str">
        <f>IF('Data Entry - beta, gamma form'!E73&gt;0,Equations!$F$30*I73,"No Colony")</f>
        <v>No Colony</v>
      </c>
      <c r="Q73" s="100">
        <v>70</v>
      </c>
      <c r="R73" s="203" t="str">
        <f>IF('Site Description'!$C$43&gt;1,SQRT(('Data Entry - beta, gamma form'!I73)/PI()),"NO TRANSECT")</f>
        <v>NO TRANSECT</v>
      </c>
      <c r="S73" s="201" t="str">
        <f>IF('Site Description'!$C$43&gt;1,SQRT(('Data Entry - beta, gamma form'!J73)/PI()),"NO TRANSECT")</f>
        <v>NO TRANSECT</v>
      </c>
      <c r="T73" s="201" t="str">
        <f>IF('Site Description'!$C$43&gt;1,SQRT(('Data Entry - beta, gamma form'!K73)/PI()),"NO TRANSECT")</f>
        <v>NO TRANSECT</v>
      </c>
      <c r="U73" s="312" t="str">
        <f>IF('Site Description'!$C$43&gt;1,SQRT(('Data Entry - beta, gamma form'!L73)/PI()),"NO TRANSECT")</f>
        <v>NO TRANSECT</v>
      </c>
      <c r="V73" s="315" t="str">
        <f>IF('Data Entry - beta, gamma form'!I73&gt;0,PI()*(((R73+$F$2)*(R73+$F$2))-(R73*R73)),"No Colony")</f>
        <v>No Colony</v>
      </c>
      <c r="W73" s="91" t="str">
        <f>IF('Data Entry - beta, gamma form'!J73&gt;0,PI()*(((S73+$G$2)*(S73+$G$2))-(S73*S73)),"No Colony")</f>
        <v>No Colony</v>
      </c>
      <c r="X73" s="91" t="str">
        <f>IF('Data Entry - beta, gamma form'!K73&gt;0,PI()*(((T73+$H$2)*(T73+$H$2))-(T73*T73)),"No Colony")</f>
        <v>No Colony</v>
      </c>
      <c r="Y73" s="106" t="str">
        <f>IF('Data Entry - beta, gamma form'!L73&gt;0,PI()*(((U73+$I$2)*(U73+$I$2))-(U73*U73)),"No Colony")</f>
        <v>No Colony</v>
      </c>
      <c r="Z73" s="32"/>
      <c r="AA73" s="75" t="str">
        <f>IF('Data Entry - beta, gamma form'!I73&gt;0,Equations!$F$30*V73,"No Colony")</f>
        <v>No Colony</v>
      </c>
      <c r="AB73" s="76" t="str">
        <f>IF('Data Entry - beta, gamma form'!J73&gt;0,Equations!$F$30*W73,"No Colony")</f>
        <v>No Colony</v>
      </c>
      <c r="AC73" s="76" t="str">
        <f>IF('Data Entry - beta, gamma form'!K73&gt;0,Equations!$F$30*X73,"No Colony")</f>
        <v>No Colony</v>
      </c>
      <c r="AD73" s="77" t="str">
        <f>IF('Data Entry - beta, gamma form'!L73&gt;0,Equations!$F$30*Y73,"No Colony")</f>
        <v>No Colony</v>
      </c>
      <c r="AG73" s="100">
        <v>70</v>
      </c>
      <c r="AH73" s="203" t="str">
        <f>IF('Site Description'!$D$43&gt;1,SQRT(('Data Entry - beta, gamma form'!P73)/PI()),"NO TRANSECT")</f>
        <v>NO TRANSECT</v>
      </c>
      <c r="AI73" s="201" t="str">
        <f>IF('Site Description'!$D$43&gt;1,SQRT(('Data Entry - beta, gamma form'!Q73)/PI()),"NO TRANSECT")</f>
        <v>NO TRANSECT</v>
      </c>
      <c r="AJ73" s="201" t="str">
        <f>IF('Site Description'!$D$43&gt;1,SQRT(('Data Entry - beta, gamma form'!R73)/PI()),"NO TRANSECT")</f>
        <v>NO TRANSECT</v>
      </c>
      <c r="AK73" s="317" t="str">
        <f>IF('Site Description'!$D$43&gt;1,SQRT(('Data Entry - beta, gamma form'!S73)/PI()),"NO TRANSECT")</f>
        <v>NO TRANSECT</v>
      </c>
      <c r="AL73" s="315" t="str">
        <f>IF('Data Entry - beta, gamma form'!P73&gt;0,PI()*(((AH73+$F$2)*(AH73+$F$2))-(AH73*AH73)),"No Colony")</f>
        <v>No Colony</v>
      </c>
      <c r="AM73" s="91" t="str">
        <f>IF('Data Entry - beta, gamma form'!Q73&gt;0,PI()*(((AI73+$G$2)*(AI73+$G$2))-(AI73*AI73)),"No Colony")</f>
        <v>No Colony</v>
      </c>
      <c r="AN73" s="91" t="str">
        <f>IF('Data Entry - beta, gamma form'!R73&gt;0,PI()*(((AJ73+$H$2)*(AJ73+$H$2))-(AJ73*AJ73)),"No Colony")</f>
        <v>No Colony</v>
      </c>
      <c r="AO73" s="106" t="str">
        <f>IF('Data Entry - beta, gamma form'!S73&gt;0,PI()*(((AK73+$I$2)*(AK73+$I$2))-(AK73*AK73)),"No Colony")</f>
        <v>No Colony</v>
      </c>
      <c r="AP73" s="32"/>
      <c r="AQ73" s="75" t="str">
        <f>IF('Data Entry - beta, gamma form'!P73&gt;0,Equations!$F$30*AL73,"No Colony")</f>
        <v>No Colony</v>
      </c>
      <c r="AR73" s="76" t="str">
        <f>IF('Data Entry - beta, gamma form'!Q73&gt;0,Equations!$F$30*AM73,"No Colony")</f>
        <v>No Colony</v>
      </c>
      <c r="AS73" s="76" t="str">
        <f>IF('Data Entry - beta, gamma form'!R73&gt;0,Equations!$F$30*AN73,"No Colony")</f>
        <v>No Colony</v>
      </c>
      <c r="AT73" s="77" t="str">
        <f>IF('Data Entry - beta, gamma form'!S73&gt;0,Equations!$F$30*AO73,"No Colony")</f>
        <v>No Colony</v>
      </c>
      <c r="AW73" s="100">
        <v>70</v>
      </c>
      <c r="AX73" s="203" t="str">
        <f>IF('Site Description'!$E$43&gt;1,SQRT(('Data Entry - beta, gamma form'!W73)/PI()),"NO TRANSECT")</f>
        <v>NO TRANSECT</v>
      </c>
      <c r="AY73" s="201" t="str">
        <f>IF('Site Description'!$E$43&gt;1,SQRT(('Data Entry - beta, gamma form'!X73)/PI()),"NO TRANSECT")</f>
        <v>NO TRANSECT</v>
      </c>
      <c r="AZ73" s="201" t="str">
        <f>IF('Site Description'!$E$43&gt;1,SQRT(('Data Entry - beta, gamma form'!Y73)/PI()),"NO TRANSECT")</f>
        <v>NO TRANSECT</v>
      </c>
      <c r="BA73" s="312" t="str">
        <f>IF('Site Description'!$E$43&gt;1,SQRT(('Data Entry - beta, gamma form'!Z73)/PI()),"NO TRANSECT")</f>
        <v>NO TRANSECT</v>
      </c>
      <c r="BB73" s="315" t="str">
        <f>IF('Data Entry - beta, gamma form'!W73&gt;0,PI()*(((AX73+$F$2)*(AX73+$F$2))-(AX73*AX73)),"No Colony")</f>
        <v>No Colony</v>
      </c>
      <c r="BC73" s="91" t="str">
        <f>IF('Data Entry - beta, gamma form'!X73&gt;0,PI()*(((AY73+$G$2)*(AY73+$G$2))-(AY73*AY73)),"No Colony")</f>
        <v>No Colony</v>
      </c>
      <c r="BD73" s="91" t="str">
        <f>IF('Data Entry - beta, gamma form'!Y73&gt;0,PI()*(((AZ73+$H$2)*(AZ73+$H$2))-(AZ73*AZ73)),"No Colony")</f>
        <v>No Colony</v>
      </c>
      <c r="BE73" s="106" t="str">
        <f>IF('Data Entry - beta, gamma form'!Z73&gt;0,PI()*(((BA73+$I$2)*(BA73+$I$2))-(BA73*BA73)),"No Colony")</f>
        <v>No Colony</v>
      </c>
      <c r="BF73" s="32"/>
      <c r="BG73" s="306" t="str">
        <f>IF('Data Entry - beta, gamma form'!W73&gt;0,Equations!$F$30*BB73,"No Colony")</f>
        <v>No Colony</v>
      </c>
      <c r="BH73" s="96" t="str">
        <f>IF('Data Entry - beta, gamma form'!X73&gt;0,Equations!$F$30*BC73,"No Colony")</f>
        <v>No Colony</v>
      </c>
      <c r="BI73" s="96" t="str">
        <f>IF('Data Entry - beta, gamma form'!Y73&gt;0,Equations!$F$30*BD73,"No Colony")</f>
        <v>No Colony</v>
      </c>
      <c r="BJ73" s="307" t="str">
        <f>IF('Data Entry - beta, gamma form'!Z73&gt;0,Equations!$F$30*BE73,"No Colony")</f>
        <v>No Colony</v>
      </c>
      <c r="BM73" s="100">
        <v>70</v>
      </c>
      <c r="BN73" s="203" t="str">
        <f>IF('Site Description'!$F$43&gt;1,SQRT(('Data Entry - beta, gamma form'!AD73)/PI()),"NO TRANSECT")</f>
        <v>NO TRANSECT</v>
      </c>
      <c r="BO73" s="201" t="str">
        <f>IF('Site Description'!$F$43&gt;1,SQRT(('Data Entry - beta, gamma form'!AE73)/PI()),"NO TRANSECT")</f>
        <v>NO TRANSECT</v>
      </c>
      <c r="BP73" s="201" t="str">
        <f>IF('Site Description'!$F$43&gt;1,SQRT(('Data Entry - beta, gamma form'!AF73)/PI()),"NO TRANSECT")</f>
        <v>NO TRANSECT</v>
      </c>
      <c r="BQ73" s="312" t="str">
        <f>IF('Site Description'!$F$43&gt;1,SQRT(('Data Entry - beta, gamma form'!AG73)/PI()),"NO TRANSECT")</f>
        <v>NO TRANSECT</v>
      </c>
      <c r="BR73" s="315" t="str">
        <f>IF('Data Entry - beta, gamma form'!AD73&gt;0,PI()*(((BN73+$F$2)*(BN73+$F$2))-(BN73*BN73)),"No Colony")</f>
        <v>No Colony</v>
      </c>
      <c r="BS73" s="91" t="str">
        <f>IF('Data Entry - beta, gamma form'!AE73&gt;0,PI()*(((BO73+$G$2)*(BO73+$G$2))-(BO73*BO73)),"No Colony")</f>
        <v>No Colony</v>
      </c>
      <c r="BT73" s="91" t="str">
        <f>IF('Data Entry - beta, gamma form'!AF73&gt;0,PI()*(((BP73+$H$2)*(BP73+$H$2))-(BP73*BP73)),"No Colony")</f>
        <v>No Colony</v>
      </c>
      <c r="BU73" s="106" t="str">
        <f>IF('Data Entry - beta, gamma form'!AG73&gt;0,PI()*(((BQ73+$I$2)*(BQ73+$I$2))-(BQ73*BQ73)),"No Colony")</f>
        <v>No Colony</v>
      </c>
      <c r="BV73" s="32"/>
      <c r="BW73" s="75" t="str">
        <f>IF('Data Entry - beta, gamma form'!AD73&gt;0,Equations!$F$30*BR73,"No Colony")</f>
        <v>No Colony</v>
      </c>
      <c r="BX73" s="76" t="str">
        <f>IF('Data Entry - beta, gamma form'!AE73&gt;0,Equations!$F$30*BS73,"No Colony")</f>
        <v>No Colony</v>
      </c>
      <c r="BY73" s="76" t="str">
        <f>IF('Data Entry - beta, gamma form'!AF73&gt;0,Equations!$F$30*BT73,"No Colony")</f>
        <v>No Colony</v>
      </c>
      <c r="BZ73" s="77" t="str">
        <f>IF('Data Entry - beta, gamma form'!AG73&gt;0,Equations!$F$30*BU73,"No Colony")</f>
        <v>No Colony</v>
      </c>
      <c r="CC73" s="100">
        <v>70</v>
      </c>
      <c r="CD73" s="203" t="str">
        <f>IF('Site Description'!$G$43&gt;1,SQRT(('Data Entry - beta, gamma form'!AK73)/PI()),"NO TRANSECT")</f>
        <v>NO TRANSECT</v>
      </c>
      <c r="CE73" s="201" t="str">
        <f>IF('Site Description'!$G$43&gt;1,SQRT(('Data Entry - beta, gamma form'!AL73)/PI()),"NO TRANSECT")</f>
        <v>NO TRANSECT</v>
      </c>
      <c r="CF73" s="201" t="str">
        <f>IF('Site Description'!$G$43&gt;1,SQRT(('Data Entry - beta, gamma form'!AM73)/PI()),"NO TRANSECT")</f>
        <v>NO TRANSECT</v>
      </c>
      <c r="CG73" s="312" t="str">
        <f>IF('Site Description'!$G$43&gt;1,SQRT(('Data Entry - beta, gamma form'!AN73)/PI()),"NO TRANSECT")</f>
        <v>NO TRANSECT</v>
      </c>
      <c r="CH73" s="315" t="str">
        <f>IF('Data Entry - beta, gamma form'!AK73&gt;0,PI()*(((CD73+$F$2)*(CD73+$F$2))-(CD73*CD73)),"No Colony")</f>
        <v>No Colony</v>
      </c>
      <c r="CI73" s="91" t="str">
        <f>IF('Data Entry - beta, gamma form'!AL73&gt;0,PI()*(((CE73+$G$2)*(CE73+$G$2))-(CE73*CE73)),"No Colony")</f>
        <v>No Colony</v>
      </c>
      <c r="CJ73" s="91" t="str">
        <f>IF('Data Entry - beta, gamma form'!AM73&gt;0,PI()*(((CF73+$H$2)*(CF73+$H$2))-(CF73*CF73)),"No Colony")</f>
        <v>No Colony</v>
      </c>
      <c r="CK73" s="106" t="str">
        <f>IF('Data Entry - beta, gamma form'!AN73&gt;0,PI()*(((CG73+$I$2)*(CG73+$I$2))-(CG73*CG73)),"No Colony")</f>
        <v>No Colony</v>
      </c>
      <c r="CL73" s="34"/>
      <c r="CM73" s="75" t="str">
        <f>IF('Data Entry - beta, gamma form'!AK73&gt;0,Equations!$F$30*CH73,"No Colony")</f>
        <v>No Colony</v>
      </c>
      <c r="CN73" s="76" t="str">
        <f>IF('Data Entry - beta, gamma form'!AL73&gt;0,Equations!$F$30*CI73,"No Colony")</f>
        <v>No Colony</v>
      </c>
      <c r="CO73" s="76" t="str">
        <f>IF('Data Entry - beta, gamma form'!AM73&gt;0,Equations!$F$30*CJ73,"No Colony")</f>
        <v>No Colony</v>
      </c>
      <c r="CP73" s="77" t="str">
        <f>IF('Data Entry - beta, gamma form'!AN73&gt;0,Equations!$F$30*CK73,"No Colony")</f>
        <v>No Colony</v>
      </c>
    </row>
    <row r="74" spans="1:94" ht="15.75" thickBot="1">
      <c r="A74" s="100">
        <v>71</v>
      </c>
      <c r="B74" s="203" t="str">
        <f>IF('Site Description'!$B$43&gt;1,SQRT(('Data Entry - beta, gamma form'!B74)/PI()),"NO TRANSECT")</f>
        <v>NO TRANSECT</v>
      </c>
      <c r="C74" s="201" t="str">
        <f>IF('Site Description'!$B$43&gt;1,SQRT(('Data Entry - beta, gamma form'!C74)/PI()),"NO TRANSECT")</f>
        <v>NO TRANSECT</v>
      </c>
      <c r="D74" s="201" t="str">
        <f>IF('Site Description'!$B$43&gt;1,SQRT(('Data Entry - beta, gamma form'!D74)/PI()),"NO TRANSECT")</f>
        <v>NO TRANSECT</v>
      </c>
      <c r="E74" s="201" t="str">
        <f>IF('Site Description'!$B$43&gt;1,SQRT(('Data Entry - beta, gamma form'!E74)/PI()),"NO TRANSECT")</f>
        <v>NO TRANSECT</v>
      </c>
      <c r="F74" s="91" t="str">
        <f>IF('Data Entry - beta, gamma form'!B74&gt;0,PI()*(((B74+$F$2)*(B74+$F$2))-(B74*B74)),"No Colony")</f>
        <v>No Colony</v>
      </c>
      <c r="G74" s="91" t="str">
        <f>IF('Data Entry - beta, gamma form'!C74&gt;0,PI()*(((C74+$G$2)*(C74+$G$2))-(C74*C74)),"No Colony")</f>
        <v>No Colony</v>
      </c>
      <c r="H74" s="91" t="str">
        <f>IF('Data Entry - beta, gamma form'!D74&gt;0,PI()*(((D74+$H$2)*(D74+$H$2))-(D74*D74)),"No Colony")</f>
        <v>No Colony</v>
      </c>
      <c r="I74" s="106" t="str">
        <f>IF('Data Entry - beta, gamma form'!E74&gt;0,PI()*(((E74+$I$2)*(E74+$I$2))-(E74*E74)),"No Colony")</f>
        <v>No Colony</v>
      </c>
      <c r="K74" s="306" t="str">
        <f>IF('Data Entry - beta, gamma form'!B74&gt;0,Equations!$F$30*F74,"No Colony")</f>
        <v>No Colony</v>
      </c>
      <c r="L74" s="96" t="str">
        <f>IF('Data Entry - beta, gamma form'!C74&gt;0,Equations!$F$30*G74,"No Colony")</f>
        <v>No Colony</v>
      </c>
      <c r="M74" s="96" t="str">
        <f>IF('Data Entry - beta, gamma form'!D74&gt;0,Equations!$F$30*H74,"No Colony")</f>
        <v>No Colony</v>
      </c>
      <c r="N74" s="307" t="str">
        <f>IF('Data Entry - beta, gamma form'!E74&gt;0,Equations!$F$30*I74,"No Colony")</f>
        <v>No Colony</v>
      </c>
      <c r="Q74" s="100">
        <v>71</v>
      </c>
      <c r="R74" s="203" t="str">
        <f>IF('Site Description'!$C$43&gt;1,SQRT(('Data Entry - beta, gamma form'!I74)/PI()),"NO TRANSECT")</f>
        <v>NO TRANSECT</v>
      </c>
      <c r="S74" s="201" t="str">
        <f>IF('Site Description'!$C$43&gt;1,SQRT(('Data Entry - beta, gamma form'!J74)/PI()),"NO TRANSECT")</f>
        <v>NO TRANSECT</v>
      </c>
      <c r="T74" s="201" t="str">
        <f>IF('Site Description'!$C$43&gt;1,SQRT(('Data Entry - beta, gamma form'!K74)/PI()),"NO TRANSECT")</f>
        <v>NO TRANSECT</v>
      </c>
      <c r="U74" s="312" t="str">
        <f>IF('Site Description'!$C$43&gt;1,SQRT(('Data Entry - beta, gamma form'!L74)/PI()),"NO TRANSECT")</f>
        <v>NO TRANSECT</v>
      </c>
      <c r="V74" s="315" t="str">
        <f>IF('Data Entry - beta, gamma form'!I74&gt;0,PI()*(((R74+$F$2)*(R74+$F$2))-(R74*R74)),"No Colony")</f>
        <v>No Colony</v>
      </c>
      <c r="W74" s="91" t="str">
        <f>IF('Data Entry - beta, gamma form'!J74&gt;0,PI()*(((S74+$G$2)*(S74+$G$2))-(S74*S74)),"No Colony")</f>
        <v>No Colony</v>
      </c>
      <c r="X74" s="91" t="str">
        <f>IF('Data Entry - beta, gamma form'!K74&gt;0,PI()*(((T74+$H$2)*(T74+$H$2))-(T74*T74)),"No Colony")</f>
        <v>No Colony</v>
      </c>
      <c r="Y74" s="106" t="str">
        <f>IF('Data Entry - beta, gamma form'!L74&gt;0,PI()*(((U74+$I$2)*(U74+$I$2))-(U74*U74)),"No Colony")</f>
        <v>No Colony</v>
      </c>
      <c r="Z74" s="32"/>
      <c r="AA74" s="75" t="str">
        <f>IF('Data Entry - beta, gamma form'!I74&gt;0,Equations!$F$30*V74,"No Colony")</f>
        <v>No Colony</v>
      </c>
      <c r="AB74" s="76" t="str">
        <f>IF('Data Entry - beta, gamma form'!J74&gt;0,Equations!$F$30*W74,"No Colony")</f>
        <v>No Colony</v>
      </c>
      <c r="AC74" s="76" t="str">
        <f>IF('Data Entry - beta, gamma form'!K74&gt;0,Equations!$F$30*X74,"No Colony")</f>
        <v>No Colony</v>
      </c>
      <c r="AD74" s="77" t="str">
        <f>IF('Data Entry - beta, gamma form'!L74&gt;0,Equations!$F$30*Y74,"No Colony")</f>
        <v>No Colony</v>
      </c>
      <c r="AG74" s="100">
        <v>71</v>
      </c>
      <c r="AH74" s="203" t="str">
        <f>IF('Site Description'!$D$43&gt;1,SQRT(('Data Entry - beta, gamma form'!P74)/PI()),"NO TRANSECT")</f>
        <v>NO TRANSECT</v>
      </c>
      <c r="AI74" s="201" t="str">
        <f>IF('Site Description'!$D$43&gt;1,SQRT(('Data Entry - beta, gamma form'!Q74)/PI()),"NO TRANSECT")</f>
        <v>NO TRANSECT</v>
      </c>
      <c r="AJ74" s="201" t="str">
        <f>IF('Site Description'!$D$43&gt;1,SQRT(('Data Entry - beta, gamma form'!R74)/PI()),"NO TRANSECT")</f>
        <v>NO TRANSECT</v>
      </c>
      <c r="AK74" s="317" t="str">
        <f>IF('Site Description'!$D$43&gt;1,SQRT(('Data Entry - beta, gamma form'!S74)/PI()),"NO TRANSECT")</f>
        <v>NO TRANSECT</v>
      </c>
      <c r="AL74" s="315" t="str">
        <f>IF('Data Entry - beta, gamma form'!P74&gt;0,PI()*(((AH74+$F$2)*(AH74+$F$2))-(AH74*AH74)),"No Colony")</f>
        <v>No Colony</v>
      </c>
      <c r="AM74" s="91" t="str">
        <f>IF('Data Entry - beta, gamma form'!Q74&gt;0,PI()*(((AI74+$G$2)*(AI74+$G$2))-(AI74*AI74)),"No Colony")</f>
        <v>No Colony</v>
      </c>
      <c r="AN74" s="91" t="str">
        <f>IF('Data Entry - beta, gamma form'!R74&gt;0,PI()*(((AJ74+$H$2)*(AJ74+$H$2))-(AJ74*AJ74)),"No Colony")</f>
        <v>No Colony</v>
      </c>
      <c r="AO74" s="106" t="str">
        <f>IF('Data Entry - beta, gamma form'!S74&gt;0,PI()*(((AK74+$I$2)*(AK74+$I$2))-(AK74*AK74)),"No Colony")</f>
        <v>No Colony</v>
      </c>
      <c r="AP74" s="32"/>
      <c r="AQ74" s="75" t="str">
        <f>IF('Data Entry - beta, gamma form'!P74&gt;0,Equations!$F$30*AL74,"No Colony")</f>
        <v>No Colony</v>
      </c>
      <c r="AR74" s="76" t="str">
        <f>IF('Data Entry - beta, gamma form'!Q74&gt;0,Equations!$F$30*AM74,"No Colony")</f>
        <v>No Colony</v>
      </c>
      <c r="AS74" s="76" t="str">
        <f>IF('Data Entry - beta, gamma form'!R74&gt;0,Equations!$F$30*AN74,"No Colony")</f>
        <v>No Colony</v>
      </c>
      <c r="AT74" s="77" t="str">
        <f>IF('Data Entry - beta, gamma form'!S74&gt;0,Equations!$F$30*AO74,"No Colony")</f>
        <v>No Colony</v>
      </c>
      <c r="AW74" s="100">
        <v>71</v>
      </c>
      <c r="AX74" s="203" t="str">
        <f>IF('Site Description'!$E$43&gt;1,SQRT(('Data Entry - beta, gamma form'!W74)/PI()),"NO TRANSECT")</f>
        <v>NO TRANSECT</v>
      </c>
      <c r="AY74" s="201" t="str">
        <f>IF('Site Description'!$E$43&gt;1,SQRT(('Data Entry - beta, gamma form'!X74)/PI()),"NO TRANSECT")</f>
        <v>NO TRANSECT</v>
      </c>
      <c r="AZ74" s="201" t="str">
        <f>IF('Site Description'!$E$43&gt;1,SQRT(('Data Entry - beta, gamma form'!Y74)/PI()),"NO TRANSECT")</f>
        <v>NO TRANSECT</v>
      </c>
      <c r="BA74" s="312" t="str">
        <f>IF('Site Description'!$E$43&gt;1,SQRT(('Data Entry - beta, gamma form'!Z74)/PI()),"NO TRANSECT")</f>
        <v>NO TRANSECT</v>
      </c>
      <c r="BB74" s="315" t="str">
        <f>IF('Data Entry - beta, gamma form'!W74&gt;0,PI()*(((AX74+$F$2)*(AX74+$F$2))-(AX74*AX74)),"No Colony")</f>
        <v>No Colony</v>
      </c>
      <c r="BC74" s="91" t="str">
        <f>IF('Data Entry - beta, gamma form'!X74&gt;0,PI()*(((AY74+$G$2)*(AY74+$G$2))-(AY74*AY74)),"No Colony")</f>
        <v>No Colony</v>
      </c>
      <c r="BD74" s="91" t="str">
        <f>IF('Data Entry - beta, gamma form'!Y74&gt;0,PI()*(((AZ74+$H$2)*(AZ74+$H$2))-(AZ74*AZ74)),"No Colony")</f>
        <v>No Colony</v>
      </c>
      <c r="BE74" s="106" t="str">
        <f>IF('Data Entry - beta, gamma form'!Z74&gt;0,PI()*(((BA74+$I$2)*(BA74+$I$2))-(BA74*BA74)),"No Colony")</f>
        <v>No Colony</v>
      </c>
      <c r="BF74" s="32"/>
      <c r="BG74" s="306" t="str">
        <f>IF('Data Entry - beta, gamma form'!W74&gt;0,Equations!$F$30*BB74,"No Colony")</f>
        <v>No Colony</v>
      </c>
      <c r="BH74" s="96" t="str">
        <f>IF('Data Entry - beta, gamma form'!X74&gt;0,Equations!$F$30*BC74,"No Colony")</f>
        <v>No Colony</v>
      </c>
      <c r="BI74" s="96" t="str">
        <f>IF('Data Entry - beta, gamma form'!Y74&gt;0,Equations!$F$30*BD74,"No Colony")</f>
        <v>No Colony</v>
      </c>
      <c r="BJ74" s="307" t="str">
        <f>IF('Data Entry - beta, gamma form'!Z74&gt;0,Equations!$F$30*BE74,"No Colony")</f>
        <v>No Colony</v>
      </c>
      <c r="BM74" s="100">
        <v>71</v>
      </c>
      <c r="BN74" s="203" t="str">
        <f>IF('Site Description'!$F$43&gt;1,SQRT(('Data Entry - beta, gamma form'!AD74)/PI()),"NO TRANSECT")</f>
        <v>NO TRANSECT</v>
      </c>
      <c r="BO74" s="201" t="str">
        <f>IF('Site Description'!$F$43&gt;1,SQRT(('Data Entry - beta, gamma form'!AE74)/PI()),"NO TRANSECT")</f>
        <v>NO TRANSECT</v>
      </c>
      <c r="BP74" s="201" t="str">
        <f>IF('Site Description'!$F$43&gt;1,SQRT(('Data Entry - beta, gamma form'!AF74)/PI()),"NO TRANSECT")</f>
        <v>NO TRANSECT</v>
      </c>
      <c r="BQ74" s="312" t="str">
        <f>IF('Site Description'!$F$43&gt;1,SQRT(('Data Entry - beta, gamma form'!AG74)/PI()),"NO TRANSECT")</f>
        <v>NO TRANSECT</v>
      </c>
      <c r="BR74" s="315" t="str">
        <f>IF('Data Entry - beta, gamma form'!AD74&gt;0,PI()*(((BN74+$F$2)*(BN74+$F$2))-(BN74*BN74)),"No Colony")</f>
        <v>No Colony</v>
      </c>
      <c r="BS74" s="91" t="str">
        <f>IF('Data Entry - beta, gamma form'!AE74&gt;0,PI()*(((BO74+$G$2)*(BO74+$G$2))-(BO74*BO74)),"No Colony")</f>
        <v>No Colony</v>
      </c>
      <c r="BT74" s="91" t="str">
        <f>IF('Data Entry - beta, gamma form'!AF74&gt;0,PI()*(((BP74+$H$2)*(BP74+$H$2))-(BP74*BP74)),"No Colony")</f>
        <v>No Colony</v>
      </c>
      <c r="BU74" s="106" t="str">
        <f>IF('Data Entry - beta, gamma form'!AG74&gt;0,PI()*(((BQ74+$I$2)*(BQ74+$I$2))-(BQ74*BQ74)),"No Colony")</f>
        <v>No Colony</v>
      </c>
      <c r="BV74" s="32"/>
      <c r="BW74" s="75" t="str">
        <f>IF('Data Entry - beta, gamma form'!AD74&gt;0,Equations!$F$30*BR74,"No Colony")</f>
        <v>No Colony</v>
      </c>
      <c r="BX74" s="76" t="str">
        <f>IF('Data Entry - beta, gamma form'!AE74&gt;0,Equations!$F$30*BS74,"No Colony")</f>
        <v>No Colony</v>
      </c>
      <c r="BY74" s="76" t="str">
        <f>IF('Data Entry - beta, gamma form'!AF74&gt;0,Equations!$F$30*BT74,"No Colony")</f>
        <v>No Colony</v>
      </c>
      <c r="BZ74" s="77" t="str">
        <f>IF('Data Entry - beta, gamma form'!AG74&gt;0,Equations!$F$30*BU74,"No Colony")</f>
        <v>No Colony</v>
      </c>
      <c r="CC74" s="100">
        <v>71</v>
      </c>
      <c r="CD74" s="203" t="str">
        <f>IF('Site Description'!$G$43&gt;1,SQRT(('Data Entry - beta, gamma form'!AK74)/PI()),"NO TRANSECT")</f>
        <v>NO TRANSECT</v>
      </c>
      <c r="CE74" s="201" t="str">
        <f>IF('Site Description'!$G$43&gt;1,SQRT(('Data Entry - beta, gamma form'!AL74)/PI()),"NO TRANSECT")</f>
        <v>NO TRANSECT</v>
      </c>
      <c r="CF74" s="201" t="str">
        <f>IF('Site Description'!$G$43&gt;1,SQRT(('Data Entry - beta, gamma form'!AM74)/PI()),"NO TRANSECT")</f>
        <v>NO TRANSECT</v>
      </c>
      <c r="CG74" s="312" t="str">
        <f>IF('Site Description'!$G$43&gt;1,SQRT(('Data Entry - beta, gamma form'!AN74)/PI()),"NO TRANSECT")</f>
        <v>NO TRANSECT</v>
      </c>
      <c r="CH74" s="315" t="str">
        <f>IF('Data Entry - beta, gamma form'!AK74&gt;0,PI()*(((CD74+$F$2)*(CD74+$F$2))-(CD74*CD74)),"No Colony")</f>
        <v>No Colony</v>
      </c>
      <c r="CI74" s="91" t="str">
        <f>IF('Data Entry - beta, gamma form'!AL74&gt;0,PI()*(((CE74+$G$2)*(CE74+$G$2))-(CE74*CE74)),"No Colony")</f>
        <v>No Colony</v>
      </c>
      <c r="CJ74" s="91" t="str">
        <f>IF('Data Entry - beta, gamma form'!AM74&gt;0,PI()*(((CF74+$H$2)*(CF74+$H$2))-(CF74*CF74)),"No Colony")</f>
        <v>No Colony</v>
      </c>
      <c r="CK74" s="106" t="str">
        <f>IF('Data Entry - beta, gamma form'!AN74&gt;0,PI()*(((CG74+$I$2)*(CG74+$I$2))-(CG74*CG74)),"No Colony")</f>
        <v>No Colony</v>
      </c>
      <c r="CL74" s="34"/>
      <c r="CM74" s="75" t="str">
        <f>IF('Data Entry - beta, gamma form'!AK74&gt;0,Equations!$F$30*CH74,"No Colony")</f>
        <v>No Colony</v>
      </c>
      <c r="CN74" s="76" t="str">
        <f>IF('Data Entry - beta, gamma form'!AL74&gt;0,Equations!$F$30*CI74,"No Colony")</f>
        <v>No Colony</v>
      </c>
      <c r="CO74" s="76" t="str">
        <f>IF('Data Entry - beta, gamma form'!AM74&gt;0,Equations!$F$30*CJ74,"No Colony")</f>
        <v>No Colony</v>
      </c>
      <c r="CP74" s="77" t="str">
        <f>IF('Data Entry - beta, gamma form'!AN74&gt;0,Equations!$F$30*CK74,"No Colony")</f>
        <v>No Colony</v>
      </c>
    </row>
    <row r="75" spans="1:94" ht="15.75" thickBot="1">
      <c r="A75" s="100">
        <v>72</v>
      </c>
      <c r="B75" s="203" t="str">
        <f>IF('Site Description'!$B$43&gt;1,SQRT(('Data Entry - beta, gamma form'!B75)/PI()),"NO TRANSECT")</f>
        <v>NO TRANSECT</v>
      </c>
      <c r="C75" s="201" t="str">
        <f>IF('Site Description'!$B$43&gt;1,SQRT(('Data Entry - beta, gamma form'!C75)/PI()),"NO TRANSECT")</f>
        <v>NO TRANSECT</v>
      </c>
      <c r="D75" s="201" t="str">
        <f>IF('Site Description'!$B$43&gt;1,SQRT(('Data Entry - beta, gamma form'!D75)/PI()),"NO TRANSECT")</f>
        <v>NO TRANSECT</v>
      </c>
      <c r="E75" s="201" t="str">
        <f>IF('Site Description'!$B$43&gt;1,SQRT(('Data Entry - beta, gamma form'!E75)/PI()),"NO TRANSECT")</f>
        <v>NO TRANSECT</v>
      </c>
      <c r="F75" s="91" t="str">
        <f>IF('Data Entry - beta, gamma form'!B75&gt;0,PI()*(((B75+$F$2)*(B75+$F$2))-(B75*B75)),"No Colony")</f>
        <v>No Colony</v>
      </c>
      <c r="G75" s="91" t="str">
        <f>IF('Data Entry - beta, gamma form'!C75&gt;0,PI()*(((C75+$G$2)*(C75+$G$2))-(C75*C75)),"No Colony")</f>
        <v>No Colony</v>
      </c>
      <c r="H75" s="91" t="str">
        <f>IF('Data Entry - beta, gamma form'!D75&gt;0,PI()*(((D75+$H$2)*(D75+$H$2))-(D75*D75)),"No Colony")</f>
        <v>No Colony</v>
      </c>
      <c r="I75" s="106" t="str">
        <f>IF('Data Entry - beta, gamma form'!E75&gt;0,PI()*(((E75+$I$2)*(E75+$I$2))-(E75*E75)),"No Colony")</f>
        <v>No Colony</v>
      </c>
      <c r="K75" s="306" t="str">
        <f>IF('Data Entry - beta, gamma form'!B75&gt;0,Equations!$F$30*F75,"No Colony")</f>
        <v>No Colony</v>
      </c>
      <c r="L75" s="96" t="str">
        <f>IF('Data Entry - beta, gamma form'!C75&gt;0,Equations!$F$30*G75,"No Colony")</f>
        <v>No Colony</v>
      </c>
      <c r="M75" s="96" t="str">
        <f>IF('Data Entry - beta, gamma form'!D75&gt;0,Equations!$F$30*H75,"No Colony")</f>
        <v>No Colony</v>
      </c>
      <c r="N75" s="307" t="str">
        <f>IF('Data Entry - beta, gamma form'!E75&gt;0,Equations!$F$30*I75,"No Colony")</f>
        <v>No Colony</v>
      </c>
      <c r="Q75" s="100">
        <v>72</v>
      </c>
      <c r="R75" s="203" t="str">
        <f>IF('Site Description'!$C$43&gt;1,SQRT(('Data Entry - beta, gamma form'!I75)/PI()),"NO TRANSECT")</f>
        <v>NO TRANSECT</v>
      </c>
      <c r="S75" s="201" t="str">
        <f>IF('Site Description'!$C$43&gt;1,SQRT(('Data Entry - beta, gamma form'!J75)/PI()),"NO TRANSECT")</f>
        <v>NO TRANSECT</v>
      </c>
      <c r="T75" s="201" t="str">
        <f>IF('Site Description'!$C$43&gt;1,SQRT(('Data Entry - beta, gamma form'!K75)/PI()),"NO TRANSECT")</f>
        <v>NO TRANSECT</v>
      </c>
      <c r="U75" s="312" t="str">
        <f>IF('Site Description'!$C$43&gt;1,SQRT(('Data Entry - beta, gamma form'!L75)/PI()),"NO TRANSECT")</f>
        <v>NO TRANSECT</v>
      </c>
      <c r="V75" s="315" t="str">
        <f>IF('Data Entry - beta, gamma form'!I75&gt;0,PI()*(((R75+$F$2)*(R75+$F$2))-(R75*R75)),"No Colony")</f>
        <v>No Colony</v>
      </c>
      <c r="W75" s="91" t="str">
        <f>IF('Data Entry - beta, gamma form'!J75&gt;0,PI()*(((S75+$G$2)*(S75+$G$2))-(S75*S75)),"No Colony")</f>
        <v>No Colony</v>
      </c>
      <c r="X75" s="91" t="str">
        <f>IF('Data Entry - beta, gamma form'!K75&gt;0,PI()*(((T75+$H$2)*(T75+$H$2))-(T75*T75)),"No Colony")</f>
        <v>No Colony</v>
      </c>
      <c r="Y75" s="106" t="str">
        <f>IF('Data Entry - beta, gamma form'!L75&gt;0,PI()*(((U75+$I$2)*(U75+$I$2))-(U75*U75)),"No Colony")</f>
        <v>No Colony</v>
      </c>
      <c r="Z75" s="32"/>
      <c r="AA75" s="75" t="str">
        <f>IF('Data Entry - beta, gamma form'!I75&gt;0,Equations!$F$30*V75,"No Colony")</f>
        <v>No Colony</v>
      </c>
      <c r="AB75" s="76" t="str">
        <f>IF('Data Entry - beta, gamma form'!J75&gt;0,Equations!$F$30*W75,"No Colony")</f>
        <v>No Colony</v>
      </c>
      <c r="AC75" s="76" t="str">
        <f>IF('Data Entry - beta, gamma form'!K75&gt;0,Equations!$F$30*X75,"No Colony")</f>
        <v>No Colony</v>
      </c>
      <c r="AD75" s="77" t="str">
        <f>IF('Data Entry - beta, gamma form'!L75&gt;0,Equations!$F$30*Y75,"No Colony")</f>
        <v>No Colony</v>
      </c>
      <c r="AG75" s="100">
        <v>72</v>
      </c>
      <c r="AH75" s="203" t="str">
        <f>IF('Site Description'!$D$43&gt;1,SQRT(('Data Entry - beta, gamma form'!P75)/PI()),"NO TRANSECT")</f>
        <v>NO TRANSECT</v>
      </c>
      <c r="AI75" s="201" t="str">
        <f>IF('Site Description'!$D$43&gt;1,SQRT(('Data Entry - beta, gamma form'!Q75)/PI()),"NO TRANSECT")</f>
        <v>NO TRANSECT</v>
      </c>
      <c r="AJ75" s="201" t="str">
        <f>IF('Site Description'!$D$43&gt;1,SQRT(('Data Entry - beta, gamma form'!R75)/PI()),"NO TRANSECT")</f>
        <v>NO TRANSECT</v>
      </c>
      <c r="AK75" s="317" t="str">
        <f>IF('Site Description'!$D$43&gt;1,SQRT(('Data Entry - beta, gamma form'!S75)/PI()),"NO TRANSECT")</f>
        <v>NO TRANSECT</v>
      </c>
      <c r="AL75" s="315" t="str">
        <f>IF('Data Entry - beta, gamma form'!P75&gt;0,PI()*(((AH75+$F$2)*(AH75+$F$2))-(AH75*AH75)),"No Colony")</f>
        <v>No Colony</v>
      </c>
      <c r="AM75" s="91" t="str">
        <f>IF('Data Entry - beta, gamma form'!Q75&gt;0,PI()*(((AI75+$G$2)*(AI75+$G$2))-(AI75*AI75)),"No Colony")</f>
        <v>No Colony</v>
      </c>
      <c r="AN75" s="91" t="str">
        <f>IF('Data Entry - beta, gamma form'!R75&gt;0,PI()*(((AJ75+$H$2)*(AJ75+$H$2))-(AJ75*AJ75)),"No Colony")</f>
        <v>No Colony</v>
      </c>
      <c r="AO75" s="106" t="str">
        <f>IF('Data Entry - beta, gamma form'!S75&gt;0,PI()*(((AK75+$I$2)*(AK75+$I$2))-(AK75*AK75)),"No Colony")</f>
        <v>No Colony</v>
      </c>
      <c r="AP75" s="32"/>
      <c r="AQ75" s="75" t="str">
        <f>IF('Data Entry - beta, gamma form'!P75&gt;0,Equations!$F$30*AL75,"No Colony")</f>
        <v>No Colony</v>
      </c>
      <c r="AR75" s="76" t="str">
        <f>IF('Data Entry - beta, gamma form'!Q75&gt;0,Equations!$F$30*AM75,"No Colony")</f>
        <v>No Colony</v>
      </c>
      <c r="AS75" s="76" t="str">
        <f>IF('Data Entry - beta, gamma form'!R75&gt;0,Equations!$F$30*AN75,"No Colony")</f>
        <v>No Colony</v>
      </c>
      <c r="AT75" s="77" t="str">
        <f>IF('Data Entry - beta, gamma form'!S75&gt;0,Equations!$F$30*AO75,"No Colony")</f>
        <v>No Colony</v>
      </c>
      <c r="AW75" s="100">
        <v>72</v>
      </c>
      <c r="AX75" s="203" t="str">
        <f>IF('Site Description'!$E$43&gt;1,SQRT(('Data Entry - beta, gamma form'!W75)/PI()),"NO TRANSECT")</f>
        <v>NO TRANSECT</v>
      </c>
      <c r="AY75" s="201" t="str">
        <f>IF('Site Description'!$E$43&gt;1,SQRT(('Data Entry - beta, gamma form'!X75)/PI()),"NO TRANSECT")</f>
        <v>NO TRANSECT</v>
      </c>
      <c r="AZ75" s="201" t="str">
        <f>IF('Site Description'!$E$43&gt;1,SQRT(('Data Entry - beta, gamma form'!Y75)/PI()),"NO TRANSECT")</f>
        <v>NO TRANSECT</v>
      </c>
      <c r="BA75" s="312" t="str">
        <f>IF('Site Description'!$E$43&gt;1,SQRT(('Data Entry - beta, gamma form'!Z75)/PI()),"NO TRANSECT")</f>
        <v>NO TRANSECT</v>
      </c>
      <c r="BB75" s="315" t="str">
        <f>IF('Data Entry - beta, gamma form'!W75&gt;0,PI()*(((AX75+$F$2)*(AX75+$F$2))-(AX75*AX75)),"No Colony")</f>
        <v>No Colony</v>
      </c>
      <c r="BC75" s="91" t="str">
        <f>IF('Data Entry - beta, gamma form'!X75&gt;0,PI()*(((AY75+$G$2)*(AY75+$G$2))-(AY75*AY75)),"No Colony")</f>
        <v>No Colony</v>
      </c>
      <c r="BD75" s="91" t="str">
        <f>IF('Data Entry - beta, gamma form'!Y75&gt;0,PI()*(((AZ75+$H$2)*(AZ75+$H$2))-(AZ75*AZ75)),"No Colony")</f>
        <v>No Colony</v>
      </c>
      <c r="BE75" s="106" t="str">
        <f>IF('Data Entry - beta, gamma form'!Z75&gt;0,PI()*(((BA75+$I$2)*(BA75+$I$2))-(BA75*BA75)),"No Colony")</f>
        <v>No Colony</v>
      </c>
      <c r="BF75" s="32"/>
      <c r="BG75" s="306" t="str">
        <f>IF('Data Entry - beta, gamma form'!W75&gt;0,Equations!$F$30*BB75,"No Colony")</f>
        <v>No Colony</v>
      </c>
      <c r="BH75" s="96" t="str">
        <f>IF('Data Entry - beta, gamma form'!X75&gt;0,Equations!$F$30*BC75,"No Colony")</f>
        <v>No Colony</v>
      </c>
      <c r="BI75" s="96" t="str">
        <f>IF('Data Entry - beta, gamma form'!Y75&gt;0,Equations!$F$30*BD75,"No Colony")</f>
        <v>No Colony</v>
      </c>
      <c r="BJ75" s="307" t="str">
        <f>IF('Data Entry - beta, gamma form'!Z75&gt;0,Equations!$F$30*BE75,"No Colony")</f>
        <v>No Colony</v>
      </c>
      <c r="BM75" s="100">
        <v>72</v>
      </c>
      <c r="BN75" s="203" t="str">
        <f>IF('Site Description'!$F$43&gt;1,SQRT(('Data Entry - beta, gamma form'!AD75)/PI()),"NO TRANSECT")</f>
        <v>NO TRANSECT</v>
      </c>
      <c r="BO75" s="201" t="str">
        <f>IF('Site Description'!$F$43&gt;1,SQRT(('Data Entry - beta, gamma form'!AE75)/PI()),"NO TRANSECT")</f>
        <v>NO TRANSECT</v>
      </c>
      <c r="BP75" s="201" t="str">
        <f>IF('Site Description'!$F$43&gt;1,SQRT(('Data Entry - beta, gamma form'!AF75)/PI()),"NO TRANSECT")</f>
        <v>NO TRANSECT</v>
      </c>
      <c r="BQ75" s="312" t="str">
        <f>IF('Site Description'!$F$43&gt;1,SQRT(('Data Entry - beta, gamma form'!AG75)/PI()),"NO TRANSECT")</f>
        <v>NO TRANSECT</v>
      </c>
      <c r="BR75" s="315" t="str">
        <f>IF('Data Entry - beta, gamma form'!AD75&gt;0,PI()*(((BN75+$F$2)*(BN75+$F$2))-(BN75*BN75)),"No Colony")</f>
        <v>No Colony</v>
      </c>
      <c r="BS75" s="91" t="str">
        <f>IF('Data Entry - beta, gamma form'!AE75&gt;0,PI()*(((BO75+$G$2)*(BO75+$G$2))-(BO75*BO75)),"No Colony")</f>
        <v>No Colony</v>
      </c>
      <c r="BT75" s="91" t="str">
        <f>IF('Data Entry - beta, gamma form'!AF75&gt;0,PI()*(((BP75+$H$2)*(BP75+$H$2))-(BP75*BP75)),"No Colony")</f>
        <v>No Colony</v>
      </c>
      <c r="BU75" s="106" t="str">
        <f>IF('Data Entry - beta, gamma form'!AG75&gt;0,PI()*(((BQ75+$I$2)*(BQ75+$I$2))-(BQ75*BQ75)),"No Colony")</f>
        <v>No Colony</v>
      </c>
      <c r="BV75" s="32"/>
      <c r="BW75" s="75" t="str">
        <f>IF('Data Entry - beta, gamma form'!AD75&gt;0,Equations!$F$30*BR75,"No Colony")</f>
        <v>No Colony</v>
      </c>
      <c r="BX75" s="76" t="str">
        <f>IF('Data Entry - beta, gamma form'!AE75&gt;0,Equations!$F$30*BS75,"No Colony")</f>
        <v>No Colony</v>
      </c>
      <c r="BY75" s="76" t="str">
        <f>IF('Data Entry - beta, gamma form'!AF75&gt;0,Equations!$F$30*BT75,"No Colony")</f>
        <v>No Colony</v>
      </c>
      <c r="BZ75" s="77" t="str">
        <f>IF('Data Entry - beta, gamma form'!AG75&gt;0,Equations!$F$30*BU75,"No Colony")</f>
        <v>No Colony</v>
      </c>
      <c r="CC75" s="100">
        <v>72</v>
      </c>
      <c r="CD75" s="203" t="str">
        <f>IF('Site Description'!$G$43&gt;1,SQRT(('Data Entry - beta, gamma form'!AK75)/PI()),"NO TRANSECT")</f>
        <v>NO TRANSECT</v>
      </c>
      <c r="CE75" s="201" t="str">
        <f>IF('Site Description'!$G$43&gt;1,SQRT(('Data Entry - beta, gamma form'!AL75)/PI()),"NO TRANSECT")</f>
        <v>NO TRANSECT</v>
      </c>
      <c r="CF75" s="201" t="str">
        <f>IF('Site Description'!$G$43&gt;1,SQRT(('Data Entry - beta, gamma form'!AM75)/PI()),"NO TRANSECT")</f>
        <v>NO TRANSECT</v>
      </c>
      <c r="CG75" s="312" t="str">
        <f>IF('Site Description'!$G$43&gt;1,SQRT(('Data Entry - beta, gamma form'!AN75)/PI()),"NO TRANSECT")</f>
        <v>NO TRANSECT</v>
      </c>
      <c r="CH75" s="315" t="str">
        <f>IF('Data Entry - beta, gamma form'!AK75&gt;0,PI()*(((CD75+$F$2)*(CD75+$F$2))-(CD75*CD75)),"No Colony")</f>
        <v>No Colony</v>
      </c>
      <c r="CI75" s="91" t="str">
        <f>IF('Data Entry - beta, gamma form'!AL75&gt;0,PI()*(((CE75+$G$2)*(CE75+$G$2))-(CE75*CE75)),"No Colony")</f>
        <v>No Colony</v>
      </c>
      <c r="CJ75" s="91" t="str">
        <f>IF('Data Entry - beta, gamma form'!AM75&gt;0,PI()*(((CF75+$H$2)*(CF75+$H$2))-(CF75*CF75)),"No Colony")</f>
        <v>No Colony</v>
      </c>
      <c r="CK75" s="106" t="str">
        <f>IF('Data Entry - beta, gamma form'!AN75&gt;0,PI()*(((CG75+$I$2)*(CG75+$I$2))-(CG75*CG75)),"No Colony")</f>
        <v>No Colony</v>
      </c>
      <c r="CL75" s="34"/>
      <c r="CM75" s="75" t="str">
        <f>IF('Data Entry - beta, gamma form'!AK75&gt;0,Equations!$F$30*CH75,"No Colony")</f>
        <v>No Colony</v>
      </c>
      <c r="CN75" s="76" t="str">
        <f>IF('Data Entry - beta, gamma form'!AL75&gt;0,Equations!$F$30*CI75,"No Colony")</f>
        <v>No Colony</v>
      </c>
      <c r="CO75" s="76" t="str">
        <f>IF('Data Entry - beta, gamma form'!AM75&gt;0,Equations!$F$30*CJ75,"No Colony")</f>
        <v>No Colony</v>
      </c>
      <c r="CP75" s="77" t="str">
        <f>IF('Data Entry - beta, gamma form'!AN75&gt;0,Equations!$F$30*CK75,"No Colony")</f>
        <v>No Colony</v>
      </c>
    </row>
    <row r="76" spans="1:94" ht="15.75" thickBot="1">
      <c r="A76" s="100">
        <v>73</v>
      </c>
      <c r="B76" s="203" t="str">
        <f>IF('Site Description'!$B$43&gt;1,SQRT(('Data Entry - beta, gamma form'!B76)/PI()),"NO TRANSECT")</f>
        <v>NO TRANSECT</v>
      </c>
      <c r="C76" s="201" t="str">
        <f>IF('Site Description'!$B$43&gt;1,SQRT(('Data Entry - beta, gamma form'!C76)/PI()),"NO TRANSECT")</f>
        <v>NO TRANSECT</v>
      </c>
      <c r="D76" s="201" t="str">
        <f>IF('Site Description'!$B$43&gt;1,SQRT(('Data Entry - beta, gamma form'!D76)/PI()),"NO TRANSECT")</f>
        <v>NO TRANSECT</v>
      </c>
      <c r="E76" s="201" t="str">
        <f>IF('Site Description'!$B$43&gt;1,SQRT(('Data Entry - beta, gamma form'!E76)/PI()),"NO TRANSECT")</f>
        <v>NO TRANSECT</v>
      </c>
      <c r="F76" s="91" t="str">
        <f>IF('Data Entry - beta, gamma form'!B76&gt;0,PI()*(((B76+$F$2)*(B76+$F$2))-(B76*B76)),"No Colony")</f>
        <v>No Colony</v>
      </c>
      <c r="G76" s="91" t="str">
        <f>IF('Data Entry - beta, gamma form'!C76&gt;0,PI()*(((C76+$G$2)*(C76+$G$2))-(C76*C76)),"No Colony")</f>
        <v>No Colony</v>
      </c>
      <c r="H76" s="91" t="str">
        <f>IF('Data Entry - beta, gamma form'!D76&gt;0,PI()*(((D76+$H$2)*(D76+$H$2))-(D76*D76)),"No Colony")</f>
        <v>No Colony</v>
      </c>
      <c r="I76" s="106" t="str">
        <f>IF('Data Entry - beta, gamma form'!E76&gt;0,PI()*(((E76+$I$2)*(E76+$I$2))-(E76*E76)),"No Colony")</f>
        <v>No Colony</v>
      </c>
      <c r="K76" s="306" t="str">
        <f>IF('Data Entry - beta, gamma form'!B76&gt;0,Equations!$F$30*F76,"No Colony")</f>
        <v>No Colony</v>
      </c>
      <c r="L76" s="96" t="str">
        <f>IF('Data Entry - beta, gamma form'!C76&gt;0,Equations!$F$30*G76,"No Colony")</f>
        <v>No Colony</v>
      </c>
      <c r="M76" s="96" t="str">
        <f>IF('Data Entry - beta, gamma form'!D76&gt;0,Equations!$F$30*H76,"No Colony")</f>
        <v>No Colony</v>
      </c>
      <c r="N76" s="307" t="str">
        <f>IF('Data Entry - beta, gamma form'!E76&gt;0,Equations!$F$30*I76,"No Colony")</f>
        <v>No Colony</v>
      </c>
      <c r="Q76" s="100">
        <v>73</v>
      </c>
      <c r="R76" s="203" t="str">
        <f>IF('Site Description'!$C$43&gt;1,SQRT(('Data Entry - beta, gamma form'!I76)/PI()),"NO TRANSECT")</f>
        <v>NO TRANSECT</v>
      </c>
      <c r="S76" s="201" t="str">
        <f>IF('Site Description'!$C$43&gt;1,SQRT(('Data Entry - beta, gamma form'!J76)/PI()),"NO TRANSECT")</f>
        <v>NO TRANSECT</v>
      </c>
      <c r="T76" s="201" t="str">
        <f>IF('Site Description'!$C$43&gt;1,SQRT(('Data Entry - beta, gamma form'!K76)/PI()),"NO TRANSECT")</f>
        <v>NO TRANSECT</v>
      </c>
      <c r="U76" s="312" t="str">
        <f>IF('Site Description'!$C$43&gt;1,SQRT(('Data Entry - beta, gamma form'!L76)/PI()),"NO TRANSECT")</f>
        <v>NO TRANSECT</v>
      </c>
      <c r="V76" s="315" t="str">
        <f>IF('Data Entry - beta, gamma form'!I76&gt;0,PI()*(((R76+$F$2)*(R76+$F$2))-(R76*R76)),"No Colony")</f>
        <v>No Colony</v>
      </c>
      <c r="W76" s="91" t="str">
        <f>IF('Data Entry - beta, gamma form'!J76&gt;0,PI()*(((S76+$G$2)*(S76+$G$2))-(S76*S76)),"No Colony")</f>
        <v>No Colony</v>
      </c>
      <c r="X76" s="91" t="str">
        <f>IF('Data Entry - beta, gamma form'!K76&gt;0,PI()*(((T76+$H$2)*(T76+$H$2))-(T76*T76)),"No Colony")</f>
        <v>No Colony</v>
      </c>
      <c r="Y76" s="106" t="str">
        <f>IF('Data Entry - beta, gamma form'!L76&gt;0,PI()*(((U76+$I$2)*(U76+$I$2))-(U76*U76)),"No Colony")</f>
        <v>No Colony</v>
      </c>
      <c r="Z76" s="32"/>
      <c r="AA76" s="75" t="str">
        <f>IF('Data Entry - beta, gamma form'!I76&gt;0,Equations!$F$30*V76,"No Colony")</f>
        <v>No Colony</v>
      </c>
      <c r="AB76" s="76" t="str">
        <f>IF('Data Entry - beta, gamma form'!J76&gt;0,Equations!$F$30*W76,"No Colony")</f>
        <v>No Colony</v>
      </c>
      <c r="AC76" s="76" t="str">
        <f>IF('Data Entry - beta, gamma form'!K76&gt;0,Equations!$F$30*X76,"No Colony")</f>
        <v>No Colony</v>
      </c>
      <c r="AD76" s="77" t="str">
        <f>IF('Data Entry - beta, gamma form'!L76&gt;0,Equations!$F$30*Y76,"No Colony")</f>
        <v>No Colony</v>
      </c>
      <c r="AG76" s="100">
        <v>73</v>
      </c>
      <c r="AH76" s="203" t="str">
        <f>IF('Site Description'!$D$43&gt;1,SQRT(('Data Entry - beta, gamma form'!P76)/PI()),"NO TRANSECT")</f>
        <v>NO TRANSECT</v>
      </c>
      <c r="AI76" s="201" t="str">
        <f>IF('Site Description'!$D$43&gt;1,SQRT(('Data Entry - beta, gamma form'!Q76)/PI()),"NO TRANSECT")</f>
        <v>NO TRANSECT</v>
      </c>
      <c r="AJ76" s="201" t="str">
        <f>IF('Site Description'!$D$43&gt;1,SQRT(('Data Entry - beta, gamma form'!R76)/PI()),"NO TRANSECT")</f>
        <v>NO TRANSECT</v>
      </c>
      <c r="AK76" s="317" t="str">
        <f>IF('Site Description'!$D$43&gt;1,SQRT(('Data Entry - beta, gamma form'!S76)/PI()),"NO TRANSECT")</f>
        <v>NO TRANSECT</v>
      </c>
      <c r="AL76" s="315" t="str">
        <f>IF('Data Entry - beta, gamma form'!P76&gt;0,PI()*(((AH76+$F$2)*(AH76+$F$2))-(AH76*AH76)),"No Colony")</f>
        <v>No Colony</v>
      </c>
      <c r="AM76" s="91" t="str">
        <f>IF('Data Entry - beta, gamma form'!Q76&gt;0,PI()*(((AI76+$G$2)*(AI76+$G$2))-(AI76*AI76)),"No Colony")</f>
        <v>No Colony</v>
      </c>
      <c r="AN76" s="91" t="str">
        <f>IF('Data Entry - beta, gamma form'!R76&gt;0,PI()*(((AJ76+$H$2)*(AJ76+$H$2))-(AJ76*AJ76)),"No Colony")</f>
        <v>No Colony</v>
      </c>
      <c r="AO76" s="106" t="str">
        <f>IF('Data Entry - beta, gamma form'!S76&gt;0,PI()*(((AK76+$I$2)*(AK76+$I$2))-(AK76*AK76)),"No Colony")</f>
        <v>No Colony</v>
      </c>
      <c r="AP76" s="32"/>
      <c r="AQ76" s="75" t="str">
        <f>IF('Data Entry - beta, gamma form'!P76&gt;0,Equations!$F$30*AL76,"No Colony")</f>
        <v>No Colony</v>
      </c>
      <c r="AR76" s="76" t="str">
        <f>IF('Data Entry - beta, gamma form'!Q76&gt;0,Equations!$F$30*AM76,"No Colony")</f>
        <v>No Colony</v>
      </c>
      <c r="AS76" s="76" t="str">
        <f>IF('Data Entry - beta, gamma form'!R76&gt;0,Equations!$F$30*AN76,"No Colony")</f>
        <v>No Colony</v>
      </c>
      <c r="AT76" s="77" t="str">
        <f>IF('Data Entry - beta, gamma form'!S76&gt;0,Equations!$F$30*AO76,"No Colony")</f>
        <v>No Colony</v>
      </c>
      <c r="AW76" s="100">
        <v>73</v>
      </c>
      <c r="AX76" s="203" t="str">
        <f>IF('Site Description'!$E$43&gt;1,SQRT(('Data Entry - beta, gamma form'!W76)/PI()),"NO TRANSECT")</f>
        <v>NO TRANSECT</v>
      </c>
      <c r="AY76" s="201" t="str">
        <f>IF('Site Description'!$E$43&gt;1,SQRT(('Data Entry - beta, gamma form'!X76)/PI()),"NO TRANSECT")</f>
        <v>NO TRANSECT</v>
      </c>
      <c r="AZ76" s="201" t="str">
        <f>IF('Site Description'!$E$43&gt;1,SQRT(('Data Entry - beta, gamma form'!Y76)/PI()),"NO TRANSECT")</f>
        <v>NO TRANSECT</v>
      </c>
      <c r="BA76" s="312" t="str">
        <f>IF('Site Description'!$E$43&gt;1,SQRT(('Data Entry - beta, gamma form'!Z76)/PI()),"NO TRANSECT")</f>
        <v>NO TRANSECT</v>
      </c>
      <c r="BB76" s="315" t="str">
        <f>IF('Data Entry - beta, gamma form'!W76&gt;0,PI()*(((AX76+$F$2)*(AX76+$F$2))-(AX76*AX76)),"No Colony")</f>
        <v>No Colony</v>
      </c>
      <c r="BC76" s="91" t="str">
        <f>IF('Data Entry - beta, gamma form'!X76&gt;0,PI()*(((AY76+$G$2)*(AY76+$G$2))-(AY76*AY76)),"No Colony")</f>
        <v>No Colony</v>
      </c>
      <c r="BD76" s="91" t="str">
        <f>IF('Data Entry - beta, gamma form'!Y76&gt;0,PI()*(((AZ76+$H$2)*(AZ76+$H$2))-(AZ76*AZ76)),"No Colony")</f>
        <v>No Colony</v>
      </c>
      <c r="BE76" s="106" t="str">
        <f>IF('Data Entry - beta, gamma form'!Z76&gt;0,PI()*(((BA76+$I$2)*(BA76+$I$2))-(BA76*BA76)),"No Colony")</f>
        <v>No Colony</v>
      </c>
      <c r="BF76" s="32"/>
      <c r="BG76" s="306" t="str">
        <f>IF('Data Entry - beta, gamma form'!W76&gt;0,Equations!$F$30*BB76,"No Colony")</f>
        <v>No Colony</v>
      </c>
      <c r="BH76" s="96" t="str">
        <f>IF('Data Entry - beta, gamma form'!X76&gt;0,Equations!$F$30*BC76,"No Colony")</f>
        <v>No Colony</v>
      </c>
      <c r="BI76" s="96" t="str">
        <f>IF('Data Entry - beta, gamma form'!Y76&gt;0,Equations!$F$30*BD76,"No Colony")</f>
        <v>No Colony</v>
      </c>
      <c r="BJ76" s="307" t="str">
        <f>IF('Data Entry - beta, gamma form'!Z76&gt;0,Equations!$F$30*BE76,"No Colony")</f>
        <v>No Colony</v>
      </c>
      <c r="BM76" s="100">
        <v>73</v>
      </c>
      <c r="BN76" s="203" t="str">
        <f>IF('Site Description'!$F$43&gt;1,SQRT(('Data Entry - beta, gamma form'!AD76)/PI()),"NO TRANSECT")</f>
        <v>NO TRANSECT</v>
      </c>
      <c r="BO76" s="201" t="str">
        <f>IF('Site Description'!$F$43&gt;1,SQRT(('Data Entry - beta, gamma form'!AE76)/PI()),"NO TRANSECT")</f>
        <v>NO TRANSECT</v>
      </c>
      <c r="BP76" s="201" t="str">
        <f>IF('Site Description'!$F$43&gt;1,SQRT(('Data Entry - beta, gamma form'!AF76)/PI()),"NO TRANSECT")</f>
        <v>NO TRANSECT</v>
      </c>
      <c r="BQ76" s="312" t="str">
        <f>IF('Site Description'!$F$43&gt;1,SQRT(('Data Entry - beta, gamma form'!AG76)/PI()),"NO TRANSECT")</f>
        <v>NO TRANSECT</v>
      </c>
      <c r="BR76" s="315" t="str">
        <f>IF('Data Entry - beta, gamma form'!AD76&gt;0,PI()*(((BN76+$F$2)*(BN76+$F$2))-(BN76*BN76)),"No Colony")</f>
        <v>No Colony</v>
      </c>
      <c r="BS76" s="91" t="str">
        <f>IF('Data Entry - beta, gamma form'!AE76&gt;0,PI()*(((BO76+$G$2)*(BO76+$G$2))-(BO76*BO76)),"No Colony")</f>
        <v>No Colony</v>
      </c>
      <c r="BT76" s="91" t="str">
        <f>IF('Data Entry - beta, gamma form'!AF76&gt;0,PI()*(((BP76+$H$2)*(BP76+$H$2))-(BP76*BP76)),"No Colony")</f>
        <v>No Colony</v>
      </c>
      <c r="BU76" s="106" t="str">
        <f>IF('Data Entry - beta, gamma form'!AG76&gt;0,PI()*(((BQ76+$I$2)*(BQ76+$I$2))-(BQ76*BQ76)),"No Colony")</f>
        <v>No Colony</v>
      </c>
      <c r="BV76" s="32"/>
      <c r="BW76" s="75" t="str">
        <f>IF('Data Entry - beta, gamma form'!AD76&gt;0,Equations!$F$30*BR76,"No Colony")</f>
        <v>No Colony</v>
      </c>
      <c r="BX76" s="76" t="str">
        <f>IF('Data Entry - beta, gamma form'!AE76&gt;0,Equations!$F$30*BS76,"No Colony")</f>
        <v>No Colony</v>
      </c>
      <c r="BY76" s="76" t="str">
        <f>IF('Data Entry - beta, gamma form'!AF76&gt;0,Equations!$F$30*BT76,"No Colony")</f>
        <v>No Colony</v>
      </c>
      <c r="BZ76" s="77" t="str">
        <f>IF('Data Entry - beta, gamma form'!AG76&gt;0,Equations!$F$30*BU76,"No Colony")</f>
        <v>No Colony</v>
      </c>
      <c r="CC76" s="100">
        <v>73</v>
      </c>
      <c r="CD76" s="203" t="str">
        <f>IF('Site Description'!$G$43&gt;1,SQRT(('Data Entry - beta, gamma form'!AK76)/PI()),"NO TRANSECT")</f>
        <v>NO TRANSECT</v>
      </c>
      <c r="CE76" s="201" t="str">
        <f>IF('Site Description'!$G$43&gt;1,SQRT(('Data Entry - beta, gamma form'!AL76)/PI()),"NO TRANSECT")</f>
        <v>NO TRANSECT</v>
      </c>
      <c r="CF76" s="201" t="str">
        <f>IF('Site Description'!$G$43&gt;1,SQRT(('Data Entry - beta, gamma form'!AM76)/PI()),"NO TRANSECT")</f>
        <v>NO TRANSECT</v>
      </c>
      <c r="CG76" s="312" t="str">
        <f>IF('Site Description'!$G$43&gt;1,SQRT(('Data Entry - beta, gamma form'!AN76)/PI()),"NO TRANSECT")</f>
        <v>NO TRANSECT</v>
      </c>
      <c r="CH76" s="315" t="str">
        <f>IF('Data Entry - beta, gamma form'!AK76&gt;0,PI()*(((CD76+$F$2)*(CD76+$F$2))-(CD76*CD76)),"No Colony")</f>
        <v>No Colony</v>
      </c>
      <c r="CI76" s="91" t="str">
        <f>IF('Data Entry - beta, gamma form'!AL76&gt;0,PI()*(((CE76+$G$2)*(CE76+$G$2))-(CE76*CE76)),"No Colony")</f>
        <v>No Colony</v>
      </c>
      <c r="CJ76" s="91" t="str">
        <f>IF('Data Entry - beta, gamma form'!AM76&gt;0,PI()*(((CF76+$H$2)*(CF76+$H$2))-(CF76*CF76)),"No Colony")</f>
        <v>No Colony</v>
      </c>
      <c r="CK76" s="106" t="str">
        <f>IF('Data Entry - beta, gamma form'!AN76&gt;0,PI()*(((CG76+$I$2)*(CG76+$I$2))-(CG76*CG76)),"No Colony")</f>
        <v>No Colony</v>
      </c>
      <c r="CL76" s="34"/>
      <c r="CM76" s="75" t="str">
        <f>IF('Data Entry - beta, gamma form'!AK76&gt;0,Equations!$F$30*CH76,"No Colony")</f>
        <v>No Colony</v>
      </c>
      <c r="CN76" s="76" t="str">
        <f>IF('Data Entry - beta, gamma form'!AL76&gt;0,Equations!$F$30*CI76,"No Colony")</f>
        <v>No Colony</v>
      </c>
      <c r="CO76" s="76" t="str">
        <f>IF('Data Entry - beta, gamma form'!AM76&gt;0,Equations!$F$30*CJ76,"No Colony")</f>
        <v>No Colony</v>
      </c>
      <c r="CP76" s="77" t="str">
        <f>IF('Data Entry - beta, gamma form'!AN76&gt;0,Equations!$F$30*CK76,"No Colony")</f>
        <v>No Colony</v>
      </c>
    </row>
    <row r="77" spans="1:94" ht="15.75" thickBot="1">
      <c r="A77" s="100">
        <v>74</v>
      </c>
      <c r="B77" s="203" t="str">
        <f>IF('Site Description'!$B$43&gt;1,SQRT(('Data Entry - beta, gamma form'!B77)/PI()),"NO TRANSECT")</f>
        <v>NO TRANSECT</v>
      </c>
      <c r="C77" s="201" t="str">
        <f>IF('Site Description'!$B$43&gt;1,SQRT(('Data Entry - beta, gamma form'!C77)/PI()),"NO TRANSECT")</f>
        <v>NO TRANSECT</v>
      </c>
      <c r="D77" s="201" t="str">
        <f>IF('Site Description'!$B$43&gt;1,SQRT(('Data Entry - beta, gamma form'!D77)/PI()),"NO TRANSECT")</f>
        <v>NO TRANSECT</v>
      </c>
      <c r="E77" s="201" t="str">
        <f>IF('Site Description'!$B$43&gt;1,SQRT(('Data Entry - beta, gamma form'!E77)/PI()),"NO TRANSECT")</f>
        <v>NO TRANSECT</v>
      </c>
      <c r="F77" s="91" t="str">
        <f>IF('Data Entry - beta, gamma form'!B77&gt;0,PI()*(((B77+$F$2)*(B77+$F$2))-(B77*B77)),"No Colony")</f>
        <v>No Colony</v>
      </c>
      <c r="G77" s="91" t="str">
        <f>IF('Data Entry - beta, gamma form'!C77&gt;0,PI()*(((C77+$G$2)*(C77+$G$2))-(C77*C77)),"No Colony")</f>
        <v>No Colony</v>
      </c>
      <c r="H77" s="91" t="str">
        <f>IF('Data Entry - beta, gamma form'!D77&gt;0,PI()*(((D77+$H$2)*(D77+$H$2))-(D77*D77)),"No Colony")</f>
        <v>No Colony</v>
      </c>
      <c r="I77" s="106" t="str">
        <f>IF('Data Entry - beta, gamma form'!E77&gt;0,PI()*(((E77+$I$2)*(E77+$I$2))-(E77*E77)),"No Colony")</f>
        <v>No Colony</v>
      </c>
      <c r="K77" s="306" t="str">
        <f>IF('Data Entry - beta, gamma form'!B77&gt;0,Equations!$F$30*F77,"No Colony")</f>
        <v>No Colony</v>
      </c>
      <c r="L77" s="96" t="str">
        <f>IF('Data Entry - beta, gamma form'!C77&gt;0,Equations!$F$30*G77,"No Colony")</f>
        <v>No Colony</v>
      </c>
      <c r="M77" s="96" t="str">
        <f>IF('Data Entry - beta, gamma form'!D77&gt;0,Equations!$F$30*H77,"No Colony")</f>
        <v>No Colony</v>
      </c>
      <c r="N77" s="307" t="str">
        <f>IF('Data Entry - beta, gamma form'!E77&gt;0,Equations!$F$30*I77,"No Colony")</f>
        <v>No Colony</v>
      </c>
      <c r="Q77" s="100">
        <v>74</v>
      </c>
      <c r="R77" s="203" t="str">
        <f>IF('Site Description'!$C$43&gt;1,SQRT(('Data Entry - beta, gamma form'!I77)/PI()),"NO TRANSECT")</f>
        <v>NO TRANSECT</v>
      </c>
      <c r="S77" s="201" t="str">
        <f>IF('Site Description'!$C$43&gt;1,SQRT(('Data Entry - beta, gamma form'!J77)/PI()),"NO TRANSECT")</f>
        <v>NO TRANSECT</v>
      </c>
      <c r="T77" s="201" t="str">
        <f>IF('Site Description'!$C$43&gt;1,SQRT(('Data Entry - beta, gamma form'!K77)/PI()),"NO TRANSECT")</f>
        <v>NO TRANSECT</v>
      </c>
      <c r="U77" s="312" t="str">
        <f>IF('Site Description'!$C$43&gt;1,SQRT(('Data Entry - beta, gamma form'!L77)/PI()),"NO TRANSECT")</f>
        <v>NO TRANSECT</v>
      </c>
      <c r="V77" s="315" t="str">
        <f>IF('Data Entry - beta, gamma form'!I77&gt;0,PI()*(((R77+$F$2)*(R77+$F$2))-(R77*R77)),"No Colony")</f>
        <v>No Colony</v>
      </c>
      <c r="W77" s="91" t="str">
        <f>IF('Data Entry - beta, gamma form'!J77&gt;0,PI()*(((S77+$G$2)*(S77+$G$2))-(S77*S77)),"No Colony")</f>
        <v>No Colony</v>
      </c>
      <c r="X77" s="91" t="str">
        <f>IF('Data Entry - beta, gamma form'!K77&gt;0,PI()*(((T77+$H$2)*(T77+$H$2))-(T77*T77)),"No Colony")</f>
        <v>No Colony</v>
      </c>
      <c r="Y77" s="106" t="str">
        <f>IF('Data Entry - beta, gamma form'!L77&gt;0,PI()*(((U77+$I$2)*(U77+$I$2))-(U77*U77)),"No Colony")</f>
        <v>No Colony</v>
      </c>
      <c r="Z77" s="32"/>
      <c r="AA77" s="75" t="str">
        <f>IF('Data Entry - beta, gamma form'!I77&gt;0,Equations!$F$30*V77,"No Colony")</f>
        <v>No Colony</v>
      </c>
      <c r="AB77" s="76" t="str">
        <f>IF('Data Entry - beta, gamma form'!J77&gt;0,Equations!$F$30*W77,"No Colony")</f>
        <v>No Colony</v>
      </c>
      <c r="AC77" s="76" t="str">
        <f>IF('Data Entry - beta, gamma form'!K77&gt;0,Equations!$F$30*X77,"No Colony")</f>
        <v>No Colony</v>
      </c>
      <c r="AD77" s="77" t="str">
        <f>IF('Data Entry - beta, gamma form'!L77&gt;0,Equations!$F$30*Y77,"No Colony")</f>
        <v>No Colony</v>
      </c>
      <c r="AG77" s="100">
        <v>74</v>
      </c>
      <c r="AH77" s="203" t="str">
        <f>IF('Site Description'!$D$43&gt;1,SQRT(('Data Entry - beta, gamma form'!P77)/PI()),"NO TRANSECT")</f>
        <v>NO TRANSECT</v>
      </c>
      <c r="AI77" s="201" t="str">
        <f>IF('Site Description'!$D$43&gt;1,SQRT(('Data Entry - beta, gamma form'!Q77)/PI()),"NO TRANSECT")</f>
        <v>NO TRANSECT</v>
      </c>
      <c r="AJ77" s="201" t="str">
        <f>IF('Site Description'!$D$43&gt;1,SQRT(('Data Entry - beta, gamma form'!R77)/PI()),"NO TRANSECT")</f>
        <v>NO TRANSECT</v>
      </c>
      <c r="AK77" s="317" t="str">
        <f>IF('Site Description'!$D$43&gt;1,SQRT(('Data Entry - beta, gamma form'!S77)/PI()),"NO TRANSECT")</f>
        <v>NO TRANSECT</v>
      </c>
      <c r="AL77" s="315" t="str">
        <f>IF('Data Entry - beta, gamma form'!P77&gt;0,PI()*(((AH77+$F$2)*(AH77+$F$2))-(AH77*AH77)),"No Colony")</f>
        <v>No Colony</v>
      </c>
      <c r="AM77" s="91" t="str">
        <f>IF('Data Entry - beta, gamma form'!Q77&gt;0,PI()*(((AI77+$G$2)*(AI77+$G$2))-(AI77*AI77)),"No Colony")</f>
        <v>No Colony</v>
      </c>
      <c r="AN77" s="91" t="str">
        <f>IF('Data Entry - beta, gamma form'!R77&gt;0,PI()*(((AJ77+$H$2)*(AJ77+$H$2))-(AJ77*AJ77)),"No Colony")</f>
        <v>No Colony</v>
      </c>
      <c r="AO77" s="106" t="str">
        <f>IF('Data Entry - beta, gamma form'!S77&gt;0,PI()*(((AK77+$I$2)*(AK77+$I$2))-(AK77*AK77)),"No Colony")</f>
        <v>No Colony</v>
      </c>
      <c r="AP77" s="32"/>
      <c r="AQ77" s="75" t="str">
        <f>IF('Data Entry - beta, gamma form'!P77&gt;0,Equations!$F$30*AL77,"No Colony")</f>
        <v>No Colony</v>
      </c>
      <c r="AR77" s="76" t="str">
        <f>IF('Data Entry - beta, gamma form'!Q77&gt;0,Equations!$F$30*AM77,"No Colony")</f>
        <v>No Colony</v>
      </c>
      <c r="AS77" s="76" t="str">
        <f>IF('Data Entry - beta, gamma form'!R77&gt;0,Equations!$F$30*AN77,"No Colony")</f>
        <v>No Colony</v>
      </c>
      <c r="AT77" s="77" t="str">
        <f>IF('Data Entry - beta, gamma form'!S77&gt;0,Equations!$F$30*AO77,"No Colony")</f>
        <v>No Colony</v>
      </c>
      <c r="AW77" s="100">
        <v>74</v>
      </c>
      <c r="AX77" s="203" t="str">
        <f>IF('Site Description'!$E$43&gt;1,SQRT(('Data Entry - beta, gamma form'!W77)/PI()),"NO TRANSECT")</f>
        <v>NO TRANSECT</v>
      </c>
      <c r="AY77" s="201" t="str">
        <f>IF('Site Description'!$E$43&gt;1,SQRT(('Data Entry - beta, gamma form'!X77)/PI()),"NO TRANSECT")</f>
        <v>NO TRANSECT</v>
      </c>
      <c r="AZ77" s="201" t="str">
        <f>IF('Site Description'!$E$43&gt;1,SQRT(('Data Entry - beta, gamma form'!Y77)/PI()),"NO TRANSECT")</f>
        <v>NO TRANSECT</v>
      </c>
      <c r="BA77" s="312" t="str">
        <f>IF('Site Description'!$E$43&gt;1,SQRT(('Data Entry - beta, gamma form'!Z77)/PI()),"NO TRANSECT")</f>
        <v>NO TRANSECT</v>
      </c>
      <c r="BB77" s="315" t="str">
        <f>IF('Data Entry - beta, gamma form'!W77&gt;0,PI()*(((AX77+$F$2)*(AX77+$F$2))-(AX77*AX77)),"No Colony")</f>
        <v>No Colony</v>
      </c>
      <c r="BC77" s="91" t="str">
        <f>IF('Data Entry - beta, gamma form'!X77&gt;0,PI()*(((AY77+$G$2)*(AY77+$G$2))-(AY77*AY77)),"No Colony")</f>
        <v>No Colony</v>
      </c>
      <c r="BD77" s="91" t="str">
        <f>IF('Data Entry - beta, gamma form'!Y77&gt;0,PI()*(((AZ77+$H$2)*(AZ77+$H$2))-(AZ77*AZ77)),"No Colony")</f>
        <v>No Colony</v>
      </c>
      <c r="BE77" s="106" t="str">
        <f>IF('Data Entry - beta, gamma form'!Z77&gt;0,PI()*(((BA77+$I$2)*(BA77+$I$2))-(BA77*BA77)),"No Colony")</f>
        <v>No Colony</v>
      </c>
      <c r="BF77" s="32"/>
      <c r="BG77" s="306" t="str">
        <f>IF('Data Entry - beta, gamma form'!W77&gt;0,Equations!$F$30*BB77,"No Colony")</f>
        <v>No Colony</v>
      </c>
      <c r="BH77" s="96" t="str">
        <f>IF('Data Entry - beta, gamma form'!X77&gt;0,Equations!$F$30*BC77,"No Colony")</f>
        <v>No Colony</v>
      </c>
      <c r="BI77" s="96" t="str">
        <f>IF('Data Entry - beta, gamma form'!Y77&gt;0,Equations!$F$30*BD77,"No Colony")</f>
        <v>No Colony</v>
      </c>
      <c r="BJ77" s="307" t="str">
        <f>IF('Data Entry - beta, gamma form'!Z77&gt;0,Equations!$F$30*BE77,"No Colony")</f>
        <v>No Colony</v>
      </c>
      <c r="BM77" s="100">
        <v>74</v>
      </c>
      <c r="BN77" s="203" t="str">
        <f>IF('Site Description'!$F$43&gt;1,SQRT(('Data Entry - beta, gamma form'!AD77)/PI()),"NO TRANSECT")</f>
        <v>NO TRANSECT</v>
      </c>
      <c r="BO77" s="201" t="str">
        <f>IF('Site Description'!$F$43&gt;1,SQRT(('Data Entry - beta, gamma form'!AE77)/PI()),"NO TRANSECT")</f>
        <v>NO TRANSECT</v>
      </c>
      <c r="BP77" s="201" t="str">
        <f>IF('Site Description'!$F$43&gt;1,SQRT(('Data Entry - beta, gamma form'!AF77)/PI()),"NO TRANSECT")</f>
        <v>NO TRANSECT</v>
      </c>
      <c r="BQ77" s="312" t="str">
        <f>IF('Site Description'!$F$43&gt;1,SQRT(('Data Entry - beta, gamma form'!AG77)/PI()),"NO TRANSECT")</f>
        <v>NO TRANSECT</v>
      </c>
      <c r="BR77" s="315" t="str">
        <f>IF('Data Entry - beta, gamma form'!AD77&gt;0,PI()*(((BN77+$F$2)*(BN77+$F$2))-(BN77*BN77)),"No Colony")</f>
        <v>No Colony</v>
      </c>
      <c r="BS77" s="91" t="str">
        <f>IF('Data Entry - beta, gamma form'!AE77&gt;0,PI()*(((BO77+$G$2)*(BO77+$G$2))-(BO77*BO77)),"No Colony")</f>
        <v>No Colony</v>
      </c>
      <c r="BT77" s="91" t="str">
        <f>IF('Data Entry - beta, gamma form'!AF77&gt;0,PI()*(((BP77+$H$2)*(BP77+$H$2))-(BP77*BP77)),"No Colony")</f>
        <v>No Colony</v>
      </c>
      <c r="BU77" s="106" t="str">
        <f>IF('Data Entry - beta, gamma form'!AG77&gt;0,PI()*(((BQ77+$I$2)*(BQ77+$I$2))-(BQ77*BQ77)),"No Colony")</f>
        <v>No Colony</v>
      </c>
      <c r="BV77" s="32"/>
      <c r="BW77" s="75" t="str">
        <f>IF('Data Entry - beta, gamma form'!AD77&gt;0,Equations!$F$30*BR77,"No Colony")</f>
        <v>No Colony</v>
      </c>
      <c r="BX77" s="76" t="str">
        <f>IF('Data Entry - beta, gamma form'!AE77&gt;0,Equations!$F$30*BS77,"No Colony")</f>
        <v>No Colony</v>
      </c>
      <c r="BY77" s="76" t="str">
        <f>IF('Data Entry - beta, gamma form'!AF77&gt;0,Equations!$F$30*BT77,"No Colony")</f>
        <v>No Colony</v>
      </c>
      <c r="BZ77" s="77" t="str">
        <f>IF('Data Entry - beta, gamma form'!AG77&gt;0,Equations!$F$30*BU77,"No Colony")</f>
        <v>No Colony</v>
      </c>
      <c r="CC77" s="100">
        <v>74</v>
      </c>
      <c r="CD77" s="203" t="str">
        <f>IF('Site Description'!$G$43&gt;1,SQRT(('Data Entry - beta, gamma form'!AK77)/PI()),"NO TRANSECT")</f>
        <v>NO TRANSECT</v>
      </c>
      <c r="CE77" s="201" t="str">
        <f>IF('Site Description'!$G$43&gt;1,SQRT(('Data Entry - beta, gamma form'!AL77)/PI()),"NO TRANSECT")</f>
        <v>NO TRANSECT</v>
      </c>
      <c r="CF77" s="201" t="str">
        <f>IF('Site Description'!$G$43&gt;1,SQRT(('Data Entry - beta, gamma form'!AM77)/PI()),"NO TRANSECT")</f>
        <v>NO TRANSECT</v>
      </c>
      <c r="CG77" s="312" t="str">
        <f>IF('Site Description'!$G$43&gt;1,SQRT(('Data Entry - beta, gamma form'!AN77)/PI()),"NO TRANSECT")</f>
        <v>NO TRANSECT</v>
      </c>
      <c r="CH77" s="315" t="str">
        <f>IF('Data Entry - beta, gamma form'!AK77&gt;0,PI()*(((CD77+$F$2)*(CD77+$F$2))-(CD77*CD77)),"No Colony")</f>
        <v>No Colony</v>
      </c>
      <c r="CI77" s="91" t="str">
        <f>IF('Data Entry - beta, gamma form'!AL77&gt;0,PI()*(((CE77+$G$2)*(CE77+$G$2))-(CE77*CE77)),"No Colony")</f>
        <v>No Colony</v>
      </c>
      <c r="CJ77" s="91" t="str">
        <f>IF('Data Entry - beta, gamma form'!AM77&gt;0,PI()*(((CF77+$H$2)*(CF77+$H$2))-(CF77*CF77)),"No Colony")</f>
        <v>No Colony</v>
      </c>
      <c r="CK77" s="106" t="str">
        <f>IF('Data Entry - beta, gamma form'!AN77&gt;0,PI()*(((CG77+$I$2)*(CG77+$I$2))-(CG77*CG77)),"No Colony")</f>
        <v>No Colony</v>
      </c>
      <c r="CL77" s="34"/>
      <c r="CM77" s="75" t="str">
        <f>IF('Data Entry - beta, gamma form'!AK77&gt;0,Equations!$F$30*CH77,"No Colony")</f>
        <v>No Colony</v>
      </c>
      <c r="CN77" s="76" t="str">
        <f>IF('Data Entry - beta, gamma form'!AL77&gt;0,Equations!$F$30*CI77,"No Colony")</f>
        <v>No Colony</v>
      </c>
      <c r="CO77" s="76" t="str">
        <f>IF('Data Entry - beta, gamma form'!AM77&gt;0,Equations!$F$30*CJ77,"No Colony")</f>
        <v>No Colony</v>
      </c>
      <c r="CP77" s="77" t="str">
        <f>IF('Data Entry - beta, gamma form'!AN77&gt;0,Equations!$F$30*CK77,"No Colony")</f>
        <v>No Colony</v>
      </c>
    </row>
    <row r="78" spans="1:94" ht="15.75" thickBot="1">
      <c r="A78" s="100">
        <v>75</v>
      </c>
      <c r="B78" s="203" t="str">
        <f>IF('Site Description'!$B$43&gt;1,SQRT(('Data Entry - beta, gamma form'!B78)/PI()),"NO TRANSECT")</f>
        <v>NO TRANSECT</v>
      </c>
      <c r="C78" s="201" t="str">
        <f>IF('Site Description'!$B$43&gt;1,SQRT(('Data Entry - beta, gamma form'!C78)/PI()),"NO TRANSECT")</f>
        <v>NO TRANSECT</v>
      </c>
      <c r="D78" s="201" t="str">
        <f>IF('Site Description'!$B$43&gt;1,SQRT(('Data Entry - beta, gamma form'!D78)/PI()),"NO TRANSECT")</f>
        <v>NO TRANSECT</v>
      </c>
      <c r="E78" s="201" t="str">
        <f>IF('Site Description'!$B$43&gt;1,SQRT(('Data Entry - beta, gamma form'!E78)/PI()),"NO TRANSECT")</f>
        <v>NO TRANSECT</v>
      </c>
      <c r="F78" s="91" t="str">
        <f>IF('Data Entry - beta, gamma form'!B78&gt;0,PI()*(((B78+$F$2)*(B78+$F$2))-(B78*B78)),"No Colony")</f>
        <v>No Colony</v>
      </c>
      <c r="G78" s="91" t="str">
        <f>IF('Data Entry - beta, gamma form'!C78&gt;0,PI()*(((C78+$G$2)*(C78+$G$2))-(C78*C78)),"No Colony")</f>
        <v>No Colony</v>
      </c>
      <c r="H78" s="91" t="str">
        <f>IF('Data Entry - beta, gamma form'!D78&gt;0,PI()*(((D78+$H$2)*(D78+$H$2))-(D78*D78)),"No Colony")</f>
        <v>No Colony</v>
      </c>
      <c r="I78" s="106" t="str">
        <f>IF('Data Entry - beta, gamma form'!E78&gt;0,PI()*(((E78+$I$2)*(E78+$I$2))-(E78*E78)),"No Colony")</f>
        <v>No Colony</v>
      </c>
      <c r="K78" s="306" t="str">
        <f>IF('Data Entry - beta, gamma form'!B78&gt;0,Equations!$F$30*F78,"No Colony")</f>
        <v>No Colony</v>
      </c>
      <c r="L78" s="96" t="str">
        <f>IF('Data Entry - beta, gamma form'!C78&gt;0,Equations!$F$30*G78,"No Colony")</f>
        <v>No Colony</v>
      </c>
      <c r="M78" s="96" t="str">
        <f>IF('Data Entry - beta, gamma form'!D78&gt;0,Equations!$F$30*H78,"No Colony")</f>
        <v>No Colony</v>
      </c>
      <c r="N78" s="307" t="str">
        <f>IF('Data Entry - beta, gamma form'!E78&gt;0,Equations!$F$30*I78,"No Colony")</f>
        <v>No Colony</v>
      </c>
      <c r="Q78" s="100">
        <v>75</v>
      </c>
      <c r="R78" s="203" t="str">
        <f>IF('Site Description'!$C$43&gt;1,SQRT(('Data Entry - beta, gamma form'!I78)/PI()),"NO TRANSECT")</f>
        <v>NO TRANSECT</v>
      </c>
      <c r="S78" s="201" t="str">
        <f>IF('Site Description'!$C$43&gt;1,SQRT(('Data Entry - beta, gamma form'!J78)/PI()),"NO TRANSECT")</f>
        <v>NO TRANSECT</v>
      </c>
      <c r="T78" s="201" t="str">
        <f>IF('Site Description'!$C$43&gt;1,SQRT(('Data Entry - beta, gamma form'!K78)/PI()),"NO TRANSECT")</f>
        <v>NO TRANSECT</v>
      </c>
      <c r="U78" s="312" t="str">
        <f>IF('Site Description'!$C$43&gt;1,SQRT(('Data Entry - beta, gamma form'!L78)/PI()),"NO TRANSECT")</f>
        <v>NO TRANSECT</v>
      </c>
      <c r="V78" s="315" t="str">
        <f>IF('Data Entry - beta, gamma form'!I78&gt;0,PI()*(((R78+$F$2)*(R78+$F$2))-(R78*R78)),"No Colony")</f>
        <v>No Colony</v>
      </c>
      <c r="W78" s="91" t="str">
        <f>IF('Data Entry - beta, gamma form'!J78&gt;0,PI()*(((S78+$G$2)*(S78+$G$2))-(S78*S78)),"No Colony")</f>
        <v>No Colony</v>
      </c>
      <c r="X78" s="91" t="str">
        <f>IF('Data Entry - beta, gamma form'!K78&gt;0,PI()*(((T78+$H$2)*(T78+$H$2))-(T78*T78)),"No Colony")</f>
        <v>No Colony</v>
      </c>
      <c r="Y78" s="106" t="str">
        <f>IF('Data Entry - beta, gamma form'!L78&gt;0,PI()*(((U78+$I$2)*(U78+$I$2))-(U78*U78)),"No Colony")</f>
        <v>No Colony</v>
      </c>
      <c r="Z78" s="32"/>
      <c r="AA78" s="75" t="str">
        <f>IF('Data Entry - beta, gamma form'!I78&gt;0,Equations!$F$30*V78,"No Colony")</f>
        <v>No Colony</v>
      </c>
      <c r="AB78" s="76" t="str">
        <f>IF('Data Entry - beta, gamma form'!J78&gt;0,Equations!$F$30*W78,"No Colony")</f>
        <v>No Colony</v>
      </c>
      <c r="AC78" s="76" t="str">
        <f>IF('Data Entry - beta, gamma form'!K78&gt;0,Equations!$F$30*X78,"No Colony")</f>
        <v>No Colony</v>
      </c>
      <c r="AD78" s="77" t="str">
        <f>IF('Data Entry - beta, gamma form'!L78&gt;0,Equations!$F$30*Y78,"No Colony")</f>
        <v>No Colony</v>
      </c>
      <c r="AG78" s="100">
        <v>75</v>
      </c>
      <c r="AH78" s="203" t="str">
        <f>IF('Site Description'!$D$43&gt;1,SQRT(('Data Entry - beta, gamma form'!P78)/PI()),"NO TRANSECT")</f>
        <v>NO TRANSECT</v>
      </c>
      <c r="AI78" s="201" t="str">
        <f>IF('Site Description'!$D$43&gt;1,SQRT(('Data Entry - beta, gamma form'!Q78)/PI()),"NO TRANSECT")</f>
        <v>NO TRANSECT</v>
      </c>
      <c r="AJ78" s="201" t="str">
        <f>IF('Site Description'!$D$43&gt;1,SQRT(('Data Entry - beta, gamma form'!R78)/PI()),"NO TRANSECT")</f>
        <v>NO TRANSECT</v>
      </c>
      <c r="AK78" s="317" t="str">
        <f>IF('Site Description'!$D$43&gt;1,SQRT(('Data Entry - beta, gamma form'!S78)/PI()),"NO TRANSECT")</f>
        <v>NO TRANSECT</v>
      </c>
      <c r="AL78" s="315" t="str">
        <f>IF('Data Entry - beta, gamma form'!P78&gt;0,PI()*(((AH78+$F$2)*(AH78+$F$2))-(AH78*AH78)),"No Colony")</f>
        <v>No Colony</v>
      </c>
      <c r="AM78" s="91" t="str">
        <f>IF('Data Entry - beta, gamma form'!Q78&gt;0,PI()*(((AI78+$G$2)*(AI78+$G$2))-(AI78*AI78)),"No Colony")</f>
        <v>No Colony</v>
      </c>
      <c r="AN78" s="91" t="str">
        <f>IF('Data Entry - beta, gamma form'!R78&gt;0,PI()*(((AJ78+$H$2)*(AJ78+$H$2))-(AJ78*AJ78)),"No Colony")</f>
        <v>No Colony</v>
      </c>
      <c r="AO78" s="106" t="str">
        <f>IF('Data Entry - beta, gamma form'!S78&gt;0,PI()*(((AK78+$I$2)*(AK78+$I$2))-(AK78*AK78)),"No Colony")</f>
        <v>No Colony</v>
      </c>
      <c r="AP78" s="32"/>
      <c r="AQ78" s="75" t="str">
        <f>IF('Data Entry - beta, gamma form'!P78&gt;0,Equations!$F$30*AL78,"No Colony")</f>
        <v>No Colony</v>
      </c>
      <c r="AR78" s="76" t="str">
        <f>IF('Data Entry - beta, gamma form'!Q78&gt;0,Equations!$F$30*AM78,"No Colony")</f>
        <v>No Colony</v>
      </c>
      <c r="AS78" s="76" t="str">
        <f>IF('Data Entry - beta, gamma form'!R78&gt;0,Equations!$F$30*AN78,"No Colony")</f>
        <v>No Colony</v>
      </c>
      <c r="AT78" s="77" t="str">
        <f>IF('Data Entry - beta, gamma form'!S78&gt;0,Equations!$F$30*AO78,"No Colony")</f>
        <v>No Colony</v>
      </c>
      <c r="AW78" s="100">
        <v>75</v>
      </c>
      <c r="AX78" s="203" t="str">
        <f>IF('Site Description'!$E$43&gt;1,SQRT(('Data Entry - beta, gamma form'!W78)/PI()),"NO TRANSECT")</f>
        <v>NO TRANSECT</v>
      </c>
      <c r="AY78" s="201" t="str">
        <f>IF('Site Description'!$E$43&gt;1,SQRT(('Data Entry - beta, gamma form'!X78)/PI()),"NO TRANSECT")</f>
        <v>NO TRANSECT</v>
      </c>
      <c r="AZ78" s="201" t="str">
        <f>IF('Site Description'!$E$43&gt;1,SQRT(('Data Entry - beta, gamma form'!Y78)/PI()),"NO TRANSECT")</f>
        <v>NO TRANSECT</v>
      </c>
      <c r="BA78" s="312" t="str">
        <f>IF('Site Description'!$E$43&gt;1,SQRT(('Data Entry - beta, gamma form'!Z78)/PI()),"NO TRANSECT")</f>
        <v>NO TRANSECT</v>
      </c>
      <c r="BB78" s="315" t="str">
        <f>IF('Data Entry - beta, gamma form'!W78&gt;0,PI()*(((AX78+$F$2)*(AX78+$F$2))-(AX78*AX78)),"No Colony")</f>
        <v>No Colony</v>
      </c>
      <c r="BC78" s="91" t="str">
        <f>IF('Data Entry - beta, gamma form'!X78&gt;0,PI()*(((AY78+$G$2)*(AY78+$G$2))-(AY78*AY78)),"No Colony")</f>
        <v>No Colony</v>
      </c>
      <c r="BD78" s="91" t="str">
        <f>IF('Data Entry - beta, gamma form'!Y78&gt;0,PI()*(((AZ78+$H$2)*(AZ78+$H$2))-(AZ78*AZ78)),"No Colony")</f>
        <v>No Colony</v>
      </c>
      <c r="BE78" s="106" t="str">
        <f>IF('Data Entry - beta, gamma form'!Z78&gt;0,PI()*(((BA78+$I$2)*(BA78+$I$2))-(BA78*BA78)),"No Colony")</f>
        <v>No Colony</v>
      </c>
      <c r="BF78" s="32"/>
      <c r="BG78" s="306" t="str">
        <f>IF('Data Entry - beta, gamma form'!W78&gt;0,Equations!$F$30*BB78,"No Colony")</f>
        <v>No Colony</v>
      </c>
      <c r="BH78" s="96" t="str">
        <f>IF('Data Entry - beta, gamma form'!X78&gt;0,Equations!$F$30*BC78,"No Colony")</f>
        <v>No Colony</v>
      </c>
      <c r="BI78" s="96" t="str">
        <f>IF('Data Entry - beta, gamma form'!Y78&gt;0,Equations!$F$30*BD78,"No Colony")</f>
        <v>No Colony</v>
      </c>
      <c r="BJ78" s="307" t="str">
        <f>IF('Data Entry - beta, gamma form'!Z78&gt;0,Equations!$F$30*BE78,"No Colony")</f>
        <v>No Colony</v>
      </c>
      <c r="BM78" s="100">
        <v>75</v>
      </c>
      <c r="BN78" s="203" t="str">
        <f>IF('Site Description'!$F$43&gt;1,SQRT(('Data Entry - beta, gamma form'!AD78)/PI()),"NO TRANSECT")</f>
        <v>NO TRANSECT</v>
      </c>
      <c r="BO78" s="201" t="str">
        <f>IF('Site Description'!$F$43&gt;1,SQRT(('Data Entry - beta, gamma form'!AE78)/PI()),"NO TRANSECT")</f>
        <v>NO TRANSECT</v>
      </c>
      <c r="BP78" s="201" t="str">
        <f>IF('Site Description'!$F$43&gt;1,SQRT(('Data Entry - beta, gamma form'!AF78)/PI()),"NO TRANSECT")</f>
        <v>NO TRANSECT</v>
      </c>
      <c r="BQ78" s="312" t="str">
        <f>IF('Site Description'!$F$43&gt;1,SQRT(('Data Entry - beta, gamma form'!AG78)/PI()),"NO TRANSECT")</f>
        <v>NO TRANSECT</v>
      </c>
      <c r="BR78" s="315" t="str">
        <f>IF('Data Entry - beta, gamma form'!AD78&gt;0,PI()*(((BN78+$F$2)*(BN78+$F$2))-(BN78*BN78)),"No Colony")</f>
        <v>No Colony</v>
      </c>
      <c r="BS78" s="91" t="str">
        <f>IF('Data Entry - beta, gamma form'!AE78&gt;0,PI()*(((BO78+$G$2)*(BO78+$G$2))-(BO78*BO78)),"No Colony")</f>
        <v>No Colony</v>
      </c>
      <c r="BT78" s="91" t="str">
        <f>IF('Data Entry - beta, gamma form'!AF78&gt;0,PI()*(((BP78+$H$2)*(BP78+$H$2))-(BP78*BP78)),"No Colony")</f>
        <v>No Colony</v>
      </c>
      <c r="BU78" s="106" t="str">
        <f>IF('Data Entry - beta, gamma form'!AG78&gt;0,PI()*(((BQ78+$I$2)*(BQ78+$I$2))-(BQ78*BQ78)),"No Colony")</f>
        <v>No Colony</v>
      </c>
      <c r="BV78" s="32"/>
      <c r="BW78" s="75" t="str">
        <f>IF('Data Entry - beta, gamma form'!AD78&gt;0,Equations!$F$30*BR78,"No Colony")</f>
        <v>No Colony</v>
      </c>
      <c r="BX78" s="76" t="str">
        <f>IF('Data Entry - beta, gamma form'!AE78&gt;0,Equations!$F$30*BS78,"No Colony")</f>
        <v>No Colony</v>
      </c>
      <c r="BY78" s="76" t="str">
        <f>IF('Data Entry - beta, gamma form'!AF78&gt;0,Equations!$F$30*BT78,"No Colony")</f>
        <v>No Colony</v>
      </c>
      <c r="BZ78" s="77" t="str">
        <f>IF('Data Entry - beta, gamma form'!AG78&gt;0,Equations!$F$30*BU78,"No Colony")</f>
        <v>No Colony</v>
      </c>
      <c r="CC78" s="100">
        <v>75</v>
      </c>
      <c r="CD78" s="203" t="str">
        <f>IF('Site Description'!$G$43&gt;1,SQRT(('Data Entry - beta, gamma form'!AK78)/PI()),"NO TRANSECT")</f>
        <v>NO TRANSECT</v>
      </c>
      <c r="CE78" s="201" t="str">
        <f>IF('Site Description'!$G$43&gt;1,SQRT(('Data Entry - beta, gamma form'!AL78)/PI()),"NO TRANSECT")</f>
        <v>NO TRANSECT</v>
      </c>
      <c r="CF78" s="201" t="str">
        <f>IF('Site Description'!$G$43&gt;1,SQRT(('Data Entry - beta, gamma form'!AM78)/PI()),"NO TRANSECT")</f>
        <v>NO TRANSECT</v>
      </c>
      <c r="CG78" s="312" t="str">
        <f>IF('Site Description'!$G$43&gt;1,SQRT(('Data Entry - beta, gamma form'!AN78)/PI()),"NO TRANSECT")</f>
        <v>NO TRANSECT</v>
      </c>
      <c r="CH78" s="315" t="str">
        <f>IF('Data Entry - beta, gamma form'!AK78&gt;0,PI()*(((CD78+$F$2)*(CD78+$F$2))-(CD78*CD78)),"No Colony")</f>
        <v>No Colony</v>
      </c>
      <c r="CI78" s="91" t="str">
        <f>IF('Data Entry - beta, gamma form'!AL78&gt;0,PI()*(((CE78+$G$2)*(CE78+$G$2))-(CE78*CE78)),"No Colony")</f>
        <v>No Colony</v>
      </c>
      <c r="CJ78" s="91" t="str">
        <f>IF('Data Entry - beta, gamma form'!AM78&gt;0,PI()*(((CF78+$H$2)*(CF78+$H$2))-(CF78*CF78)),"No Colony")</f>
        <v>No Colony</v>
      </c>
      <c r="CK78" s="106" t="str">
        <f>IF('Data Entry - beta, gamma form'!AN78&gt;0,PI()*(((CG78+$I$2)*(CG78+$I$2))-(CG78*CG78)),"No Colony")</f>
        <v>No Colony</v>
      </c>
      <c r="CL78" s="34"/>
      <c r="CM78" s="75" t="str">
        <f>IF('Data Entry - beta, gamma form'!AK78&gt;0,Equations!$F$30*CH78,"No Colony")</f>
        <v>No Colony</v>
      </c>
      <c r="CN78" s="76" t="str">
        <f>IF('Data Entry - beta, gamma form'!AL78&gt;0,Equations!$F$30*CI78,"No Colony")</f>
        <v>No Colony</v>
      </c>
      <c r="CO78" s="76" t="str">
        <f>IF('Data Entry - beta, gamma form'!AM78&gt;0,Equations!$F$30*CJ78,"No Colony")</f>
        <v>No Colony</v>
      </c>
      <c r="CP78" s="77" t="str">
        <f>IF('Data Entry - beta, gamma form'!AN78&gt;0,Equations!$F$30*CK78,"No Colony")</f>
        <v>No Colony</v>
      </c>
    </row>
    <row r="79" spans="1:94" ht="15.75" thickBot="1">
      <c r="A79" s="100">
        <v>76</v>
      </c>
      <c r="B79" s="203" t="str">
        <f>IF('Site Description'!$B$43&gt;1,SQRT(('Data Entry - beta, gamma form'!B79)/PI()),"NO TRANSECT")</f>
        <v>NO TRANSECT</v>
      </c>
      <c r="C79" s="201" t="str">
        <f>IF('Site Description'!$B$43&gt;1,SQRT(('Data Entry - beta, gamma form'!C79)/PI()),"NO TRANSECT")</f>
        <v>NO TRANSECT</v>
      </c>
      <c r="D79" s="201" t="str">
        <f>IF('Site Description'!$B$43&gt;1,SQRT(('Data Entry - beta, gamma form'!D79)/PI()),"NO TRANSECT")</f>
        <v>NO TRANSECT</v>
      </c>
      <c r="E79" s="201" t="str">
        <f>IF('Site Description'!$B$43&gt;1,SQRT(('Data Entry - beta, gamma form'!E79)/PI()),"NO TRANSECT")</f>
        <v>NO TRANSECT</v>
      </c>
      <c r="F79" s="91" t="str">
        <f>IF('Data Entry - beta, gamma form'!B79&gt;0,PI()*(((B79+$F$2)*(B79+$F$2))-(B79*B79)),"No Colony")</f>
        <v>No Colony</v>
      </c>
      <c r="G79" s="91" t="str">
        <f>IF('Data Entry - beta, gamma form'!C79&gt;0,PI()*(((C79+$G$2)*(C79+$G$2))-(C79*C79)),"No Colony")</f>
        <v>No Colony</v>
      </c>
      <c r="H79" s="91" t="str">
        <f>IF('Data Entry - beta, gamma form'!D79&gt;0,PI()*(((D79+$H$2)*(D79+$H$2))-(D79*D79)),"No Colony")</f>
        <v>No Colony</v>
      </c>
      <c r="I79" s="106" t="str">
        <f>IF('Data Entry - beta, gamma form'!E79&gt;0,PI()*(((E79+$I$2)*(E79+$I$2))-(E79*E79)),"No Colony")</f>
        <v>No Colony</v>
      </c>
      <c r="K79" s="306" t="str">
        <f>IF('Data Entry - beta, gamma form'!B79&gt;0,Equations!$F$30*F79,"No Colony")</f>
        <v>No Colony</v>
      </c>
      <c r="L79" s="96" t="str">
        <f>IF('Data Entry - beta, gamma form'!C79&gt;0,Equations!$F$30*G79,"No Colony")</f>
        <v>No Colony</v>
      </c>
      <c r="M79" s="96" t="str">
        <f>IF('Data Entry - beta, gamma form'!D79&gt;0,Equations!$F$30*H79,"No Colony")</f>
        <v>No Colony</v>
      </c>
      <c r="N79" s="307" t="str">
        <f>IF('Data Entry - beta, gamma form'!E79&gt;0,Equations!$F$30*I79,"No Colony")</f>
        <v>No Colony</v>
      </c>
      <c r="Q79" s="100">
        <v>76</v>
      </c>
      <c r="R79" s="203" t="str">
        <f>IF('Site Description'!$C$43&gt;1,SQRT(('Data Entry - beta, gamma form'!I79)/PI()),"NO TRANSECT")</f>
        <v>NO TRANSECT</v>
      </c>
      <c r="S79" s="201" t="str">
        <f>IF('Site Description'!$C$43&gt;1,SQRT(('Data Entry - beta, gamma form'!J79)/PI()),"NO TRANSECT")</f>
        <v>NO TRANSECT</v>
      </c>
      <c r="T79" s="201" t="str">
        <f>IF('Site Description'!$C$43&gt;1,SQRT(('Data Entry - beta, gamma form'!K79)/PI()),"NO TRANSECT")</f>
        <v>NO TRANSECT</v>
      </c>
      <c r="U79" s="312" t="str">
        <f>IF('Site Description'!$C$43&gt;1,SQRT(('Data Entry - beta, gamma form'!L79)/PI()),"NO TRANSECT")</f>
        <v>NO TRANSECT</v>
      </c>
      <c r="V79" s="315" t="str">
        <f>IF('Data Entry - beta, gamma form'!I79&gt;0,PI()*(((R79+$F$2)*(R79+$F$2))-(R79*R79)),"No Colony")</f>
        <v>No Colony</v>
      </c>
      <c r="W79" s="91" t="str">
        <f>IF('Data Entry - beta, gamma form'!J79&gt;0,PI()*(((S79+$G$2)*(S79+$G$2))-(S79*S79)),"No Colony")</f>
        <v>No Colony</v>
      </c>
      <c r="X79" s="91" t="str">
        <f>IF('Data Entry - beta, gamma form'!K79&gt;0,PI()*(((T79+$H$2)*(T79+$H$2))-(T79*T79)),"No Colony")</f>
        <v>No Colony</v>
      </c>
      <c r="Y79" s="106" t="str">
        <f>IF('Data Entry - beta, gamma form'!L79&gt;0,PI()*(((U79+$I$2)*(U79+$I$2))-(U79*U79)),"No Colony")</f>
        <v>No Colony</v>
      </c>
      <c r="Z79" s="32"/>
      <c r="AA79" s="75" t="str">
        <f>IF('Data Entry - beta, gamma form'!I79&gt;0,Equations!$F$30*V79,"No Colony")</f>
        <v>No Colony</v>
      </c>
      <c r="AB79" s="76" t="str">
        <f>IF('Data Entry - beta, gamma form'!J79&gt;0,Equations!$F$30*W79,"No Colony")</f>
        <v>No Colony</v>
      </c>
      <c r="AC79" s="76" t="str">
        <f>IF('Data Entry - beta, gamma form'!K79&gt;0,Equations!$F$30*X79,"No Colony")</f>
        <v>No Colony</v>
      </c>
      <c r="AD79" s="77" t="str">
        <f>IF('Data Entry - beta, gamma form'!L79&gt;0,Equations!$F$30*Y79,"No Colony")</f>
        <v>No Colony</v>
      </c>
      <c r="AG79" s="100">
        <v>76</v>
      </c>
      <c r="AH79" s="203" t="str">
        <f>IF('Site Description'!$D$43&gt;1,SQRT(('Data Entry - beta, gamma form'!P79)/PI()),"NO TRANSECT")</f>
        <v>NO TRANSECT</v>
      </c>
      <c r="AI79" s="201" t="str">
        <f>IF('Site Description'!$D$43&gt;1,SQRT(('Data Entry - beta, gamma form'!Q79)/PI()),"NO TRANSECT")</f>
        <v>NO TRANSECT</v>
      </c>
      <c r="AJ79" s="201" t="str">
        <f>IF('Site Description'!$D$43&gt;1,SQRT(('Data Entry - beta, gamma form'!R79)/PI()),"NO TRANSECT")</f>
        <v>NO TRANSECT</v>
      </c>
      <c r="AK79" s="317" t="str">
        <f>IF('Site Description'!$D$43&gt;1,SQRT(('Data Entry - beta, gamma form'!S79)/PI()),"NO TRANSECT")</f>
        <v>NO TRANSECT</v>
      </c>
      <c r="AL79" s="315" t="str">
        <f>IF('Data Entry - beta, gamma form'!P79&gt;0,PI()*(((AH79+$F$2)*(AH79+$F$2))-(AH79*AH79)),"No Colony")</f>
        <v>No Colony</v>
      </c>
      <c r="AM79" s="91" t="str">
        <f>IF('Data Entry - beta, gamma form'!Q79&gt;0,PI()*(((AI79+$G$2)*(AI79+$G$2))-(AI79*AI79)),"No Colony")</f>
        <v>No Colony</v>
      </c>
      <c r="AN79" s="91" t="str">
        <f>IF('Data Entry - beta, gamma form'!R79&gt;0,PI()*(((AJ79+$H$2)*(AJ79+$H$2))-(AJ79*AJ79)),"No Colony")</f>
        <v>No Colony</v>
      </c>
      <c r="AO79" s="106" t="str">
        <f>IF('Data Entry - beta, gamma form'!S79&gt;0,PI()*(((AK79+$I$2)*(AK79+$I$2))-(AK79*AK79)),"No Colony")</f>
        <v>No Colony</v>
      </c>
      <c r="AP79" s="32"/>
      <c r="AQ79" s="75" t="str">
        <f>IF('Data Entry - beta, gamma form'!P79&gt;0,Equations!$F$30*AL79,"No Colony")</f>
        <v>No Colony</v>
      </c>
      <c r="AR79" s="76" t="str">
        <f>IF('Data Entry - beta, gamma form'!Q79&gt;0,Equations!$F$30*AM79,"No Colony")</f>
        <v>No Colony</v>
      </c>
      <c r="AS79" s="76" t="str">
        <f>IF('Data Entry - beta, gamma form'!R79&gt;0,Equations!$F$30*AN79,"No Colony")</f>
        <v>No Colony</v>
      </c>
      <c r="AT79" s="77" t="str">
        <f>IF('Data Entry - beta, gamma form'!S79&gt;0,Equations!$F$30*AO79,"No Colony")</f>
        <v>No Colony</v>
      </c>
      <c r="AW79" s="100">
        <v>76</v>
      </c>
      <c r="AX79" s="203" t="str">
        <f>IF('Site Description'!$E$43&gt;1,SQRT(('Data Entry - beta, gamma form'!W79)/PI()),"NO TRANSECT")</f>
        <v>NO TRANSECT</v>
      </c>
      <c r="AY79" s="201" t="str">
        <f>IF('Site Description'!$E$43&gt;1,SQRT(('Data Entry - beta, gamma form'!X79)/PI()),"NO TRANSECT")</f>
        <v>NO TRANSECT</v>
      </c>
      <c r="AZ79" s="201" t="str">
        <f>IF('Site Description'!$E$43&gt;1,SQRT(('Data Entry - beta, gamma form'!Y79)/PI()),"NO TRANSECT")</f>
        <v>NO TRANSECT</v>
      </c>
      <c r="BA79" s="312" t="str">
        <f>IF('Site Description'!$E$43&gt;1,SQRT(('Data Entry - beta, gamma form'!Z79)/PI()),"NO TRANSECT")</f>
        <v>NO TRANSECT</v>
      </c>
      <c r="BB79" s="315" t="str">
        <f>IF('Data Entry - beta, gamma form'!W79&gt;0,PI()*(((AX79+$F$2)*(AX79+$F$2))-(AX79*AX79)),"No Colony")</f>
        <v>No Colony</v>
      </c>
      <c r="BC79" s="91" t="str">
        <f>IF('Data Entry - beta, gamma form'!X79&gt;0,PI()*(((AY79+$G$2)*(AY79+$G$2))-(AY79*AY79)),"No Colony")</f>
        <v>No Colony</v>
      </c>
      <c r="BD79" s="91" t="str">
        <f>IF('Data Entry - beta, gamma form'!Y79&gt;0,PI()*(((AZ79+$H$2)*(AZ79+$H$2))-(AZ79*AZ79)),"No Colony")</f>
        <v>No Colony</v>
      </c>
      <c r="BE79" s="106" t="str">
        <f>IF('Data Entry - beta, gamma form'!Z79&gt;0,PI()*(((BA79+$I$2)*(BA79+$I$2))-(BA79*BA79)),"No Colony")</f>
        <v>No Colony</v>
      </c>
      <c r="BF79" s="32"/>
      <c r="BG79" s="306" t="str">
        <f>IF('Data Entry - beta, gamma form'!W79&gt;0,Equations!$F$30*BB79,"No Colony")</f>
        <v>No Colony</v>
      </c>
      <c r="BH79" s="96" t="str">
        <f>IF('Data Entry - beta, gamma form'!X79&gt;0,Equations!$F$30*BC79,"No Colony")</f>
        <v>No Colony</v>
      </c>
      <c r="BI79" s="96" t="str">
        <f>IF('Data Entry - beta, gamma form'!Y79&gt;0,Equations!$F$30*BD79,"No Colony")</f>
        <v>No Colony</v>
      </c>
      <c r="BJ79" s="307" t="str">
        <f>IF('Data Entry - beta, gamma form'!Z79&gt;0,Equations!$F$30*BE79,"No Colony")</f>
        <v>No Colony</v>
      </c>
      <c r="BM79" s="100">
        <v>76</v>
      </c>
      <c r="BN79" s="203" t="str">
        <f>IF('Site Description'!$F$43&gt;1,SQRT(('Data Entry - beta, gamma form'!AD79)/PI()),"NO TRANSECT")</f>
        <v>NO TRANSECT</v>
      </c>
      <c r="BO79" s="201" t="str">
        <f>IF('Site Description'!$F$43&gt;1,SQRT(('Data Entry - beta, gamma form'!AE79)/PI()),"NO TRANSECT")</f>
        <v>NO TRANSECT</v>
      </c>
      <c r="BP79" s="201" t="str">
        <f>IF('Site Description'!$F$43&gt;1,SQRT(('Data Entry - beta, gamma form'!AF79)/PI()),"NO TRANSECT")</f>
        <v>NO TRANSECT</v>
      </c>
      <c r="BQ79" s="312" t="str">
        <f>IF('Site Description'!$F$43&gt;1,SQRT(('Data Entry - beta, gamma form'!AG79)/PI()),"NO TRANSECT")</f>
        <v>NO TRANSECT</v>
      </c>
      <c r="BR79" s="315" t="str">
        <f>IF('Data Entry - beta, gamma form'!AD79&gt;0,PI()*(((BN79+$F$2)*(BN79+$F$2))-(BN79*BN79)),"No Colony")</f>
        <v>No Colony</v>
      </c>
      <c r="BS79" s="91" t="str">
        <f>IF('Data Entry - beta, gamma form'!AE79&gt;0,PI()*(((BO79+$G$2)*(BO79+$G$2))-(BO79*BO79)),"No Colony")</f>
        <v>No Colony</v>
      </c>
      <c r="BT79" s="91" t="str">
        <f>IF('Data Entry - beta, gamma form'!AF79&gt;0,PI()*(((BP79+$H$2)*(BP79+$H$2))-(BP79*BP79)),"No Colony")</f>
        <v>No Colony</v>
      </c>
      <c r="BU79" s="106" t="str">
        <f>IF('Data Entry - beta, gamma form'!AG79&gt;0,PI()*(((BQ79+$I$2)*(BQ79+$I$2))-(BQ79*BQ79)),"No Colony")</f>
        <v>No Colony</v>
      </c>
      <c r="BV79" s="32"/>
      <c r="BW79" s="75" t="str">
        <f>IF('Data Entry - beta, gamma form'!AD79&gt;0,Equations!$F$30*BR79,"No Colony")</f>
        <v>No Colony</v>
      </c>
      <c r="BX79" s="76" t="str">
        <f>IF('Data Entry - beta, gamma form'!AE79&gt;0,Equations!$F$30*BS79,"No Colony")</f>
        <v>No Colony</v>
      </c>
      <c r="BY79" s="76" t="str">
        <f>IF('Data Entry - beta, gamma form'!AF79&gt;0,Equations!$F$30*BT79,"No Colony")</f>
        <v>No Colony</v>
      </c>
      <c r="BZ79" s="77" t="str">
        <f>IF('Data Entry - beta, gamma form'!AG79&gt;0,Equations!$F$30*BU79,"No Colony")</f>
        <v>No Colony</v>
      </c>
      <c r="CC79" s="100">
        <v>76</v>
      </c>
      <c r="CD79" s="203" t="str">
        <f>IF('Site Description'!$G$43&gt;1,SQRT(('Data Entry - beta, gamma form'!AK79)/PI()),"NO TRANSECT")</f>
        <v>NO TRANSECT</v>
      </c>
      <c r="CE79" s="201" t="str">
        <f>IF('Site Description'!$G$43&gt;1,SQRT(('Data Entry - beta, gamma form'!AL79)/PI()),"NO TRANSECT")</f>
        <v>NO TRANSECT</v>
      </c>
      <c r="CF79" s="201" t="str">
        <f>IF('Site Description'!$G$43&gt;1,SQRT(('Data Entry - beta, gamma form'!AM79)/PI()),"NO TRANSECT")</f>
        <v>NO TRANSECT</v>
      </c>
      <c r="CG79" s="312" t="str">
        <f>IF('Site Description'!$G$43&gt;1,SQRT(('Data Entry - beta, gamma form'!AN79)/PI()),"NO TRANSECT")</f>
        <v>NO TRANSECT</v>
      </c>
      <c r="CH79" s="315" t="str">
        <f>IF('Data Entry - beta, gamma form'!AK79&gt;0,PI()*(((CD79+$F$2)*(CD79+$F$2))-(CD79*CD79)),"No Colony")</f>
        <v>No Colony</v>
      </c>
      <c r="CI79" s="91" t="str">
        <f>IF('Data Entry - beta, gamma form'!AL79&gt;0,PI()*(((CE79+$G$2)*(CE79+$G$2))-(CE79*CE79)),"No Colony")</f>
        <v>No Colony</v>
      </c>
      <c r="CJ79" s="91" t="str">
        <f>IF('Data Entry - beta, gamma form'!AM79&gt;0,PI()*(((CF79+$H$2)*(CF79+$H$2))-(CF79*CF79)),"No Colony")</f>
        <v>No Colony</v>
      </c>
      <c r="CK79" s="106" t="str">
        <f>IF('Data Entry - beta, gamma form'!AN79&gt;0,PI()*(((CG79+$I$2)*(CG79+$I$2))-(CG79*CG79)),"No Colony")</f>
        <v>No Colony</v>
      </c>
      <c r="CL79" s="34"/>
      <c r="CM79" s="75" t="str">
        <f>IF('Data Entry - beta, gamma form'!AK79&gt;0,Equations!$F$30*CH79,"No Colony")</f>
        <v>No Colony</v>
      </c>
      <c r="CN79" s="76" t="str">
        <f>IF('Data Entry - beta, gamma form'!AL79&gt;0,Equations!$F$30*CI79,"No Colony")</f>
        <v>No Colony</v>
      </c>
      <c r="CO79" s="76" t="str">
        <f>IF('Data Entry - beta, gamma form'!AM79&gt;0,Equations!$F$30*CJ79,"No Colony")</f>
        <v>No Colony</v>
      </c>
      <c r="CP79" s="77" t="str">
        <f>IF('Data Entry - beta, gamma form'!AN79&gt;0,Equations!$F$30*CK79,"No Colony")</f>
        <v>No Colony</v>
      </c>
    </row>
    <row r="80" spans="1:94" ht="15.75" thickBot="1">
      <c r="A80" s="100">
        <v>77</v>
      </c>
      <c r="B80" s="203" t="str">
        <f>IF('Site Description'!$B$43&gt;1,SQRT(('Data Entry - beta, gamma form'!B80)/PI()),"NO TRANSECT")</f>
        <v>NO TRANSECT</v>
      </c>
      <c r="C80" s="201" t="str">
        <f>IF('Site Description'!$B$43&gt;1,SQRT(('Data Entry - beta, gamma form'!C80)/PI()),"NO TRANSECT")</f>
        <v>NO TRANSECT</v>
      </c>
      <c r="D80" s="201" t="str">
        <f>IF('Site Description'!$B$43&gt;1,SQRT(('Data Entry - beta, gamma form'!D80)/PI()),"NO TRANSECT")</f>
        <v>NO TRANSECT</v>
      </c>
      <c r="E80" s="201" t="str">
        <f>IF('Site Description'!$B$43&gt;1,SQRT(('Data Entry - beta, gamma form'!E80)/PI()),"NO TRANSECT")</f>
        <v>NO TRANSECT</v>
      </c>
      <c r="F80" s="91" t="str">
        <f>IF('Data Entry - beta, gamma form'!B80&gt;0,PI()*(((B80+$F$2)*(B80+$F$2))-(B80*B80)),"No Colony")</f>
        <v>No Colony</v>
      </c>
      <c r="G80" s="91" t="str">
        <f>IF('Data Entry - beta, gamma form'!C80&gt;0,PI()*(((C80+$G$2)*(C80+$G$2))-(C80*C80)),"No Colony")</f>
        <v>No Colony</v>
      </c>
      <c r="H80" s="91" t="str">
        <f>IF('Data Entry - beta, gamma form'!D80&gt;0,PI()*(((D80+$H$2)*(D80+$H$2))-(D80*D80)),"No Colony")</f>
        <v>No Colony</v>
      </c>
      <c r="I80" s="106" t="str">
        <f>IF('Data Entry - beta, gamma form'!E80&gt;0,PI()*(((E80+$I$2)*(E80+$I$2))-(E80*E80)),"No Colony")</f>
        <v>No Colony</v>
      </c>
      <c r="K80" s="306" t="str">
        <f>IF('Data Entry - beta, gamma form'!B80&gt;0,Equations!$F$30*F80,"No Colony")</f>
        <v>No Colony</v>
      </c>
      <c r="L80" s="96" t="str">
        <f>IF('Data Entry - beta, gamma form'!C80&gt;0,Equations!$F$30*G80,"No Colony")</f>
        <v>No Colony</v>
      </c>
      <c r="M80" s="96" t="str">
        <f>IF('Data Entry - beta, gamma form'!D80&gt;0,Equations!$F$30*H80,"No Colony")</f>
        <v>No Colony</v>
      </c>
      <c r="N80" s="307" t="str">
        <f>IF('Data Entry - beta, gamma form'!E80&gt;0,Equations!$F$30*I80,"No Colony")</f>
        <v>No Colony</v>
      </c>
      <c r="Q80" s="100">
        <v>77</v>
      </c>
      <c r="R80" s="203" t="str">
        <f>IF('Site Description'!$C$43&gt;1,SQRT(('Data Entry - beta, gamma form'!I80)/PI()),"NO TRANSECT")</f>
        <v>NO TRANSECT</v>
      </c>
      <c r="S80" s="201" t="str">
        <f>IF('Site Description'!$C$43&gt;1,SQRT(('Data Entry - beta, gamma form'!J80)/PI()),"NO TRANSECT")</f>
        <v>NO TRANSECT</v>
      </c>
      <c r="T80" s="201" t="str">
        <f>IF('Site Description'!$C$43&gt;1,SQRT(('Data Entry - beta, gamma form'!K80)/PI()),"NO TRANSECT")</f>
        <v>NO TRANSECT</v>
      </c>
      <c r="U80" s="312" t="str">
        <f>IF('Site Description'!$C$43&gt;1,SQRT(('Data Entry - beta, gamma form'!L80)/PI()),"NO TRANSECT")</f>
        <v>NO TRANSECT</v>
      </c>
      <c r="V80" s="315" t="str">
        <f>IF('Data Entry - beta, gamma form'!I80&gt;0,PI()*(((R80+$F$2)*(R80+$F$2))-(R80*R80)),"No Colony")</f>
        <v>No Colony</v>
      </c>
      <c r="W80" s="91" t="str">
        <f>IF('Data Entry - beta, gamma form'!J80&gt;0,PI()*(((S80+$G$2)*(S80+$G$2))-(S80*S80)),"No Colony")</f>
        <v>No Colony</v>
      </c>
      <c r="X80" s="91" t="str">
        <f>IF('Data Entry - beta, gamma form'!K80&gt;0,PI()*(((T80+$H$2)*(T80+$H$2))-(T80*T80)),"No Colony")</f>
        <v>No Colony</v>
      </c>
      <c r="Y80" s="106" t="str">
        <f>IF('Data Entry - beta, gamma form'!L80&gt;0,PI()*(((U80+$I$2)*(U80+$I$2))-(U80*U80)),"No Colony")</f>
        <v>No Colony</v>
      </c>
      <c r="Z80" s="32"/>
      <c r="AA80" s="75" t="str">
        <f>IF('Data Entry - beta, gamma form'!I80&gt;0,Equations!$F$30*V80,"No Colony")</f>
        <v>No Colony</v>
      </c>
      <c r="AB80" s="76" t="str">
        <f>IF('Data Entry - beta, gamma form'!J80&gt;0,Equations!$F$30*W80,"No Colony")</f>
        <v>No Colony</v>
      </c>
      <c r="AC80" s="76" t="str">
        <f>IF('Data Entry - beta, gamma form'!K80&gt;0,Equations!$F$30*X80,"No Colony")</f>
        <v>No Colony</v>
      </c>
      <c r="AD80" s="77" t="str">
        <f>IF('Data Entry - beta, gamma form'!L80&gt;0,Equations!$F$30*Y80,"No Colony")</f>
        <v>No Colony</v>
      </c>
      <c r="AG80" s="100">
        <v>77</v>
      </c>
      <c r="AH80" s="203" t="str">
        <f>IF('Site Description'!$D$43&gt;1,SQRT(('Data Entry - beta, gamma form'!P80)/PI()),"NO TRANSECT")</f>
        <v>NO TRANSECT</v>
      </c>
      <c r="AI80" s="201" t="str">
        <f>IF('Site Description'!$D$43&gt;1,SQRT(('Data Entry - beta, gamma form'!Q80)/PI()),"NO TRANSECT")</f>
        <v>NO TRANSECT</v>
      </c>
      <c r="AJ80" s="201" t="str">
        <f>IF('Site Description'!$D$43&gt;1,SQRT(('Data Entry - beta, gamma form'!R80)/PI()),"NO TRANSECT")</f>
        <v>NO TRANSECT</v>
      </c>
      <c r="AK80" s="317" t="str">
        <f>IF('Site Description'!$D$43&gt;1,SQRT(('Data Entry - beta, gamma form'!S80)/PI()),"NO TRANSECT")</f>
        <v>NO TRANSECT</v>
      </c>
      <c r="AL80" s="315" t="str">
        <f>IF('Data Entry - beta, gamma form'!P80&gt;0,PI()*(((AH80+$F$2)*(AH80+$F$2))-(AH80*AH80)),"No Colony")</f>
        <v>No Colony</v>
      </c>
      <c r="AM80" s="91" t="str">
        <f>IF('Data Entry - beta, gamma form'!Q80&gt;0,PI()*(((AI80+$G$2)*(AI80+$G$2))-(AI80*AI80)),"No Colony")</f>
        <v>No Colony</v>
      </c>
      <c r="AN80" s="91" t="str">
        <f>IF('Data Entry - beta, gamma form'!R80&gt;0,PI()*(((AJ80+$H$2)*(AJ80+$H$2))-(AJ80*AJ80)),"No Colony")</f>
        <v>No Colony</v>
      </c>
      <c r="AO80" s="106" t="str">
        <f>IF('Data Entry - beta, gamma form'!S80&gt;0,PI()*(((AK80+$I$2)*(AK80+$I$2))-(AK80*AK80)),"No Colony")</f>
        <v>No Colony</v>
      </c>
      <c r="AP80" s="32"/>
      <c r="AQ80" s="75" t="str">
        <f>IF('Data Entry - beta, gamma form'!P80&gt;0,Equations!$F$30*AL80,"No Colony")</f>
        <v>No Colony</v>
      </c>
      <c r="AR80" s="76" t="str">
        <f>IF('Data Entry - beta, gamma form'!Q80&gt;0,Equations!$F$30*AM80,"No Colony")</f>
        <v>No Colony</v>
      </c>
      <c r="AS80" s="76" t="str">
        <f>IF('Data Entry - beta, gamma form'!R80&gt;0,Equations!$F$30*AN80,"No Colony")</f>
        <v>No Colony</v>
      </c>
      <c r="AT80" s="77" t="str">
        <f>IF('Data Entry - beta, gamma form'!S80&gt;0,Equations!$F$30*AO80,"No Colony")</f>
        <v>No Colony</v>
      </c>
      <c r="AW80" s="100">
        <v>77</v>
      </c>
      <c r="AX80" s="203" t="str">
        <f>IF('Site Description'!$E$43&gt;1,SQRT(('Data Entry - beta, gamma form'!W80)/PI()),"NO TRANSECT")</f>
        <v>NO TRANSECT</v>
      </c>
      <c r="AY80" s="201" t="str">
        <f>IF('Site Description'!$E$43&gt;1,SQRT(('Data Entry - beta, gamma form'!X80)/PI()),"NO TRANSECT")</f>
        <v>NO TRANSECT</v>
      </c>
      <c r="AZ80" s="201" t="str">
        <f>IF('Site Description'!$E$43&gt;1,SQRT(('Data Entry - beta, gamma form'!Y80)/PI()),"NO TRANSECT")</f>
        <v>NO TRANSECT</v>
      </c>
      <c r="BA80" s="312" t="str">
        <f>IF('Site Description'!$E$43&gt;1,SQRT(('Data Entry - beta, gamma form'!Z80)/PI()),"NO TRANSECT")</f>
        <v>NO TRANSECT</v>
      </c>
      <c r="BB80" s="315" t="str">
        <f>IF('Data Entry - beta, gamma form'!W80&gt;0,PI()*(((AX80+$F$2)*(AX80+$F$2))-(AX80*AX80)),"No Colony")</f>
        <v>No Colony</v>
      </c>
      <c r="BC80" s="91" t="str">
        <f>IF('Data Entry - beta, gamma form'!X80&gt;0,PI()*(((AY80+$G$2)*(AY80+$G$2))-(AY80*AY80)),"No Colony")</f>
        <v>No Colony</v>
      </c>
      <c r="BD80" s="91" t="str">
        <f>IF('Data Entry - beta, gamma form'!Y80&gt;0,PI()*(((AZ80+$H$2)*(AZ80+$H$2))-(AZ80*AZ80)),"No Colony")</f>
        <v>No Colony</v>
      </c>
      <c r="BE80" s="106" t="str">
        <f>IF('Data Entry - beta, gamma form'!Z80&gt;0,PI()*(((BA80+$I$2)*(BA80+$I$2))-(BA80*BA80)),"No Colony")</f>
        <v>No Colony</v>
      </c>
      <c r="BF80" s="32"/>
      <c r="BG80" s="306" t="str">
        <f>IF('Data Entry - beta, gamma form'!W80&gt;0,Equations!$F$30*BB80,"No Colony")</f>
        <v>No Colony</v>
      </c>
      <c r="BH80" s="96" t="str">
        <f>IF('Data Entry - beta, gamma form'!X80&gt;0,Equations!$F$30*BC80,"No Colony")</f>
        <v>No Colony</v>
      </c>
      <c r="BI80" s="96" t="str">
        <f>IF('Data Entry - beta, gamma form'!Y80&gt;0,Equations!$F$30*BD80,"No Colony")</f>
        <v>No Colony</v>
      </c>
      <c r="BJ80" s="307" t="str">
        <f>IF('Data Entry - beta, gamma form'!Z80&gt;0,Equations!$F$30*BE80,"No Colony")</f>
        <v>No Colony</v>
      </c>
      <c r="BM80" s="100">
        <v>77</v>
      </c>
      <c r="BN80" s="203" t="str">
        <f>IF('Site Description'!$F$43&gt;1,SQRT(('Data Entry - beta, gamma form'!AD80)/PI()),"NO TRANSECT")</f>
        <v>NO TRANSECT</v>
      </c>
      <c r="BO80" s="201" t="str">
        <f>IF('Site Description'!$F$43&gt;1,SQRT(('Data Entry - beta, gamma form'!AE80)/PI()),"NO TRANSECT")</f>
        <v>NO TRANSECT</v>
      </c>
      <c r="BP80" s="201" t="str">
        <f>IF('Site Description'!$F$43&gt;1,SQRT(('Data Entry - beta, gamma form'!AF80)/PI()),"NO TRANSECT")</f>
        <v>NO TRANSECT</v>
      </c>
      <c r="BQ80" s="312" t="str">
        <f>IF('Site Description'!$F$43&gt;1,SQRT(('Data Entry - beta, gamma form'!AG80)/PI()),"NO TRANSECT")</f>
        <v>NO TRANSECT</v>
      </c>
      <c r="BR80" s="315" t="str">
        <f>IF('Data Entry - beta, gamma form'!AD80&gt;0,PI()*(((BN80+$F$2)*(BN80+$F$2))-(BN80*BN80)),"No Colony")</f>
        <v>No Colony</v>
      </c>
      <c r="BS80" s="91" t="str">
        <f>IF('Data Entry - beta, gamma form'!AE80&gt;0,PI()*(((BO80+$G$2)*(BO80+$G$2))-(BO80*BO80)),"No Colony")</f>
        <v>No Colony</v>
      </c>
      <c r="BT80" s="91" t="str">
        <f>IF('Data Entry - beta, gamma form'!AF80&gt;0,PI()*(((BP80+$H$2)*(BP80+$H$2))-(BP80*BP80)),"No Colony")</f>
        <v>No Colony</v>
      </c>
      <c r="BU80" s="106" t="str">
        <f>IF('Data Entry - beta, gamma form'!AG80&gt;0,PI()*(((BQ80+$I$2)*(BQ80+$I$2))-(BQ80*BQ80)),"No Colony")</f>
        <v>No Colony</v>
      </c>
      <c r="BV80" s="32"/>
      <c r="BW80" s="75" t="str">
        <f>IF('Data Entry - beta, gamma form'!AD80&gt;0,Equations!$F$30*BR80,"No Colony")</f>
        <v>No Colony</v>
      </c>
      <c r="BX80" s="76" t="str">
        <f>IF('Data Entry - beta, gamma form'!AE80&gt;0,Equations!$F$30*BS80,"No Colony")</f>
        <v>No Colony</v>
      </c>
      <c r="BY80" s="76" t="str">
        <f>IF('Data Entry - beta, gamma form'!AF80&gt;0,Equations!$F$30*BT80,"No Colony")</f>
        <v>No Colony</v>
      </c>
      <c r="BZ80" s="77" t="str">
        <f>IF('Data Entry - beta, gamma form'!AG80&gt;0,Equations!$F$30*BU80,"No Colony")</f>
        <v>No Colony</v>
      </c>
      <c r="CC80" s="100">
        <v>77</v>
      </c>
      <c r="CD80" s="203" t="str">
        <f>IF('Site Description'!$G$43&gt;1,SQRT(('Data Entry - beta, gamma form'!AK80)/PI()),"NO TRANSECT")</f>
        <v>NO TRANSECT</v>
      </c>
      <c r="CE80" s="201" t="str">
        <f>IF('Site Description'!$G$43&gt;1,SQRT(('Data Entry - beta, gamma form'!AL80)/PI()),"NO TRANSECT")</f>
        <v>NO TRANSECT</v>
      </c>
      <c r="CF80" s="201" t="str">
        <f>IF('Site Description'!$G$43&gt;1,SQRT(('Data Entry - beta, gamma form'!AM80)/PI()),"NO TRANSECT")</f>
        <v>NO TRANSECT</v>
      </c>
      <c r="CG80" s="312" t="str">
        <f>IF('Site Description'!$G$43&gt;1,SQRT(('Data Entry - beta, gamma form'!AN80)/PI()),"NO TRANSECT")</f>
        <v>NO TRANSECT</v>
      </c>
      <c r="CH80" s="315" t="str">
        <f>IF('Data Entry - beta, gamma form'!AK80&gt;0,PI()*(((CD80+$F$2)*(CD80+$F$2))-(CD80*CD80)),"No Colony")</f>
        <v>No Colony</v>
      </c>
      <c r="CI80" s="91" t="str">
        <f>IF('Data Entry - beta, gamma form'!AL80&gt;0,PI()*(((CE80+$G$2)*(CE80+$G$2))-(CE80*CE80)),"No Colony")</f>
        <v>No Colony</v>
      </c>
      <c r="CJ80" s="91" t="str">
        <f>IF('Data Entry - beta, gamma form'!AM80&gt;0,PI()*(((CF80+$H$2)*(CF80+$H$2))-(CF80*CF80)),"No Colony")</f>
        <v>No Colony</v>
      </c>
      <c r="CK80" s="106" t="str">
        <f>IF('Data Entry - beta, gamma form'!AN80&gt;0,PI()*(((CG80+$I$2)*(CG80+$I$2))-(CG80*CG80)),"No Colony")</f>
        <v>No Colony</v>
      </c>
      <c r="CL80" s="34"/>
      <c r="CM80" s="75" t="str">
        <f>IF('Data Entry - beta, gamma form'!AK80&gt;0,Equations!$F$30*CH80,"No Colony")</f>
        <v>No Colony</v>
      </c>
      <c r="CN80" s="76" t="str">
        <f>IF('Data Entry - beta, gamma form'!AL80&gt;0,Equations!$F$30*CI80,"No Colony")</f>
        <v>No Colony</v>
      </c>
      <c r="CO80" s="76" t="str">
        <f>IF('Data Entry - beta, gamma form'!AM80&gt;0,Equations!$F$30*CJ80,"No Colony")</f>
        <v>No Colony</v>
      </c>
      <c r="CP80" s="77" t="str">
        <f>IF('Data Entry - beta, gamma form'!AN80&gt;0,Equations!$F$30*CK80,"No Colony")</f>
        <v>No Colony</v>
      </c>
    </row>
    <row r="81" spans="1:94" ht="15.75" thickBot="1">
      <c r="A81" s="100">
        <v>78</v>
      </c>
      <c r="B81" s="203" t="str">
        <f>IF('Site Description'!$B$43&gt;1,SQRT(('Data Entry - beta, gamma form'!B81)/PI()),"NO TRANSECT")</f>
        <v>NO TRANSECT</v>
      </c>
      <c r="C81" s="201" t="str">
        <f>IF('Site Description'!$B$43&gt;1,SQRT(('Data Entry - beta, gamma form'!C81)/PI()),"NO TRANSECT")</f>
        <v>NO TRANSECT</v>
      </c>
      <c r="D81" s="201" t="str">
        <f>IF('Site Description'!$B$43&gt;1,SQRT(('Data Entry - beta, gamma form'!D81)/PI()),"NO TRANSECT")</f>
        <v>NO TRANSECT</v>
      </c>
      <c r="E81" s="201" t="str">
        <f>IF('Site Description'!$B$43&gt;1,SQRT(('Data Entry - beta, gamma form'!E81)/PI()),"NO TRANSECT")</f>
        <v>NO TRANSECT</v>
      </c>
      <c r="F81" s="91" t="str">
        <f>IF('Data Entry - beta, gamma form'!B81&gt;0,PI()*(((B81+$F$2)*(B81+$F$2))-(B81*B81)),"No Colony")</f>
        <v>No Colony</v>
      </c>
      <c r="G81" s="91" t="str">
        <f>IF('Data Entry - beta, gamma form'!C81&gt;0,PI()*(((C81+$G$2)*(C81+$G$2))-(C81*C81)),"No Colony")</f>
        <v>No Colony</v>
      </c>
      <c r="H81" s="91" t="str">
        <f>IF('Data Entry - beta, gamma form'!D81&gt;0,PI()*(((D81+$H$2)*(D81+$H$2))-(D81*D81)),"No Colony")</f>
        <v>No Colony</v>
      </c>
      <c r="I81" s="106" t="str">
        <f>IF('Data Entry - beta, gamma form'!E81&gt;0,PI()*(((E81+$I$2)*(E81+$I$2))-(E81*E81)),"No Colony")</f>
        <v>No Colony</v>
      </c>
      <c r="K81" s="306" t="str">
        <f>IF('Data Entry - beta, gamma form'!B81&gt;0,Equations!$F$30*F81,"No Colony")</f>
        <v>No Colony</v>
      </c>
      <c r="L81" s="96" t="str">
        <f>IF('Data Entry - beta, gamma form'!C81&gt;0,Equations!$F$30*G81,"No Colony")</f>
        <v>No Colony</v>
      </c>
      <c r="M81" s="96" t="str">
        <f>IF('Data Entry - beta, gamma form'!D81&gt;0,Equations!$F$30*H81,"No Colony")</f>
        <v>No Colony</v>
      </c>
      <c r="N81" s="307" t="str">
        <f>IF('Data Entry - beta, gamma form'!E81&gt;0,Equations!$F$30*I81,"No Colony")</f>
        <v>No Colony</v>
      </c>
      <c r="Q81" s="100">
        <v>78</v>
      </c>
      <c r="R81" s="203" t="str">
        <f>IF('Site Description'!$C$43&gt;1,SQRT(('Data Entry - beta, gamma form'!I81)/PI()),"NO TRANSECT")</f>
        <v>NO TRANSECT</v>
      </c>
      <c r="S81" s="201" t="str">
        <f>IF('Site Description'!$C$43&gt;1,SQRT(('Data Entry - beta, gamma form'!J81)/PI()),"NO TRANSECT")</f>
        <v>NO TRANSECT</v>
      </c>
      <c r="T81" s="201" t="str">
        <f>IF('Site Description'!$C$43&gt;1,SQRT(('Data Entry - beta, gamma form'!K81)/PI()),"NO TRANSECT")</f>
        <v>NO TRANSECT</v>
      </c>
      <c r="U81" s="312" t="str">
        <f>IF('Site Description'!$C$43&gt;1,SQRT(('Data Entry - beta, gamma form'!L81)/PI()),"NO TRANSECT")</f>
        <v>NO TRANSECT</v>
      </c>
      <c r="V81" s="315" t="str">
        <f>IF('Data Entry - beta, gamma form'!I81&gt;0,PI()*(((R81+$F$2)*(R81+$F$2))-(R81*R81)),"No Colony")</f>
        <v>No Colony</v>
      </c>
      <c r="W81" s="91" t="str">
        <f>IF('Data Entry - beta, gamma form'!J81&gt;0,PI()*(((S81+$G$2)*(S81+$G$2))-(S81*S81)),"No Colony")</f>
        <v>No Colony</v>
      </c>
      <c r="X81" s="91" t="str">
        <f>IF('Data Entry - beta, gamma form'!K81&gt;0,PI()*(((T81+$H$2)*(T81+$H$2))-(T81*T81)),"No Colony")</f>
        <v>No Colony</v>
      </c>
      <c r="Y81" s="106" t="str">
        <f>IF('Data Entry - beta, gamma form'!L81&gt;0,PI()*(((U81+$I$2)*(U81+$I$2))-(U81*U81)),"No Colony")</f>
        <v>No Colony</v>
      </c>
      <c r="Z81" s="32"/>
      <c r="AA81" s="75" t="str">
        <f>IF('Data Entry - beta, gamma form'!I81&gt;0,Equations!$F$30*V81,"No Colony")</f>
        <v>No Colony</v>
      </c>
      <c r="AB81" s="76" t="str">
        <f>IF('Data Entry - beta, gamma form'!J81&gt;0,Equations!$F$30*W81,"No Colony")</f>
        <v>No Colony</v>
      </c>
      <c r="AC81" s="76" t="str">
        <f>IF('Data Entry - beta, gamma form'!K81&gt;0,Equations!$F$30*X81,"No Colony")</f>
        <v>No Colony</v>
      </c>
      <c r="AD81" s="77" t="str">
        <f>IF('Data Entry - beta, gamma form'!L81&gt;0,Equations!$F$30*Y81,"No Colony")</f>
        <v>No Colony</v>
      </c>
      <c r="AG81" s="100">
        <v>78</v>
      </c>
      <c r="AH81" s="203" t="str">
        <f>IF('Site Description'!$D$43&gt;1,SQRT(('Data Entry - beta, gamma form'!P81)/PI()),"NO TRANSECT")</f>
        <v>NO TRANSECT</v>
      </c>
      <c r="AI81" s="201" t="str">
        <f>IF('Site Description'!$D$43&gt;1,SQRT(('Data Entry - beta, gamma form'!Q81)/PI()),"NO TRANSECT")</f>
        <v>NO TRANSECT</v>
      </c>
      <c r="AJ81" s="201" t="str">
        <f>IF('Site Description'!$D$43&gt;1,SQRT(('Data Entry - beta, gamma form'!R81)/PI()),"NO TRANSECT")</f>
        <v>NO TRANSECT</v>
      </c>
      <c r="AK81" s="317" t="str">
        <f>IF('Site Description'!$D$43&gt;1,SQRT(('Data Entry - beta, gamma form'!S81)/PI()),"NO TRANSECT")</f>
        <v>NO TRANSECT</v>
      </c>
      <c r="AL81" s="315" t="str">
        <f>IF('Data Entry - beta, gamma form'!P81&gt;0,PI()*(((AH81+$F$2)*(AH81+$F$2))-(AH81*AH81)),"No Colony")</f>
        <v>No Colony</v>
      </c>
      <c r="AM81" s="91" t="str">
        <f>IF('Data Entry - beta, gamma form'!Q81&gt;0,PI()*(((AI81+$G$2)*(AI81+$G$2))-(AI81*AI81)),"No Colony")</f>
        <v>No Colony</v>
      </c>
      <c r="AN81" s="91" t="str">
        <f>IF('Data Entry - beta, gamma form'!R81&gt;0,PI()*(((AJ81+$H$2)*(AJ81+$H$2))-(AJ81*AJ81)),"No Colony")</f>
        <v>No Colony</v>
      </c>
      <c r="AO81" s="106" t="str">
        <f>IF('Data Entry - beta, gamma form'!S81&gt;0,PI()*(((AK81+$I$2)*(AK81+$I$2))-(AK81*AK81)),"No Colony")</f>
        <v>No Colony</v>
      </c>
      <c r="AP81" s="32"/>
      <c r="AQ81" s="75" t="str">
        <f>IF('Data Entry - beta, gamma form'!P81&gt;0,Equations!$F$30*AL81,"No Colony")</f>
        <v>No Colony</v>
      </c>
      <c r="AR81" s="76" t="str">
        <f>IF('Data Entry - beta, gamma form'!Q81&gt;0,Equations!$F$30*AM81,"No Colony")</f>
        <v>No Colony</v>
      </c>
      <c r="AS81" s="76" t="str">
        <f>IF('Data Entry - beta, gamma form'!R81&gt;0,Equations!$F$30*AN81,"No Colony")</f>
        <v>No Colony</v>
      </c>
      <c r="AT81" s="77" t="str">
        <f>IF('Data Entry - beta, gamma form'!S81&gt;0,Equations!$F$30*AO81,"No Colony")</f>
        <v>No Colony</v>
      </c>
      <c r="AW81" s="100">
        <v>78</v>
      </c>
      <c r="AX81" s="203" t="str">
        <f>IF('Site Description'!$E$43&gt;1,SQRT(('Data Entry - beta, gamma form'!W81)/PI()),"NO TRANSECT")</f>
        <v>NO TRANSECT</v>
      </c>
      <c r="AY81" s="201" t="str">
        <f>IF('Site Description'!$E$43&gt;1,SQRT(('Data Entry - beta, gamma form'!X81)/PI()),"NO TRANSECT")</f>
        <v>NO TRANSECT</v>
      </c>
      <c r="AZ81" s="201" t="str">
        <f>IF('Site Description'!$E$43&gt;1,SQRT(('Data Entry - beta, gamma form'!Y81)/PI()),"NO TRANSECT")</f>
        <v>NO TRANSECT</v>
      </c>
      <c r="BA81" s="312" t="str">
        <f>IF('Site Description'!$E$43&gt;1,SQRT(('Data Entry - beta, gamma form'!Z81)/PI()),"NO TRANSECT")</f>
        <v>NO TRANSECT</v>
      </c>
      <c r="BB81" s="315" t="str">
        <f>IF('Data Entry - beta, gamma form'!W81&gt;0,PI()*(((AX81+$F$2)*(AX81+$F$2))-(AX81*AX81)),"No Colony")</f>
        <v>No Colony</v>
      </c>
      <c r="BC81" s="91" t="str">
        <f>IF('Data Entry - beta, gamma form'!X81&gt;0,PI()*(((AY81+$G$2)*(AY81+$G$2))-(AY81*AY81)),"No Colony")</f>
        <v>No Colony</v>
      </c>
      <c r="BD81" s="91" t="str">
        <f>IF('Data Entry - beta, gamma form'!Y81&gt;0,PI()*(((AZ81+$H$2)*(AZ81+$H$2))-(AZ81*AZ81)),"No Colony")</f>
        <v>No Colony</v>
      </c>
      <c r="BE81" s="106" t="str">
        <f>IF('Data Entry - beta, gamma form'!Z81&gt;0,PI()*(((BA81+$I$2)*(BA81+$I$2))-(BA81*BA81)),"No Colony")</f>
        <v>No Colony</v>
      </c>
      <c r="BF81" s="32"/>
      <c r="BG81" s="306" t="str">
        <f>IF('Data Entry - beta, gamma form'!W81&gt;0,Equations!$F$30*BB81,"No Colony")</f>
        <v>No Colony</v>
      </c>
      <c r="BH81" s="96" t="str">
        <f>IF('Data Entry - beta, gamma form'!X81&gt;0,Equations!$F$30*BC81,"No Colony")</f>
        <v>No Colony</v>
      </c>
      <c r="BI81" s="96" t="str">
        <f>IF('Data Entry - beta, gamma form'!Y81&gt;0,Equations!$F$30*BD81,"No Colony")</f>
        <v>No Colony</v>
      </c>
      <c r="BJ81" s="307" t="str">
        <f>IF('Data Entry - beta, gamma form'!Z81&gt;0,Equations!$F$30*BE81,"No Colony")</f>
        <v>No Colony</v>
      </c>
      <c r="BM81" s="100">
        <v>78</v>
      </c>
      <c r="BN81" s="203" t="str">
        <f>IF('Site Description'!$F$43&gt;1,SQRT(('Data Entry - beta, gamma form'!AD81)/PI()),"NO TRANSECT")</f>
        <v>NO TRANSECT</v>
      </c>
      <c r="BO81" s="201" t="str">
        <f>IF('Site Description'!$F$43&gt;1,SQRT(('Data Entry - beta, gamma form'!AE81)/PI()),"NO TRANSECT")</f>
        <v>NO TRANSECT</v>
      </c>
      <c r="BP81" s="201" t="str">
        <f>IF('Site Description'!$F$43&gt;1,SQRT(('Data Entry - beta, gamma form'!AF81)/PI()),"NO TRANSECT")</f>
        <v>NO TRANSECT</v>
      </c>
      <c r="BQ81" s="312" t="str">
        <f>IF('Site Description'!$F$43&gt;1,SQRT(('Data Entry - beta, gamma form'!AG81)/PI()),"NO TRANSECT")</f>
        <v>NO TRANSECT</v>
      </c>
      <c r="BR81" s="315" t="str">
        <f>IF('Data Entry - beta, gamma form'!AD81&gt;0,PI()*(((BN81+$F$2)*(BN81+$F$2))-(BN81*BN81)),"No Colony")</f>
        <v>No Colony</v>
      </c>
      <c r="BS81" s="91" t="str">
        <f>IF('Data Entry - beta, gamma form'!AE81&gt;0,PI()*(((BO81+$G$2)*(BO81+$G$2))-(BO81*BO81)),"No Colony")</f>
        <v>No Colony</v>
      </c>
      <c r="BT81" s="91" t="str">
        <f>IF('Data Entry - beta, gamma form'!AF81&gt;0,PI()*(((BP81+$H$2)*(BP81+$H$2))-(BP81*BP81)),"No Colony")</f>
        <v>No Colony</v>
      </c>
      <c r="BU81" s="106" t="str">
        <f>IF('Data Entry - beta, gamma form'!AG81&gt;0,PI()*(((BQ81+$I$2)*(BQ81+$I$2))-(BQ81*BQ81)),"No Colony")</f>
        <v>No Colony</v>
      </c>
      <c r="BV81" s="32"/>
      <c r="BW81" s="75" t="str">
        <f>IF('Data Entry - beta, gamma form'!AD81&gt;0,Equations!$F$30*BR81,"No Colony")</f>
        <v>No Colony</v>
      </c>
      <c r="BX81" s="76" t="str">
        <f>IF('Data Entry - beta, gamma form'!AE81&gt;0,Equations!$F$30*BS81,"No Colony")</f>
        <v>No Colony</v>
      </c>
      <c r="BY81" s="76" t="str">
        <f>IF('Data Entry - beta, gamma form'!AF81&gt;0,Equations!$F$30*BT81,"No Colony")</f>
        <v>No Colony</v>
      </c>
      <c r="BZ81" s="77" t="str">
        <f>IF('Data Entry - beta, gamma form'!AG81&gt;0,Equations!$F$30*BU81,"No Colony")</f>
        <v>No Colony</v>
      </c>
      <c r="CC81" s="100">
        <v>78</v>
      </c>
      <c r="CD81" s="203" t="str">
        <f>IF('Site Description'!$G$43&gt;1,SQRT(('Data Entry - beta, gamma form'!AK81)/PI()),"NO TRANSECT")</f>
        <v>NO TRANSECT</v>
      </c>
      <c r="CE81" s="201" t="str">
        <f>IF('Site Description'!$G$43&gt;1,SQRT(('Data Entry - beta, gamma form'!AL81)/PI()),"NO TRANSECT")</f>
        <v>NO TRANSECT</v>
      </c>
      <c r="CF81" s="201" t="str">
        <f>IF('Site Description'!$G$43&gt;1,SQRT(('Data Entry - beta, gamma form'!AM81)/PI()),"NO TRANSECT")</f>
        <v>NO TRANSECT</v>
      </c>
      <c r="CG81" s="312" t="str">
        <f>IF('Site Description'!$G$43&gt;1,SQRT(('Data Entry - beta, gamma form'!AN81)/PI()),"NO TRANSECT")</f>
        <v>NO TRANSECT</v>
      </c>
      <c r="CH81" s="315" t="str">
        <f>IF('Data Entry - beta, gamma form'!AK81&gt;0,PI()*(((CD81+$F$2)*(CD81+$F$2))-(CD81*CD81)),"No Colony")</f>
        <v>No Colony</v>
      </c>
      <c r="CI81" s="91" t="str">
        <f>IF('Data Entry - beta, gamma form'!AL81&gt;0,PI()*(((CE81+$G$2)*(CE81+$G$2))-(CE81*CE81)),"No Colony")</f>
        <v>No Colony</v>
      </c>
      <c r="CJ81" s="91" t="str">
        <f>IF('Data Entry - beta, gamma form'!AM81&gt;0,PI()*(((CF81+$H$2)*(CF81+$H$2))-(CF81*CF81)),"No Colony")</f>
        <v>No Colony</v>
      </c>
      <c r="CK81" s="106" t="str">
        <f>IF('Data Entry - beta, gamma form'!AN81&gt;0,PI()*(((CG81+$I$2)*(CG81+$I$2))-(CG81*CG81)),"No Colony")</f>
        <v>No Colony</v>
      </c>
      <c r="CL81" s="34"/>
      <c r="CM81" s="75" t="str">
        <f>IF('Data Entry - beta, gamma form'!AK81&gt;0,Equations!$F$30*CH81,"No Colony")</f>
        <v>No Colony</v>
      </c>
      <c r="CN81" s="76" t="str">
        <f>IF('Data Entry - beta, gamma form'!AL81&gt;0,Equations!$F$30*CI81,"No Colony")</f>
        <v>No Colony</v>
      </c>
      <c r="CO81" s="76" t="str">
        <f>IF('Data Entry - beta, gamma form'!AM81&gt;0,Equations!$F$30*CJ81,"No Colony")</f>
        <v>No Colony</v>
      </c>
      <c r="CP81" s="77" t="str">
        <f>IF('Data Entry - beta, gamma form'!AN81&gt;0,Equations!$F$30*CK81,"No Colony")</f>
        <v>No Colony</v>
      </c>
    </row>
    <row r="82" spans="1:94" ht="15.75" thickBot="1">
      <c r="A82" s="100">
        <v>79</v>
      </c>
      <c r="B82" s="203" t="str">
        <f>IF('Site Description'!$B$43&gt;1,SQRT(('Data Entry - beta, gamma form'!B82)/PI()),"NO TRANSECT")</f>
        <v>NO TRANSECT</v>
      </c>
      <c r="C82" s="201" t="str">
        <f>IF('Site Description'!$B$43&gt;1,SQRT(('Data Entry - beta, gamma form'!C82)/PI()),"NO TRANSECT")</f>
        <v>NO TRANSECT</v>
      </c>
      <c r="D82" s="201" t="str">
        <f>IF('Site Description'!$B$43&gt;1,SQRT(('Data Entry - beta, gamma form'!D82)/PI()),"NO TRANSECT")</f>
        <v>NO TRANSECT</v>
      </c>
      <c r="E82" s="201" t="str">
        <f>IF('Site Description'!$B$43&gt;1,SQRT(('Data Entry - beta, gamma form'!E82)/PI()),"NO TRANSECT")</f>
        <v>NO TRANSECT</v>
      </c>
      <c r="F82" s="91" t="str">
        <f>IF('Data Entry - beta, gamma form'!B82&gt;0,PI()*(((B82+$F$2)*(B82+$F$2))-(B82*B82)),"No Colony")</f>
        <v>No Colony</v>
      </c>
      <c r="G82" s="91" t="str">
        <f>IF('Data Entry - beta, gamma form'!C82&gt;0,PI()*(((C82+$G$2)*(C82+$G$2))-(C82*C82)),"No Colony")</f>
        <v>No Colony</v>
      </c>
      <c r="H82" s="91" t="str">
        <f>IF('Data Entry - beta, gamma form'!D82&gt;0,PI()*(((D82+$H$2)*(D82+$H$2))-(D82*D82)),"No Colony")</f>
        <v>No Colony</v>
      </c>
      <c r="I82" s="106" t="str">
        <f>IF('Data Entry - beta, gamma form'!E82&gt;0,PI()*(((E82+$I$2)*(E82+$I$2))-(E82*E82)),"No Colony")</f>
        <v>No Colony</v>
      </c>
      <c r="K82" s="306" t="str">
        <f>IF('Data Entry - beta, gamma form'!B82&gt;0,Equations!$F$30*F82,"No Colony")</f>
        <v>No Colony</v>
      </c>
      <c r="L82" s="96" t="str">
        <f>IF('Data Entry - beta, gamma form'!C82&gt;0,Equations!$F$30*G82,"No Colony")</f>
        <v>No Colony</v>
      </c>
      <c r="M82" s="96" t="str">
        <f>IF('Data Entry - beta, gamma form'!D82&gt;0,Equations!$F$30*H82,"No Colony")</f>
        <v>No Colony</v>
      </c>
      <c r="N82" s="307" t="str">
        <f>IF('Data Entry - beta, gamma form'!E82&gt;0,Equations!$F$30*I82,"No Colony")</f>
        <v>No Colony</v>
      </c>
      <c r="Q82" s="100">
        <v>79</v>
      </c>
      <c r="R82" s="203" t="str">
        <f>IF('Site Description'!$C$43&gt;1,SQRT(('Data Entry - beta, gamma form'!I82)/PI()),"NO TRANSECT")</f>
        <v>NO TRANSECT</v>
      </c>
      <c r="S82" s="201" t="str">
        <f>IF('Site Description'!$C$43&gt;1,SQRT(('Data Entry - beta, gamma form'!J82)/PI()),"NO TRANSECT")</f>
        <v>NO TRANSECT</v>
      </c>
      <c r="T82" s="201" t="str">
        <f>IF('Site Description'!$C$43&gt;1,SQRT(('Data Entry - beta, gamma form'!K82)/PI()),"NO TRANSECT")</f>
        <v>NO TRANSECT</v>
      </c>
      <c r="U82" s="312" t="str">
        <f>IF('Site Description'!$C$43&gt;1,SQRT(('Data Entry - beta, gamma form'!L82)/PI()),"NO TRANSECT")</f>
        <v>NO TRANSECT</v>
      </c>
      <c r="V82" s="315" t="str">
        <f>IF('Data Entry - beta, gamma form'!I82&gt;0,PI()*(((R82+$F$2)*(R82+$F$2))-(R82*R82)),"No Colony")</f>
        <v>No Colony</v>
      </c>
      <c r="W82" s="91" t="str">
        <f>IF('Data Entry - beta, gamma form'!J82&gt;0,PI()*(((S82+$G$2)*(S82+$G$2))-(S82*S82)),"No Colony")</f>
        <v>No Colony</v>
      </c>
      <c r="X82" s="91" t="str">
        <f>IF('Data Entry - beta, gamma form'!K82&gt;0,PI()*(((T82+$H$2)*(T82+$H$2))-(T82*T82)),"No Colony")</f>
        <v>No Colony</v>
      </c>
      <c r="Y82" s="106" t="str">
        <f>IF('Data Entry - beta, gamma form'!L82&gt;0,PI()*(((U82+$I$2)*(U82+$I$2))-(U82*U82)),"No Colony")</f>
        <v>No Colony</v>
      </c>
      <c r="Z82" s="32"/>
      <c r="AA82" s="75" t="str">
        <f>IF('Data Entry - beta, gamma form'!I82&gt;0,Equations!$F$30*V82,"No Colony")</f>
        <v>No Colony</v>
      </c>
      <c r="AB82" s="76" t="str">
        <f>IF('Data Entry - beta, gamma form'!J82&gt;0,Equations!$F$30*W82,"No Colony")</f>
        <v>No Colony</v>
      </c>
      <c r="AC82" s="76" t="str">
        <f>IF('Data Entry - beta, gamma form'!K82&gt;0,Equations!$F$30*X82,"No Colony")</f>
        <v>No Colony</v>
      </c>
      <c r="AD82" s="77" t="str">
        <f>IF('Data Entry - beta, gamma form'!L82&gt;0,Equations!$F$30*Y82,"No Colony")</f>
        <v>No Colony</v>
      </c>
      <c r="AG82" s="100">
        <v>79</v>
      </c>
      <c r="AH82" s="203" t="str">
        <f>IF('Site Description'!$D$43&gt;1,SQRT(('Data Entry - beta, gamma form'!P82)/PI()),"NO TRANSECT")</f>
        <v>NO TRANSECT</v>
      </c>
      <c r="AI82" s="201" t="str">
        <f>IF('Site Description'!$D$43&gt;1,SQRT(('Data Entry - beta, gamma form'!Q82)/PI()),"NO TRANSECT")</f>
        <v>NO TRANSECT</v>
      </c>
      <c r="AJ82" s="201" t="str">
        <f>IF('Site Description'!$D$43&gt;1,SQRT(('Data Entry - beta, gamma form'!R82)/PI()),"NO TRANSECT")</f>
        <v>NO TRANSECT</v>
      </c>
      <c r="AK82" s="317" t="str">
        <f>IF('Site Description'!$D$43&gt;1,SQRT(('Data Entry - beta, gamma form'!S82)/PI()),"NO TRANSECT")</f>
        <v>NO TRANSECT</v>
      </c>
      <c r="AL82" s="315" t="str">
        <f>IF('Data Entry - beta, gamma form'!P82&gt;0,PI()*(((AH82+$F$2)*(AH82+$F$2))-(AH82*AH82)),"No Colony")</f>
        <v>No Colony</v>
      </c>
      <c r="AM82" s="91" t="str">
        <f>IF('Data Entry - beta, gamma form'!Q82&gt;0,PI()*(((AI82+$G$2)*(AI82+$G$2))-(AI82*AI82)),"No Colony")</f>
        <v>No Colony</v>
      </c>
      <c r="AN82" s="91" t="str">
        <f>IF('Data Entry - beta, gamma form'!R82&gt;0,PI()*(((AJ82+$H$2)*(AJ82+$H$2))-(AJ82*AJ82)),"No Colony")</f>
        <v>No Colony</v>
      </c>
      <c r="AO82" s="106" t="str">
        <f>IF('Data Entry - beta, gamma form'!S82&gt;0,PI()*(((AK82+$I$2)*(AK82+$I$2))-(AK82*AK82)),"No Colony")</f>
        <v>No Colony</v>
      </c>
      <c r="AP82" s="32"/>
      <c r="AQ82" s="75" t="str">
        <f>IF('Data Entry - beta, gamma form'!P82&gt;0,Equations!$F$30*AL82,"No Colony")</f>
        <v>No Colony</v>
      </c>
      <c r="AR82" s="76" t="str">
        <f>IF('Data Entry - beta, gamma form'!Q82&gt;0,Equations!$F$30*AM82,"No Colony")</f>
        <v>No Colony</v>
      </c>
      <c r="AS82" s="76" t="str">
        <f>IF('Data Entry - beta, gamma form'!R82&gt;0,Equations!$F$30*AN82,"No Colony")</f>
        <v>No Colony</v>
      </c>
      <c r="AT82" s="77" t="str">
        <f>IF('Data Entry - beta, gamma form'!S82&gt;0,Equations!$F$30*AO82,"No Colony")</f>
        <v>No Colony</v>
      </c>
      <c r="AW82" s="100">
        <v>79</v>
      </c>
      <c r="AX82" s="203" t="str">
        <f>IF('Site Description'!$E$43&gt;1,SQRT(('Data Entry - beta, gamma form'!W82)/PI()),"NO TRANSECT")</f>
        <v>NO TRANSECT</v>
      </c>
      <c r="AY82" s="201" t="str">
        <f>IF('Site Description'!$E$43&gt;1,SQRT(('Data Entry - beta, gamma form'!X82)/PI()),"NO TRANSECT")</f>
        <v>NO TRANSECT</v>
      </c>
      <c r="AZ82" s="201" t="str">
        <f>IF('Site Description'!$E$43&gt;1,SQRT(('Data Entry - beta, gamma form'!Y82)/PI()),"NO TRANSECT")</f>
        <v>NO TRANSECT</v>
      </c>
      <c r="BA82" s="312" t="str">
        <f>IF('Site Description'!$E$43&gt;1,SQRT(('Data Entry - beta, gamma form'!Z82)/PI()),"NO TRANSECT")</f>
        <v>NO TRANSECT</v>
      </c>
      <c r="BB82" s="315" t="str">
        <f>IF('Data Entry - beta, gamma form'!W82&gt;0,PI()*(((AX82+$F$2)*(AX82+$F$2))-(AX82*AX82)),"No Colony")</f>
        <v>No Colony</v>
      </c>
      <c r="BC82" s="91" t="str">
        <f>IF('Data Entry - beta, gamma form'!X82&gt;0,PI()*(((AY82+$G$2)*(AY82+$G$2))-(AY82*AY82)),"No Colony")</f>
        <v>No Colony</v>
      </c>
      <c r="BD82" s="91" t="str">
        <f>IF('Data Entry - beta, gamma form'!Y82&gt;0,PI()*(((AZ82+$H$2)*(AZ82+$H$2))-(AZ82*AZ82)),"No Colony")</f>
        <v>No Colony</v>
      </c>
      <c r="BE82" s="106" t="str">
        <f>IF('Data Entry - beta, gamma form'!Z82&gt;0,PI()*(((BA82+$I$2)*(BA82+$I$2))-(BA82*BA82)),"No Colony")</f>
        <v>No Colony</v>
      </c>
      <c r="BF82" s="32"/>
      <c r="BG82" s="306" t="str">
        <f>IF('Data Entry - beta, gamma form'!W82&gt;0,Equations!$F$30*BB82,"No Colony")</f>
        <v>No Colony</v>
      </c>
      <c r="BH82" s="96" t="str">
        <f>IF('Data Entry - beta, gamma form'!X82&gt;0,Equations!$F$30*BC82,"No Colony")</f>
        <v>No Colony</v>
      </c>
      <c r="BI82" s="96" t="str">
        <f>IF('Data Entry - beta, gamma form'!Y82&gt;0,Equations!$F$30*BD82,"No Colony")</f>
        <v>No Colony</v>
      </c>
      <c r="BJ82" s="307" t="str">
        <f>IF('Data Entry - beta, gamma form'!Z82&gt;0,Equations!$F$30*BE82,"No Colony")</f>
        <v>No Colony</v>
      </c>
      <c r="BM82" s="100">
        <v>79</v>
      </c>
      <c r="BN82" s="203" t="str">
        <f>IF('Site Description'!$F$43&gt;1,SQRT(('Data Entry - beta, gamma form'!AD82)/PI()),"NO TRANSECT")</f>
        <v>NO TRANSECT</v>
      </c>
      <c r="BO82" s="201" t="str">
        <f>IF('Site Description'!$F$43&gt;1,SQRT(('Data Entry - beta, gamma form'!AE82)/PI()),"NO TRANSECT")</f>
        <v>NO TRANSECT</v>
      </c>
      <c r="BP82" s="201" t="str">
        <f>IF('Site Description'!$F$43&gt;1,SQRT(('Data Entry - beta, gamma form'!AF82)/PI()),"NO TRANSECT")</f>
        <v>NO TRANSECT</v>
      </c>
      <c r="BQ82" s="312" t="str">
        <f>IF('Site Description'!$F$43&gt;1,SQRT(('Data Entry - beta, gamma form'!AG82)/PI()),"NO TRANSECT")</f>
        <v>NO TRANSECT</v>
      </c>
      <c r="BR82" s="315" t="str">
        <f>IF('Data Entry - beta, gamma form'!AD82&gt;0,PI()*(((BN82+$F$2)*(BN82+$F$2))-(BN82*BN82)),"No Colony")</f>
        <v>No Colony</v>
      </c>
      <c r="BS82" s="91" t="str">
        <f>IF('Data Entry - beta, gamma form'!AE82&gt;0,PI()*(((BO82+$G$2)*(BO82+$G$2))-(BO82*BO82)),"No Colony")</f>
        <v>No Colony</v>
      </c>
      <c r="BT82" s="91" t="str">
        <f>IF('Data Entry - beta, gamma form'!AF82&gt;0,PI()*(((BP82+$H$2)*(BP82+$H$2))-(BP82*BP82)),"No Colony")</f>
        <v>No Colony</v>
      </c>
      <c r="BU82" s="106" t="str">
        <f>IF('Data Entry - beta, gamma form'!AG82&gt;0,PI()*(((BQ82+$I$2)*(BQ82+$I$2))-(BQ82*BQ82)),"No Colony")</f>
        <v>No Colony</v>
      </c>
      <c r="BV82" s="32"/>
      <c r="BW82" s="75" t="str">
        <f>IF('Data Entry - beta, gamma form'!AD82&gt;0,Equations!$F$30*BR82,"No Colony")</f>
        <v>No Colony</v>
      </c>
      <c r="BX82" s="76" t="str">
        <f>IF('Data Entry - beta, gamma form'!AE82&gt;0,Equations!$F$30*BS82,"No Colony")</f>
        <v>No Colony</v>
      </c>
      <c r="BY82" s="76" t="str">
        <f>IF('Data Entry - beta, gamma form'!AF82&gt;0,Equations!$F$30*BT82,"No Colony")</f>
        <v>No Colony</v>
      </c>
      <c r="BZ82" s="77" t="str">
        <f>IF('Data Entry - beta, gamma form'!AG82&gt;0,Equations!$F$30*BU82,"No Colony")</f>
        <v>No Colony</v>
      </c>
      <c r="CC82" s="100">
        <v>79</v>
      </c>
      <c r="CD82" s="203" t="str">
        <f>IF('Site Description'!$G$43&gt;1,SQRT(('Data Entry - beta, gamma form'!AK82)/PI()),"NO TRANSECT")</f>
        <v>NO TRANSECT</v>
      </c>
      <c r="CE82" s="201" t="str">
        <f>IF('Site Description'!$G$43&gt;1,SQRT(('Data Entry - beta, gamma form'!AL82)/PI()),"NO TRANSECT")</f>
        <v>NO TRANSECT</v>
      </c>
      <c r="CF82" s="201" t="str">
        <f>IF('Site Description'!$G$43&gt;1,SQRT(('Data Entry - beta, gamma form'!AM82)/PI()),"NO TRANSECT")</f>
        <v>NO TRANSECT</v>
      </c>
      <c r="CG82" s="312" t="str">
        <f>IF('Site Description'!$G$43&gt;1,SQRT(('Data Entry - beta, gamma form'!AN82)/PI()),"NO TRANSECT")</f>
        <v>NO TRANSECT</v>
      </c>
      <c r="CH82" s="315" t="str">
        <f>IF('Data Entry - beta, gamma form'!AK82&gt;0,PI()*(((CD82+$F$2)*(CD82+$F$2))-(CD82*CD82)),"No Colony")</f>
        <v>No Colony</v>
      </c>
      <c r="CI82" s="91" t="str">
        <f>IF('Data Entry - beta, gamma form'!AL82&gt;0,PI()*(((CE82+$G$2)*(CE82+$G$2))-(CE82*CE82)),"No Colony")</f>
        <v>No Colony</v>
      </c>
      <c r="CJ82" s="91" t="str">
        <f>IF('Data Entry - beta, gamma form'!AM82&gt;0,PI()*(((CF82+$H$2)*(CF82+$H$2))-(CF82*CF82)),"No Colony")</f>
        <v>No Colony</v>
      </c>
      <c r="CK82" s="106" t="str">
        <f>IF('Data Entry - beta, gamma form'!AN82&gt;0,PI()*(((CG82+$I$2)*(CG82+$I$2))-(CG82*CG82)),"No Colony")</f>
        <v>No Colony</v>
      </c>
      <c r="CL82" s="34"/>
      <c r="CM82" s="75" t="str">
        <f>IF('Data Entry - beta, gamma form'!AK82&gt;0,Equations!$F$30*CH82,"No Colony")</f>
        <v>No Colony</v>
      </c>
      <c r="CN82" s="76" t="str">
        <f>IF('Data Entry - beta, gamma form'!AL82&gt;0,Equations!$F$30*CI82,"No Colony")</f>
        <v>No Colony</v>
      </c>
      <c r="CO82" s="76" t="str">
        <f>IF('Data Entry - beta, gamma form'!AM82&gt;0,Equations!$F$30*CJ82,"No Colony")</f>
        <v>No Colony</v>
      </c>
      <c r="CP82" s="77" t="str">
        <f>IF('Data Entry - beta, gamma form'!AN82&gt;0,Equations!$F$30*CK82,"No Colony")</f>
        <v>No Colony</v>
      </c>
    </row>
    <row r="83" spans="1:94" ht="15.75" thickBot="1">
      <c r="A83" s="100">
        <v>80</v>
      </c>
      <c r="B83" s="203" t="str">
        <f>IF('Site Description'!$B$43&gt;1,SQRT(('Data Entry - beta, gamma form'!B83)/PI()),"NO TRANSECT")</f>
        <v>NO TRANSECT</v>
      </c>
      <c r="C83" s="201" t="str">
        <f>IF('Site Description'!$B$43&gt;1,SQRT(('Data Entry - beta, gamma form'!C83)/PI()),"NO TRANSECT")</f>
        <v>NO TRANSECT</v>
      </c>
      <c r="D83" s="201" t="str">
        <f>IF('Site Description'!$B$43&gt;1,SQRT(('Data Entry - beta, gamma form'!D83)/PI()),"NO TRANSECT")</f>
        <v>NO TRANSECT</v>
      </c>
      <c r="E83" s="201" t="str">
        <f>IF('Site Description'!$B$43&gt;1,SQRT(('Data Entry - beta, gamma form'!E83)/PI()),"NO TRANSECT")</f>
        <v>NO TRANSECT</v>
      </c>
      <c r="F83" s="91" t="str">
        <f>IF('Data Entry - beta, gamma form'!B83&gt;0,PI()*(((B83+$F$2)*(B83+$F$2))-(B83*B83)),"No Colony")</f>
        <v>No Colony</v>
      </c>
      <c r="G83" s="91" t="str">
        <f>IF('Data Entry - beta, gamma form'!C83&gt;0,PI()*(((C83+$G$2)*(C83+$G$2))-(C83*C83)),"No Colony")</f>
        <v>No Colony</v>
      </c>
      <c r="H83" s="91" t="str">
        <f>IF('Data Entry - beta, gamma form'!D83&gt;0,PI()*(((D83+$H$2)*(D83+$H$2))-(D83*D83)),"No Colony")</f>
        <v>No Colony</v>
      </c>
      <c r="I83" s="106" t="str">
        <f>IF('Data Entry - beta, gamma form'!E83&gt;0,PI()*(((E83+$I$2)*(E83+$I$2))-(E83*E83)),"No Colony")</f>
        <v>No Colony</v>
      </c>
      <c r="K83" s="306" t="str">
        <f>IF('Data Entry - beta, gamma form'!B83&gt;0,Equations!$F$30*F83,"No Colony")</f>
        <v>No Colony</v>
      </c>
      <c r="L83" s="96" t="str">
        <f>IF('Data Entry - beta, gamma form'!C83&gt;0,Equations!$F$30*G83,"No Colony")</f>
        <v>No Colony</v>
      </c>
      <c r="M83" s="96" t="str">
        <f>IF('Data Entry - beta, gamma form'!D83&gt;0,Equations!$F$30*H83,"No Colony")</f>
        <v>No Colony</v>
      </c>
      <c r="N83" s="307" t="str">
        <f>IF('Data Entry - beta, gamma form'!E83&gt;0,Equations!$F$30*I83,"No Colony")</f>
        <v>No Colony</v>
      </c>
      <c r="Q83" s="100">
        <v>80</v>
      </c>
      <c r="R83" s="203" t="str">
        <f>IF('Site Description'!$C$43&gt;1,SQRT(('Data Entry - beta, gamma form'!I83)/PI()),"NO TRANSECT")</f>
        <v>NO TRANSECT</v>
      </c>
      <c r="S83" s="201" t="str">
        <f>IF('Site Description'!$C$43&gt;1,SQRT(('Data Entry - beta, gamma form'!J83)/PI()),"NO TRANSECT")</f>
        <v>NO TRANSECT</v>
      </c>
      <c r="T83" s="201" t="str">
        <f>IF('Site Description'!$C$43&gt;1,SQRT(('Data Entry - beta, gamma form'!K83)/PI()),"NO TRANSECT")</f>
        <v>NO TRANSECT</v>
      </c>
      <c r="U83" s="312" t="str">
        <f>IF('Site Description'!$C$43&gt;1,SQRT(('Data Entry - beta, gamma form'!L83)/PI()),"NO TRANSECT")</f>
        <v>NO TRANSECT</v>
      </c>
      <c r="V83" s="315" t="str">
        <f>IF('Data Entry - beta, gamma form'!I83&gt;0,PI()*(((R83+$F$2)*(R83+$F$2))-(R83*R83)),"No Colony")</f>
        <v>No Colony</v>
      </c>
      <c r="W83" s="91" t="str">
        <f>IF('Data Entry - beta, gamma form'!J83&gt;0,PI()*(((S83+$G$2)*(S83+$G$2))-(S83*S83)),"No Colony")</f>
        <v>No Colony</v>
      </c>
      <c r="X83" s="91" t="str">
        <f>IF('Data Entry - beta, gamma form'!K83&gt;0,PI()*(((T83+$H$2)*(T83+$H$2))-(T83*T83)),"No Colony")</f>
        <v>No Colony</v>
      </c>
      <c r="Y83" s="106" t="str">
        <f>IF('Data Entry - beta, gamma form'!L83&gt;0,PI()*(((U83+$I$2)*(U83+$I$2))-(U83*U83)),"No Colony")</f>
        <v>No Colony</v>
      </c>
      <c r="Z83" s="32"/>
      <c r="AA83" s="75" t="str">
        <f>IF('Data Entry - beta, gamma form'!I83&gt;0,Equations!$F$30*V83,"No Colony")</f>
        <v>No Colony</v>
      </c>
      <c r="AB83" s="76" t="str">
        <f>IF('Data Entry - beta, gamma form'!J83&gt;0,Equations!$F$30*W83,"No Colony")</f>
        <v>No Colony</v>
      </c>
      <c r="AC83" s="76" t="str">
        <f>IF('Data Entry - beta, gamma form'!K83&gt;0,Equations!$F$30*X83,"No Colony")</f>
        <v>No Colony</v>
      </c>
      <c r="AD83" s="77" t="str">
        <f>IF('Data Entry - beta, gamma form'!L83&gt;0,Equations!$F$30*Y83,"No Colony")</f>
        <v>No Colony</v>
      </c>
      <c r="AG83" s="100">
        <v>80</v>
      </c>
      <c r="AH83" s="203" t="str">
        <f>IF('Site Description'!$D$43&gt;1,SQRT(('Data Entry - beta, gamma form'!P83)/PI()),"NO TRANSECT")</f>
        <v>NO TRANSECT</v>
      </c>
      <c r="AI83" s="201" t="str">
        <f>IF('Site Description'!$D$43&gt;1,SQRT(('Data Entry - beta, gamma form'!Q83)/PI()),"NO TRANSECT")</f>
        <v>NO TRANSECT</v>
      </c>
      <c r="AJ83" s="201" t="str">
        <f>IF('Site Description'!$D$43&gt;1,SQRT(('Data Entry - beta, gamma form'!R83)/PI()),"NO TRANSECT")</f>
        <v>NO TRANSECT</v>
      </c>
      <c r="AK83" s="317" t="str">
        <f>IF('Site Description'!$D$43&gt;1,SQRT(('Data Entry - beta, gamma form'!S83)/PI()),"NO TRANSECT")</f>
        <v>NO TRANSECT</v>
      </c>
      <c r="AL83" s="315" t="str">
        <f>IF('Data Entry - beta, gamma form'!P83&gt;0,PI()*(((AH83+$F$2)*(AH83+$F$2))-(AH83*AH83)),"No Colony")</f>
        <v>No Colony</v>
      </c>
      <c r="AM83" s="91" t="str">
        <f>IF('Data Entry - beta, gamma form'!Q83&gt;0,PI()*(((AI83+$G$2)*(AI83+$G$2))-(AI83*AI83)),"No Colony")</f>
        <v>No Colony</v>
      </c>
      <c r="AN83" s="91" t="str">
        <f>IF('Data Entry - beta, gamma form'!R83&gt;0,PI()*(((AJ83+$H$2)*(AJ83+$H$2))-(AJ83*AJ83)),"No Colony")</f>
        <v>No Colony</v>
      </c>
      <c r="AO83" s="106" t="str">
        <f>IF('Data Entry - beta, gamma form'!S83&gt;0,PI()*(((AK83+$I$2)*(AK83+$I$2))-(AK83*AK83)),"No Colony")</f>
        <v>No Colony</v>
      </c>
      <c r="AP83" s="32"/>
      <c r="AQ83" s="75" t="str">
        <f>IF('Data Entry - beta, gamma form'!P83&gt;0,Equations!$F$30*AL83,"No Colony")</f>
        <v>No Colony</v>
      </c>
      <c r="AR83" s="76" t="str">
        <f>IF('Data Entry - beta, gamma form'!Q83&gt;0,Equations!$F$30*AM83,"No Colony")</f>
        <v>No Colony</v>
      </c>
      <c r="AS83" s="76" t="str">
        <f>IF('Data Entry - beta, gamma form'!R83&gt;0,Equations!$F$30*AN83,"No Colony")</f>
        <v>No Colony</v>
      </c>
      <c r="AT83" s="77" t="str">
        <f>IF('Data Entry - beta, gamma form'!S83&gt;0,Equations!$F$30*AO83,"No Colony")</f>
        <v>No Colony</v>
      </c>
      <c r="AW83" s="100">
        <v>80</v>
      </c>
      <c r="AX83" s="203" t="str">
        <f>IF('Site Description'!$E$43&gt;1,SQRT(('Data Entry - beta, gamma form'!W83)/PI()),"NO TRANSECT")</f>
        <v>NO TRANSECT</v>
      </c>
      <c r="AY83" s="201" t="str">
        <f>IF('Site Description'!$E$43&gt;1,SQRT(('Data Entry - beta, gamma form'!X83)/PI()),"NO TRANSECT")</f>
        <v>NO TRANSECT</v>
      </c>
      <c r="AZ83" s="201" t="str">
        <f>IF('Site Description'!$E$43&gt;1,SQRT(('Data Entry - beta, gamma form'!Y83)/PI()),"NO TRANSECT")</f>
        <v>NO TRANSECT</v>
      </c>
      <c r="BA83" s="312" t="str">
        <f>IF('Site Description'!$E$43&gt;1,SQRT(('Data Entry - beta, gamma form'!Z83)/PI()),"NO TRANSECT")</f>
        <v>NO TRANSECT</v>
      </c>
      <c r="BB83" s="315" t="str">
        <f>IF('Data Entry - beta, gamma form'!W83&gt;0,PI()*(((AX83+$F$2)*(AX83+$F$2))-(AX83*AX83)),"No Colony")</f>
        <v>No Colony</v>
      </c>
      <c r="BC83" s="91" t="str">
        <f>IF('Data Entry - beta, gamma form'!X83&gt;0,PI()*(((AY83+$G$2)*(AY83+$G$2))-(AY83*AY83)),"No Colony")</f>
        <v>No Colony</v>
      </c>
      <c r="BD83" s="91" t="str">
        <f>IF('Data Entry - beta, gamma form'!Y83&gt;0,PI()*(((AZ83+$H$2)*(AZ83+$H$2))-(AZ83*AZ83)),"No Colony")</f>
        <v>No Colony</v>
      </c>
      <c r="BE83" s="106" t="str">
        <f>IF('Data Entry - beta, gamma form'!Z83&gt;0,PI()*(((BA83+$I$2)*(BA83+$I$2))-(BA83*BA83)),"No Colony")</f>
        <v>No Colony</v>
      </c>
      <c r="BF83" s="32"/>
      <c r="BG83" s="306" t="str">
        <f>IF('Data Entry - beta, gamma form'!W83&gt;0,Equations!$F$30*BB83,"No Colony")</f>
        <v>No Colony</v>
      </c>
      <c r="BH83" s="96" t="str">
        <f>IF('Data Entry - beta, gamma form'!X83&gt;0,Equations!$F$30*BC83,"No Colony")</f>
        <v>No Colony</v>
      </c>
      <c r="BI83" s="96" t="str">
        <f>IF('Data Entry - beta, gamma form'!Y83&gt;0,Equations!$F$30*BD83,"No Colony")</f>
        <v>No Colony</v>
      </c>
      <c r="BJ83" s="307" t="str">
        <f>IF('Data Entry - beta, gamma form'!Z83&gt;0,Equations!$F$30*BE83,"No Colony")</f>
        <v>No Colony</v>
      </c>
      <c r="BM83" s="100">
        <v>80</v>
      </c>
      <c r="BN83" s="203" t="str">
        <f>IF('Site Description'!$F$43&gt;1,SQRT(('Data Entry - beta, gamma form'!AD83)/PI()),"NO TRANSECT")</f>
        <v>NO TRANSECT</v>
      </c>
      <c r="BO83" s="201" t="str">
        <f>IF('Site Description'!$F$43&gt;1,SQRT(('Data Entry - beta, gamma form'!AE83)/PI()),"NO TRANSECT")</f>
        <v>NO TRANSECT</v>
      </c>
      <c r="BP83" s="201" t="str">
        <f>IF('Site Description'!$F$43&gt;1,SQRT(('Data Entry - beta, gamma form'!AF83)/PI()),"NO TRANSECT")</f>
        <v>NO TRANSECT</v>
      </c>
      <c r="BQ83" s="312" t="str">
        <f>IF('Site Description'!$F$43&gt;1,SQRT(('Data Entry - beta, gamma form'!AG83)/PI()),"NO TRANSECT")</f>
        <v>NO TRANSECT</v>
      </c>
      <c r="BR83" s="315" t="str">
        <f>IF('Data Entry - beta, gamma form'!AD83&gt;0,PI()*(((BN83+$F$2)*(BN83+$F$2))-(BN83*BN83)),"No Colony")</f>
        <v>No Colony</v>
      </c>
      <c r="BS83" s="91" t="str">
        <f>IF('Data Entry - beta, gamma form'!AE83&gt;0,PI()*(((BO83+$G$2)*(BO83+$G$2))-(BO83*BO83)),"No Colony")</f>
        <v>No Colony</v>
      </c>
      <c r="BT83" s="91" t="str">
        <f>IF('Data Entry - beta, gamma form'!AF83&gt;0,PI()*(((BP83+$H$2)*(BP83+$H$2))-(BP83*BP83)),"No Colony")</f>
        <v>No Colony</v>
      </c>
      <c r="BU83" s="106" t="str">
        <f>IF('Data Entry - beta, gamma form'!AG83&gt;0,PI()*(((BQ83+$I$2)*(BQ83+$I$2))-(BQ83*BQ83)),"No Colony")</f>
        <v>No Colony</v>
      </c>
      <c r="BV83" s="32"/>
      <c r="BW83" s="75" t="str">
        <f>IF('Data Entry - beta, gamma form'!AD83&gt;0,Equations!$F$30*BR83,"No Colony")</f>
        <v>No Colony</v>
      </c>
      <c r="BX83" s="76" t="str">
        <f>IF('Data Entry - beta, gamma form'!AE83&gt;0,Equations!$F$30*BS83,"No Colony")</f>
        <v>No Colony</v>
      </c>
      <c r="BY83" s="76" t="str">
        <f>IF('Data Entry - beta, gamma form'!AF83&gt;0,Equations!$F$30*BT83,"No Colony")</f>
        <v>No Colony</v>
      </c>
      <c r="BZ83" s="77" t="str">
        <f>IF('Data Entry - beta, gamma form'!AG83&gt;0,Equations!$F$30*BU83,"No Colony")</f>
        <v>No Colony</v>
      </c>
      <c r="CC83" s="100">
        <v>80</v>
      </c>
      <c r="CD83" s="203" t="str">
        <f>IF('Site Description'!$G$43&gt;1,SQRT(('Data Entry - beta, gamma form'!AK83)/PI()),"NO TRANSECT")</f>
        <v>NO TRANSECT</v>
      </c>
      <c r="CE83" s="201" t="str">
        <f>IF('Site Description'!$G$43&gt;1,SQRT(('Data Entry - beta, gamma form'!AL83)/PI()),"NO TRANSECT")</f>
        <v>NO TRANSECT</v>
      </c>
      <c r="CF83" s="201" t="str">
        <f>IF('Site Description'!$G$43&gt;1,SQRT(('Data Entry - beta, gamma form'!AM83)/PI()),"NO TRANSECT")</f>
        <v>NO TRANSECT</v>
      </c>
      <c r="CG83" s="312" t="str">
        <f>IF('Site Description'!$G$43&gt;1,SQRT(('Data Entry - beta, gamma form'!AN83)/PI()),"NO TRANSECT")</f>
        <v>NO TRANSECT</v>
      </c>
      <c r="CH83" s="315" t="str">
        <f>IF('Data Entry - beta, gamma form'!AK83&gt;0,PI()*(((CD83+$F$2)*(CD83+$F$2))-(CD83*CD83)),"No Colony")</f>
        <v>No Colony</v>
      </c>
      <c r="CI83" s="91" t="str">
        <f>IF('Data Entry - beta, gamma form'!AL83&gt;0,PI()*(((CE83+$G$2)*(CE83+$G$2))-(CE83*CE83)),"No Colony")</f>
        <v>No Colony</v>
      </c>
      <c r="CJ83" s="91" t="str">
        <f>IF('Data Entry - beta, gamma form'!AM83&gt;0,PI()*(((CF83+$H$2)*(CF83+$H$2))-(CF83*CF83)),"No Colony")</f>
        <v>No Colony</v>
      </c>
      <c r="CK83" s="106" t="str">
        <f>IF('Data Entry - beta, gamma form'!AN83&gt;0,PI()*(((CG83+$I$2)*(CG83+$I$2))-(CG83*CG83)),"No Colony")</f>
        <v>No Colony</v>
      </c>
      <c r="CL83" s="34"/>
      <c r="CM83" s="75" t="str">
        <f>IF('Data Entry - beta, gamma form'!AK83&gt;0,Equations!$F$30*CH83,"No Colony")</f>
        <v>No Colony</v>
      </c>
      <c r="CN83" s="76" t="str">
        <f>IF('Data Entry - beta, gamma form'!AL83&gt;0,Equations!$F$30*CI83,"No Colony")</f>
        <v>No Colony</v>
      </c>
      <c r="CO83" s="76" t="str">
        <f>IF('Data Entry - beta, gamma form'!AM83&gt;0,Equations!$F$30*CJ83,"No Colony")</f>
        <v>No Colony</v>
      </c>
      <c r="CP83" s="77" t="str">
        <f>IF('Data Entry - beta, gamma form'!AN83&gt;0,Equations!$F$30*CK83,"No Colony")</f>
        <v>No Colony</v>
      </c>
    </row>
    <row r="84" spans="1:94" ht="15.75" thickBot="1">
      <c r="A84" s="100">
        <v>81</v>
      </c>
      <c r="B84" s="203" t="str">
        <f>IF('Site Description'!$B$43&gt;1,SQRT(('Data Entry - beta, gamma form'!B84)/PI()),"NO TRANSECT")</f>
        <v>NO TRANSECT</v>
      </c>
      <c r="C84" s="201" t="str">
        <f>IF('Site Description'!$B$43&gt;1,SQRT(('Data Entry - beta, gamma form'!C84)/PI()),"NO TRANSECT")</f>
        <v>NO TRANSECT</v>
      </c>
      <c r="D84" s="201" t="str">
        <f>IF('Site Description'!$B$43&gt;1,SQRT(('Data Entry - beta, gamma form'!D84)/PI()),"NO TRANSECT")</f>
        <v>NO TRANSECT</v>
      </c>
      <c r="E84" s="201" t="str">
        <f>IF('Site Description'!$B$43&gt;1,SQRT(('Data Entry - beta, gamma form'!E84)/PI()),"NO TRANSECT")</f>
        <v>NO TRANSECT</v>
      </c>
      <c r="F84" s="91" t="str">
        <f>IF('Data Entry - beta, gamma form'!B84&gt;0,PI()*(((B84+$F$2)*(B84+$F$2))-(B84*B84)),"No Colony")</f>
        <v>No Colony</v>
      </c>
      <c r="G84" s="91" t="str">
        <f>IF('Data Entry - beta, gamma form'!C84&gt;0,PI()*(((C84+$G$2)*(C84+$G$2))-(C84*C84)),"No Colony")</f>
        <v>No Colony</v>
      </c>
      <c r="H84" s="91" t="str">
        <f>IF('Data Entry - beta, gamma form'!D84&gt;0,PI()*(((D84+$H$2)*(D84+$H$2))-(D84*D84)),"No Colony")</f>
        <v>No Colony</v>
      </c>
      <c r="I84" s="106" t="str">
        <f>IF('Data Entry - beta, gamma form'!E84&gt;0,PI()*(((E84+$I$2)*(E84+$I$2))-(E84*E84)),"No Colony")</f>
        <v>No Colony</v>
      </c>
      <c r="K84" s="306" t="str">
        <f>IF('Data Entry - beta, gamma form'!B84&gt;0,Equations!$F$30*F84,"No Colony")</f>
        <v>No Colony</v>
      </c>
      <c r="L84" s="96" t="str">
        <f>IF('Data Entry - beta, gamma form'!C84&gt;0,Equations!$F$30*G84,"No Colony")</f>
        <v>No Colony</v>
      </c>
      <c r="M84" s="96" t="str">
        <f>IF('Data Entry - beta, gamma form'!D84&gt;0,Equations!$F$30*H84,"No Colony")</f>
        <v>No Colony</v>
      </c>
      <c r="N84" s="307" t="str">
        <f>IF('Data Entry - beta, gamma form'!E84&gt;0,Equations!$F$30*I84,"No Colony")</f>
        <v>No Colony</v>
      </c>
      <c r="Q84" s="100">
        <v>81</v>
      </c>
      <c r="R84" s="203" t="str">
        <f>IF('Site Description'!$C$43&gt;1,SQRT(('Data Entry - beta, gamma form'!I84)/PI()),"NO TRANSECT")</f>
        <v>NO TRANSECT</v>
      </c>
      <c r="S84" s="201" t="str">
        <f>IF('Site Description'!$C$43&gt;1,SQRT(('Data Entry - beta, gamma form'!J84)/PI()),"NO TRANSECT")</f>
        <v>NO TRANSECT</v>
      </c>
      <c r="T84" s="201" t="str">
        <f>IF('Site Description'!$C$43&gt;1,SQRT(('Data Entry - beta, gamma form'!K84)/PI()),"NO TRANSECT")</f>
        <v>NO TRANSECT</v>
      </c>
      <c r="U84" s="312" t="str">
        <f>IF('Site Description'!$C$43&gt;1,SQRT(('Data Entry - beta, gamma form'!L84)/PI()),"NO TRANSECT")</f>
        <v>NO TRANSECT</v>
      </c>
      <c r="V84" s="315" t="str">
        <f>IF('Data Entry - beta, gamma form'!I84&gt;0,PI()*(((R84+$F$2)*(R84+$F$2))-(R84*R84)),"No Colony")</f>
        <v>No Colony</v>
      </c>
      <c r="W84" s="91" t="str">
        <f>IF('Data Entry - beta, gamma form'!J84&gt;0,PI()*(((S84+$G$2)*(S84+$G$2))-(S84*S84)),"No Colony")</f>
        <v>No Colony</v>
      </c>
      <c r="X84" s="91" t="str">
        <f>IF('Data Entry - beta, gamma form'!K84&gt;0,PI()*(((T84+$H$2)*(T84+$H$2))-(T84*T84)),"No Colony")</f>
        <v>No Colony</v>
      </c>
      <c r="Y84" s="106" t="str">
        <f>IF('Data Entry - beta, gamma form'!L84&gt;0,PI()*(((U84+$I$2)*(U84+$I$2))-(U84*U84)),"No Colony")</f>
        <v>No Colony</v>
      </c>
      <c r="Z84" s="32"/>
      <c r="AA84" s="75" t="str">
        <f>IF('Data Entry - beta, gamma form'!I84&gt;0,Equations!$F$30*V84,"No Colony")</f>
        <v>No Colony</v>
      </c>
      <c r="AB84" s="76" t="str">
        <f>IF('Data Entry - beta, gamma form'!J84&gt;0,Equations!$F$30*W84,"No Colony")</f>
        <v>No Colony</v>
      </c>
      <c r="AC84" s="76" t="str">
        <f>IF('Data Entry - beta, gamma form'!K84&gt;0,Equations!$F$30*X84,"No Colony")</f>
        <v>No Colony</v>
      </c>
      <c r="AD84" s="77" t="str">
        <f>IF('Data Entry - beta, gamma form'!L84&gt;0,Equations!$F$30*Y84,"No Colony")</f>
        <v>No Colony</v>
      </c>
      <c r="AG84" s="100">
        <v>81</v>
      </c>
      <c r="AH84" s="203" t="str">
        <f>IF('Site Description'!$D$43&gt;1,SQRT(('Data Entry - beta, gamma form'!P84)/PI()),"NO TRANSECT")</f>
        <v>NO TRANSECT</v>
      </c>
      <c r="AI84" s="201" t="str">
        <f>IF('Site Description'!$D$43&gt;1,SQRT(('Data Entry - beta, gamma form'!Q84)/PI()),"NO TRANSECT")</f>
        <v>NO TRANSECT</v>
      </c>
      <c r="AJ84" s="201" t="str">
        <f>IF('Site Description'!$D$43&gt;1,SQRT(('Data Entry - beta, gamma form'!R84)/PI()),"NO TRANSECT")</f>
        <v>NO TRANSECT</v>
      </c>
      <c r="AK84" s="317" t="str">
        <f>IF('Site Description'!$D$43&gt;1,SQRT(('Data Entry - beta, gamma form'!S84)/PI()),"NO TRANSECT")</f>
        <v>NO TRANSECT</v>
      </c>
      <c r="AL84" s="315" t="str">
        <f>IF('Data Entry - beta, gamma form'!P84&gt;0,PI()*(((AH84+$F$2)*(AH84+$F$2))-(AH84*AH84)),"No Colony")</f>
        <v>No Colony</v>
      </c>
      <c r="AM84" s="91" t="str">
        <f>IF('Data Entry - beta, gamma form'!Q84&gt;0,PI()*(((AI84+$G$2)*(AI84+$G$2))-(AI84*AI84)),"No Colony")</f>
        <v>No Colony</v>
      </c>
      <c r="AN84" s="91" t="str">
        <f>IF('Data Entry - beta, gamma form'!R84&gt;0,PI()*(((AJ84+$H$2)*(AJ84+$H$2))-(AJ84*AJ84)),"No Colony")</f>
        <v>No Colony</v>
      </c>
      <c r="AO84" s="106" t="str">
        <f>IF('Data Entry - beta, gamma form'!S84&gt;0,PI()*(((AK84+$I$2)*(AK84+$I$2))-(AK84*AK84)),"No Colony")</f>
        <v>No Colony</v>
      </c>
      <c r="AP84" s="32"/>
      <c r="AQ84" s="75" t="str">
        <f>IF('Data Entry - beta, gamma form'!P84&gt;0,Equations!$F$30*AL84,"No Colony")</f>
        <v>No Colony</v>
      </c>
      <c r="AR84" s="76" t="str">
        <f>IF('Data Entry - beta, gamma form'!Q84&gt;0,Equations!$F$30*AM84,"No Colony")</f>
        <v>No Colony</v>
      </c>
      <c r="AS84" s="76" t="str">
        <f>IF('Data Entry - beta, gamma form'!R84&gt;0,Equations!$F$30*AN84,"No Colony")</f>
        <v>No Colony</v>
      </c>
      <c r="AT84" s="77" t="str">
        <f>IF('Data Entry - beta, gamma form'!S84&gt;0,Equations!$F$30*AO84,"No Colony")</f>
        <v>No Colony</v>
      </c>
      <c r="AW84" s="100">
        <v>81</v>
      </c>
      <c r="AX84" s="203" t="str">
        <f>IF('Site Description'!$E$43&gt;1,SQRT(('Data Entry - beta, gamma form'!W84)/PI()),"NO TRANSECT")</f>
        <v>NO TRANSECT</v>
      </c>
      <c r="AY84" s="201" t="str">
        <f>IF('Site Description'!$E$43&gt;1,SQRT(('Data Entry - beta, gamma form'!X84)/PI()),"NO TRANSECT")</f>
        <v>NO TRANSECT</v>
      </c>
      <c r="AZ84" s="201" t="str">
        <f>IF('Site Description'!$E$43&gt;1,SQRT(('Data Entry - beta, gamma form'!Y84)/PI()),"NO TRANSECT")</f>
        <v>NO TRANSECT</v>
      </c>
      <c r="BA84" s="312" t="str">
        <f>IF('Site Description'!$E$43&gt;1,SQRT(('Data Entry - beta, gamma form'!Z84)/PI()),"NO TRANSECT")</f>
        <v>NO TRANSECT</v>
      </c>
      <c r="BB84" s="315" t="str">
        <f>IF('Data Entry - beta, gamma form'!W84&gt;0,PI()*(((AX84+$F$2)*(AX84+$F$2))-(AX84*AX84)),"No Colony")</f>
        <v>No Colony</v>
      </c>
      <c r="BC84" s="91" t="str">
        <f>IF('Data Entry - beta, gamma form'!X84&gt;0,PI()*(((AY84+$G$2)*(AY84+$G$2))-(AY84*AY84)),"No Colony")</f>
        <v>No Colony</v>
      </c>
      <c r="BD84" s="91" t="str">
        <f>IF('Data Entry - beta, gamma form'!Y84&gt;0,PI()*(((AZ84+$H$2)*(AZ84+$H$2))-(AZ84*AZ84)),"No Colony")</f>
        <v>No Colony</v>
      </c>
      <c r="BE84" s="106" t="str">
        <f>IF('Data Entry - beta, gamma form'!Z84&gt;0,PI()*(((BA84+$I$2)*(BA84+$I$2))-(BA84*BA84)),"No Colony")</f>
        <v>No Colony</v>
      </c>
      <c r="BF84" s="32"/>
      <c r="BG84" s="306" t="str">
        <f>IF('Data Entry - beta, gamma form'!W84&gt;0,Equations!$F$30*BB84,"No Colony")</f>
        <v>No Colony</v>
      </c>
      <c r="BH84" s="96" t="str">
        <f>IF('Data Entry - beta, gamma form'!X84&gt;0,Equations!$F$30*BC84,"No Colony")</f>
        <v>No Colony</v>
      </c>
      <c r="BI84" s="96" t="str">
        <f>IF('Data Entry - beta, gamma form'!Y84&gt;0,Equations!$F$30*BD84,"No Colony")</f>
        <v>No Colony</v>
      </c>
      <c r="BJ84" s="307" t="str">
        <f>IF('Data Entry - beta, gamma form'!Z84&gt;0,Equations!$F$30*BE84,"No Colony")</f>
        <v>No Colony</v>
      </c>
      <c r="BM84" s="100">
        <v>81</v>
      </c>
      <c r="BN84" s="203" t="str">
        <f>IF('Site Description'!$F$43&gt;1,SQRT(('Data Entry - beta, gamma form'!AD84)/PI()),"NO TRANSECT")</f>
        <v>NO TRANSECT</v>
      </c>
      <c r="BO84" s="201" t="str">
        <f>IF('Site Description'!$F$43&gt;1,SQRT(('Data Entry - beta, gamma form'!AE84)/PI()),"NO TRANSECT")</f>
        <v>NO TRANSECT</v>
      </c>
      <c r="BP84" s="201" t="str">
        <f>IF('Site Description'!$F$43&gt;1,SQRT(('Data Entry - beta, gamma form'!AF84)/PI()),"NO TRANSECT")</f>
        <v>NO TRANSECT</v>
      </c>
      <c r="BQ84" s="312" t="str">
        <f>IF('Site Description'!$F$43&gt;1,SQRT(('Data Entry - beta, gamma form'!AG84)/PI()),"NO TRANSECT")</f>
        <v>NO TRANSECT</v>
      </c>
      <c r="BR84" s="315" t="str">
        <f>IF('Data Entry - beta, gamma form'!AD84&gt;0,PI()*(((BN84+$F$2)*(BN84+$F$2))-(BN84*BN84)),"No Colony")</f>
        <v>No Colony</v>
      </c>
      <c r="BS84" s="91" t="str">
        <f>IF('Data Entry - beta, gamma form'!AE84&gt;0,PI()*(((BO84+$G$2)*(BO84+$G$2))-(BO84*BO84)),"No Colony")</f>
        <v>No Colony</v>
      </c>
      <c r="BT84" s="91" t="str">
        <f>IF('Data Entry - beta, gamma form'!AF84&gt;0,PI()*(((BP84+$H$2)*(BP84+$H$2))-(BP84*BP84)),"No Colony")</f>
        <v>No Colony</v>
      </c>
      <c r="BU84" s="106" t="str">
        <f>IF('Data Entry - beta, gamma form'!AG84&gt;0,PI()*(((BQ84+$I$2)*(BQ84+$I$2))-(BQ84*BQ84)),"No Colony")</f>
        <v>No Colony</v>
      </c>
      <c r="BV84" s="32"/>
      <c r="BW84" s="75" t="str">
        <f>IF('Data Entry - beta, gamma form'!AD84&gt;0,Equations!$F$30*BR84,"No Colony")</f>
        <v>No Colony</v>
      </c>
      <c r="BX84" s="76" t="str">
        <f>IF('Data Entry - beta, gamma form'!AE84&gt;0,Equations!$F$30*BS84,"No Colony")</f>
        <v>No Colony</v>
      </c>
      <c r="BY84" s="76" t="str">
        <f>IF('Data Entry - beta, gamma form'!AF84&gt;0,Equations!$F$30*BT84,"No Colony")</f>
        <v>No Colony</v>
      </c>
      <c r="BZ84" s="77" t="str">
        <f>IF('Data Entry - beta, gamma form'!AG84&gt;0,Equations!$F$30*BU84,"No Colony")</f>
        <v>No Colony</v>
      </c>
      <c r="CC84" s="100">
        <v>81</v>
      </c>
      <c r="CD84" s="203" t="str">
        <f>IF('Site Description'!$G$43&gt;1,SQRT(('Data Entry - beta, gamma form'!AK84)/PI()),"NO TRANSECT")</f>
        <v>NO TRANSECT</v>
      </c>
      <c r="CE84" s="201" t="str">
        <f>IF('Site Description'!$G$43&gt;1,SQRT(('Data Entry - beta, gamma form'!AL84)/PI()),"NO TRANSECT")</f>
        <v>NO TRANSECT</v>
      </c>
      <c r="CF84" s="201" t="str">
        <f>IF('Site Description'!$G$43&gt;1,SQRT(('Data Entry - beta, gamma form'!AM84)/PI()),"NO TRANSECT")</f>
        <v>NO TRANSECT</v>
      </c>
      <c r="CG84" s="312" t="str">
        <f>IF('Site Description'!$G$43&gt;1,SQRT(('Data Entry - beta, gamma form'!AN84)/PI()),"NO TRANSECT")</f>
        <v>NO TRANSECT</v>
      </c>
      <c r="CH84" s="315" t="str">
        <f>IF('Data Entry - beta, gamma form'!AK84&gt;0,PI()*(((CD84+$F$2)*(CD84+$F$2))-(CD84*CD84)),"No Colony")</f>
        <v>No Colony</v>
      </c>
      <c r="CI84" s="91" t="str">
        <f>IF('Data Entry - beta, gamma form'!AL84&gt;0,PI()*(((CE84+$G$2)*(CE84+$G$2))-(CE84*CE84)),"No Colony")</f>
        <v>No Colony</v>
      </c>
      <c r="CJ84" s="91" t="str">
        <f>IF('Data Entry - beta, gamma form'!AM84&gt;0,PI()*(((CF84+$H$2)*(CF84+$H$2))-(CF84*CF84)),"No Colony")</f>
        <v>No Colony</v>
      </c>
      <c r="CK84" s="106" t="str">
        <f>IF('Data Entry - beta, gamma form'!AN84&gt;0,PI()*(((CG84+$I$2)*(CG84+$I$2))-(CG84*CG84)),"No Colony")</f>
        <v>No Colony</v>
      </c>
      <c r="CL84" s="34"/>
      <c r="CM84" s="75" t="str">
        <f>IF('Data Entry - beta, gamma form'!AK84&gt;0,Equations!$F$30*CH84,"No Colony")</f>
        <v>No Colony</v>
      </c>
      <c r="CN84" s="76" t="str">
        <f>IF('Data Entry - beta, gamma form'!AL84&gt;0,Equations!$F$30*CI84,"No Colony")</f>
        <v>No Colony</v>
      </c>
      <c r="CO84" s="76" t="str">
        <f>IF('Data Entry - beta, gamma form'!AM84&gt;0,Equations!$F$30*CJ84,"No Colony")</f>
        <v>No Colony</v>
      </c>
      <c r="CP84" s="77" t="str">
        <f>IF('Data Entry - beta, gamma form'!AN84&gt;0,Equations!$F$30*CK84,"No Colony")</f>
        <v>No Colony</v>
      </c>
    </row>
    <row r="85" spans="1:94" ht="15.75" thickBot="1">
      <c r="A85" s="100">
        <v>82</v>
      </c>
      <c r="B85" s="203" t="str">
        <f>IF('Site Description'!$B$43&gt;1,SQRT(('Data Entry - beta, gamma form'!B85)/PI()),"NO TRANSECT")</f>
        <v>NO TRANSECT</v>
      </c>
      <c r="C85" s="201" t="str">
        <f>IF('Site Description'!$B$43&gt;1,SQRT(('Data Entry - beta, gamma form'!C85)/PI()),"NO TRANSECT")</f>
        <v>NO TRANSECT</v>
      </c>
      <c r="D85" s="201" t="str">
        <f>IF('Site Description'!$B$43&gt;1,SQRT(('Data Entry - beta, gamma form'!D85)/PI()),"NO TRANSECT")</f>
        <v>NO TRANSECT</v>
      </c>
      <c r="E85" s="201" t="str">
        <f>IF('Site Description'!$B$43&gt;1,SQRT(('Data Entry - beta, gamma form'!E85)/PI()),"NO TRANSECT")</f>
        <v>NO TRANSECT</v>
      </c>
      <c r="F85" s="91" t="str">
        <f>IF('Data Entry - beta, gamma form'!B85&gt;0,PI()*(((B85+$F$2)*(B85+$F$2))-(B85*B85)),"No Colony")</f>
        <v>No Colony</v>
      </c>
      <c r="G85" s="91" t="str">
        <f>IF('Data Entry - beta, gamma form'!C85&gt;0,PI()*(((C85+$G$2)*(C85+$G$2))-(C85*C85)),"No Colony")</f>
        <v>No Colony</v>
      </c>
      <c r="H85" s="91" t="str">
        <f>IF('Data Entry - beta, gamma form'!D85&gt;0,PI()*(((D85+$H$2)*(D85+$H$2))-(D85*D85)),"No Colony")</f>
        <v>No Colony</v>
      </c>
      <c r="I85" s="106" t="str">
        <f>IF('Data Entry - beta, gamma form'!E85&gt;0,PI()*(((E85+$I$2)*(E85+$I$2))-(E85*E85)),"No Colony")</f>
        <v>No Colony</v>
      </c>
      <c r="K85" s="306" t="str">
        <f>IF('Data Entry - beta, gamma form'!B85&gt;0,Equations!$F$30*F85,"No Colony")</f>
        <v>No Colony</v>
      </c>
      <c r="L85" s="96" t="str">
        <f>IF('Data Entry - beta, gamma form'!C85&gt;0,Equations!$F$30*G85,"No Colony")</f>
        <v>No Colony</v>
      </c>
      <c r="M85" s="96" t="str">
        <f>IF('Data Entry - beta, gamma form'!D85&gt;0,Equations!$F$30*H85,"No Colony")</f>
        <v>No Colony</v>
      </c>
      <c r="N85" s="307" t="str">
        <f>IF('Data Entry - beta, gamma form'!E85&gt;0,Equations!$F$30*I85,"No Colony")</f>
        <v>No Colony</v>
      </c>
      <c r="Q85" s="100">
        <v>82</v>
      </c>
      <c r="R85" s="203" t="str">
        <f>IF('Site Description'!$C$43&gt;1,SQRT(('Data Entry - beta, gamma form'!I85)/PI()),"NO TRANSECT")</f>
        <v>NO TRANSECT</v>
      </c>
      <c r="S85" s="201" t="str">
        <f>IF('Site Description'!$C$43&gt;1,SQRT(('Data Entry - beta, gamma form'!J85)/PI()),"NO TRANSECT")</f>
        <v>NO TRANSECT</v>
      </c>
      <c r="T85" s="201" t="str">
        <f>IF('Site Description'!$C$43&gt;1,SQRT(('Data Entry - beta, gamma form'!K85)/PI()),"NO TRANSECT")</f>
        <v>NO TRANSECT</v>
      </c>
      <c r="U85" s="312" t="str">
        <f>IF('Site Description'!$C$43&gt;1,SQRT(('Data Entry - beta, gamma form'!L85)/PI()),"NO TRANSECT")</f>
        <v>NO TRANSECT</v>
      </c>
      <c r="V85" s="315" t="str">
        <f>IF('Data Entry - beta, gamma form'!I85&gt;0,PI()*(((R85+$F$2)*(R85+$F$2))-(R85*R85)),"No Colony")</f>
        <v>No Colony</v>
      </c>
      <c r="W85" s="91" t="str">
        <f>IF('Data Entry - beta, gamma form'!J85&gt;0,PI()*(((S85+$G$2)*(S85+$G$2))-(S85*S85)),"No Colony")</f>
        <v>No Colony</v>
      </c>
      <c r="X85" s="91" t="str">
        <f>IF('Data Entry - beta, gamma form'!K85&gt;0,PI()*(((T85+$H$2)*(T85+$H$2))-(T85*T85)),"No Colony")</f>
        <v>No Colony</v>
      </c>
      <c r="Y85" s="106" t="str">
        <f>IF('Data Entry - beta, gamma form'!L85&gt;0,PI()*(((U85+$I$2)*(U85+$I$2))-(U85*U85)),"No Colony")</f>
        <v>No Colony</v>
      </c>
      <c r="Z85" s="32"/>
      <c r="AA85" s="75" t="str">
        <f>IF('Data Entry - beta, gamma form'!I85&gt;0,Equations!$F$30*V85,"No Colony")</f>
        <v>No Colony</v>
      </c>
      <c r="AB85" s="76" t="str">
        <f>IF('Data Entry - beta, gamma form'!J85&gt;0,Equations!$F$30*W85,"No Colony")</f>
        <v>No Colony</v>
      </c>
      <c r="AC85" s="76" t="str">
        <f>IF('Data Entry - beta, gamma form'!K85&gt;0,Equations!$F$30*X85,"No Colony")</f>
        <v>No Colony</v>
      </c>
      <c r="AD85" s="77" t="str">
        <f>IF('Data Entry - beta, gamma form'!L85&gt;0,Equations!$F$30*Y85,"No Colony")</f>
        <v>No Colony</v>
      </c>
      <c r="AG85" s="100">
        <v>82</v>
      </c>
      <c r="AH85" s="203" t="str">
        <f>IF('Site Description'!$D$43&gt;1,SQRT(('Data Entry - beta, gamma form'!P85)/PI()),"NO TRANSECT")</f>
        <v>NO TRANSECT</v>
      </c>
      <c r="AI85" s="201" t="str">
        <f>IF('Site Description'!$D$43&gt;1,SQRT(('Data Entry - beta, gamma form'!Q85)/PI()),"NO TRANSECT")</f>
        <v>NO TRANSECT</v>
      </c>
      <c r="AJ85" s="201" t="str">
        <f>IF('Site Description'!$D$43&gt;1,SQRT(('Data Entry - beta, gamma form'!R85)/PI()),"NO TRANSECT")</f>
        <v>NO TRANSECT</v>
      </c>
      <c r="AK85" s="317" t="str">
        <f>IF('Site Description'!$D$43&gt;1,SQRT(('Data Entry - beta, gamma form'!S85)/PI()),"NO TRANSECT")</f>
        <v>NO TRANSECT</v>
      </c>
      <c r="AL85" s="315" t="str">
        <f>IF('Data Entry - beta, gamma form'!P85&gt;0,PI()*(((AH85+$F$2)*(AH85+$F$2))-(AH85*AH85)),"No Colony")</f>
        <v>No Colony</v>
      </c>
      <c r="AM85" s="91" t="str">
        <f>IF('Data Entry - beta, gamma form'!Q85&gt;0,PI()*(((AI85+$G$2)*(AI85+$G$2))-(AI85*AI85)),"No Colony")</f>
        <v>No Colony</v>
      </c>
      <c r="AN85" s="91" t="str">
        <f>IF('Data Entry - beta, gamma form'!R85&gt;0,PI()*(((AJ85+$H$2)*(AJ85+$H$2))-(AJ85*AJ85)),"No Colony")</f>
        <v>No Colony</v>
      </c>
      <c r="AO85" s="106" t="str">
        <f>IF('Data Entry - beta, gamma form'!S85&gt;0,PI()*(((AK85+$I$2)*(AK85+$I$2))-(AK85*AK85)),"No Colony")</f>
        <v>No Colony</v>
      </c>
      <c r="AP85" s="32"/>
      <c r="AQ85" s="75" t="str">
        <f>IF('Data Entry - beta, gamma form'!P85&gt;0,Equations!$F$30*AL85,"No Colony")</f>
        <v>No Colony</v>
      </c>
      <c r="AR85" s="76" t="str">
        <f>IF('Data Entry - beta, gamma form'!Q85&gt;0,Equations!$F$30*AM85,"No Colony")</f>
        <v>No Colony</v>
      </c>
      <c r="AS85" s="76" t="str">
        <f>IF('Data Entry - beta, gamma form'!R85&gt;0,Equations!$F$30*AN85,"No Colony")</f>
        <v>No Colony</v>
      </c>
      <c r="AT85" s="77" t="str">
        <f>IF('Data Entry - beta, gamma form'!S85&gt;0,Equations!$F$30*AO85,"No Colony")</f>
        <v>No Colony</v>
      </c>
      <c r="AW85" s="100">
        <v>82</v>
      </c>
      <c r="AX85" s="203" t="str">
        <f>IF('Site Description'!$E$43&gt;1,SQRT(('Data Entry - beta, gamma form'!W85)/PI()),"NO TRANSECT")</f>
        <v>NO TRANSECT</v>
      </c>
      <c r="AY85" s="201" t="str">
        <f>IF('Site Description'!$E$43&gt;1,SQRT(('Data Entry - beta, gamma form'!X85)/PI()),"NO TRANSECT")</f>
        <v>NO TRANSECT</v>
      </c>
      <c r="AZ85" s="201" t="str">
        <f>IF('Site Description'!$E$43&gt;1,SQRT(('Data Entry - beta, gamma form'!Y85)/PI()),"NO TRANSECT")</f>
        <v>NO TRANSECT</v>
      </c>
      <c r="BA85" s="312" t="str">
        <f>IF('Site Description'!$E$43&gt;1,SQRT(('Data Entry - beta, gamma form'!Z85)/PI()),"NO TRANSECT")</f>
        <v>NO TRANSECT</v>
      </c>
      <c r="BB85" s="315" t="str">
        <f>IF('Data Entry - beta, gamma form'!W85&gt;0,PI()*(((AX85+$F$2)*(AX85+$F$2))-(AX85*AX85)),"No Colony")</f>
        <v>No Colony</v>
      </c>
      <c r="BC85" s="91" t="str">
        <f>IF('Data Entry - beta, gamma form'!X85&gt;0,PI()*(((AY85+$G$2)*(AY85+$G$2))-(AY85*AY85)),"No Colony")</f>
        <v>No Colony</v>
      </c>
      <c r="BD85" s="91" t="str">
        <f>IF('Data Entry - beta, gamma form'!Y85&gt;0,PI()*(((AZ85+$H$2)*(AZ85+$H$2))-(AZ85*AZ85)),"No Colony")</f>
        <v>No Colony</v>
      </c>
      <c r="BE85" s="106" t="str">
        <f>IF('Data Entry - beta, gamma form'!Z85&gt;0,PI()*(((BA85+$I$2)*(BA85+$I$2))-(BA85*BA85)),"No Colony")</f>
        <v>No Colony</v>
      </c>
      <c r="BF85" s="32"/>
      <c r="BG85" s="306" t="str">
        <f>IF('Data Entry - beta, gamma form'!W85&gt;0,Equations!$F$30*BB85,"No Colony")</f>
        <v>No Colony</v>
      </c>
      <c r="BH85" s="96" t="str">
        <f>IF('Data Entry - beta, gamma form'!X85&gt;0,Equations!$F$30*BC85,"No Colony")</f>
        <v>No Colony</v>
      </c>
      <c r="BI85" s="96" t="str">
        <f>IF('Data Entry - beta, gamma form'!Y85&gt;0,Equations!$F$30*BD85,"No Colony")</f>
        <v>No Colony</v>
      </c>
      <c r="BJ85" s="307" t="str">
        <f>IF('Data Entry - beta, gamma form'!Z85&gt;0,Equations!$F$30*BE85,"No Colony")</f>
        <v>No Colony</v>
      </c>
      <c r="BM85" s="100">
        <v>82</v>
      </c>
      <c r="BN85" s="203" t="str">
        <f>IF('Site Description'!$F$43&gt;1,SQRT(('Data Entry - beta, gamma form'!AD85)/PI()),"NO TRANSECT")</f>
        <v>NO TRANSECT</v>
      </c>
      <c r="BO85" s="201" t="str">
        <f>IF('Site Description'!$F$43&gt;1,SQRT(('Data Entry - beta, gamma form'!AE85)/PI()),"NO TRANSECT")</f>
        <v>NO TRANSECT</v>
      </c>
      <c r="BP85" s="201" t="str">
        <f>IF('Site Description'!$F$43&gt;1,SQRT(('Data Entry - beta, gamma form'!AF85)/PI()),"NO TRANSECT")</f>
        <v>NO TRANSECT</v>
      </c>
      <c r="BQ85" s="312" t="str">
        <f>IF('Site Description'!$F$43&gt;1,SQRT(('Data Entry - beta, gamma form'!AG85)/PI()),"NO TRANSECT")</f>
        <v>NO TRANSECT</v>
      </c>
      <c r="BR85" s="315" t="str">
        <f>IF('Data Entry - beta, gamma form'!AD85&gt;0,PI()*(((BN85+$F$2)*(BN85+$F$2))-(BN85*BN85)),"No Colony")</f>
        <v>No Colony</v>
      </c>
      <c r="BS85" s="91" t="str">
        <f>IF('Data Entry - beta, gamma form'!AE85&gt;0,PI()*(((BO85+$G$2)*(BO85+$G$2))-(BO85*BO85)),"No Colony")</f>
        <v>No Colony</v>
      </c>
      <c r="BT85" s="91" t="str">
        <f>IF('Data Entry - beta, gamma form'!AF85&gt;0,PI()*(((BP85+$H$2)*(BP85+$H$2))-(BP85*BP85)),"No Colony")</f>
        <v>No Colony</v>
      </c>
      <c r="BU85" s="106" t="str">
        <f>IF('Data Entry - beta, gamma form'!AG85&gt;0,PI()*(((BQ85+$I$2)*(BQ85+$I$2))-(BQ85*BQ85)),"No Colony")</f>
        <v>No Colony</v>
      </c>
      <c r="BV85" s="32"/>
      <c r="BW85" s="75" t="str">
        <f>IF('Data Entry - beta, gamma form'!AD85&gt;0,Equations!$F$30*BR85,"No Colony")</f>
        <v>No Colony</v>
      </c>
      <c r="BX85" s="76" t="str">
        <f>IF('Data Entry - beta, gamma form'!AE85&gt;0,Equations!$F$30*BS85,"No Colony")</f>
        <v>No Colony</v>
      </c>
      <c r="BY85" s="76" t="str">
        <f>IF('Data Entry - beta, gamma form'!AF85&gt;0,Equations!$F$30*BT85,"No Colony")</f>
        <v>No Colony</v>
      </c>
      <c r="BZ85" s="77" t="str">
        <f>IF('Data Entry - beta, gamma form'!AG85&gt;0,Equations!$F$30*BU85,"No Colony")</f>
        <v>No Colony</v>
      </c>
      <c r="CC85" s="100">
        <v>82</v>
      </c>
      <c r="CD85" s="203" t="str">
        <f>IF('Site Description'!$G$43&gt;1,SQRT(('Data Entry - beta, gamma form'!AK85)/PI()),"NO TRANSECT")</f>
        <v>NO TRANSECT</v>
      </c>
      <c r="CE85" s="201" t="str">
        <f>IF('Site Description'!$G$43&gt;1,SQRT(('Data Entry - beta, gamma form'!AL85)/PI()),"NO TRANSECT")</f>
        <v>NO TRANSECT</v>
      </c>
      <c r="CF85" s="201" t="str">
        <f>IF('Site Description'!$G$43&gt;1,SQRT(('Data Entry - beta, gamma form'!AM85)/PI()),"NO TRANSECT")</f>
        <v>NO TRANSECT</v>
      </c>
      <c r="CG85" s="312" t="str">
        <f>IF('Site Description'!$G$43&gt;1,SQRT(('Data Entry - beta, gamma form'!AN85)/PI()),"NO TRANSECT")</f>
        <v>NO TRANSECT</v>
      </c>
      <c r="CH85" s="315" t="str">
        <f>IF('Data Entry - beta, gamma form'!AK85&gt;0,PI()*(((CD85+$F$2)*(CD85+$F$2))-(CD85*CD85)),"No Colony")</f>
        <v>No Colony</v>
      </c>
      <c r="CI85" s="91" t="str">
        <f>IF('Data Entry - beta, gamma form'!AL85&gt;0,PI()*(((CE85+$G$2)*(CE85+$G$2))-(CE85*CE85)),"No Colony")</f>
        <v>No Colony</v>
      </c>
      <c r="CJ85" s="91" t="str">
        <f>IF('Data Entry - beta, gamma form'!AM85&gt;0,PI()*(((CF85+$H$2)*(CF85+$H$2))-(CF85*CF85)),"No Colony")</f>
        <v>No Colony</v>
      </c>
      <c r="CK85" s="106" t="str">
        <f>IF('Data Entry - beta, gamma form'!AN85&gt;0,PI()*(((CG85+$I$2)*(CG85+$I$2))-(CG85*CG85)),"No Colony")</f>
        <v>No Colony</v>
      </c>
      <c r="CL85" s="34"/>
      <c r="CM85" s="75" t="str">
        <f>IF('Data Entry - beta, gamma form'!AK85&gt;0,Equations!$F$30*CH85,"No Colony")</f>
        <v>No Colony</v>
      </c>
      <c r="CN85" s="76" t="str">
        <f>IF('Data Entry - beta, gamma form'!AL85&gt;0,Equations!$F$30*CI85,"No Colony")</f>
        <v>No Colony</v>
      </c>
      <c r="CO85" s="76" t="str">
        <f>IF('Data Entry - beta, gamma form'!AM85&gt;0,Equations!$F$30*CJ85,"No Colony")</f>
        <v>No Colony</v>
      </c>
      <c r="CP85" s="77" t="str">
        <f>IF('Data Entry - beta, gamma form'!AN85&gt;0,Equations!$F$30*CK85,"No Colony")</f>
        <v>No Colony</v>
      </c>
    </row>
    <row r="86" spans="1:94" ht="15.75" thickBot="1">
      <c r="A86" s="100">
        <v>83</v>
      </c>
      <c r="B86" s="203" t="str">
        <f>IF('Site Description'!$B$43&gt;1,SQRT(('Data Entry - beta, gamma form'!B86)/PI()),"NO TRANSECT")</f>
        <v>NO TRANSECT</v>
      </c>
      <c r="C86" s="201" t="str">
        <f>IF('Site Description'!$B$43&gt;1,SQRT(('Data Entry - beta, gamma form'!C86)/PI()),"NO TRANSECT")</f>
        <v>NO TRANSECT</v>
      </c>
      <c r="D86" s="201" t="str">
        <f>IF('Site Description'!$B$43&gt;1,SQRT(('Data Entry - beta, gamma form'!D86)/PI()),"NO TRANSECT")</f>
        <v>NO TRANSECT</v>
      </c>
      <c r="E86" s="201" t="str">
        <f>IF('Site Description'!$B$43&gt;1,SQRT(('Data Entry - beta, gamma form'!E86)/PI()),"NO TRANSECT")</f>
        <v>NO TRANSECT</v>
      </c>
      <c r="F86" s="91" t="str">
        <f>IF('Data Entry - beta, gamma form'!B86&gt;0,PI()*(((B86+$F$2)*(B86+$F$2))-(B86*B86)),"No Colony")</f>
        <v>No Colony</v>
      </c>
      <c r="G86" s="91" t="str">
        <f>IF('Data Entry - beta, gamma form'!C86&gt;0,PI()*(((C86+$G$2)*(C86+$G$2))-(C86*C86)),"No Colony")</f>
        <v>No Colony</v>
      </c>
      <c r="H86" s="91" t="str">
        <f>IF('Data Entry - beta, gamma form'!D86&gt;0,PI()*(((D86+$H$2)*(D86+$H$2))-(D86*D86)),"No Colony")</f>
        <v>No Colony</v>
      </c>
      <c r="I86" s="106" t="str">
        <f>IF('Data Entry - beta, gamma form'!E86&gt;0,PI()*(((E86+$I$2)*(E86+$I$2))-(E86*E86)),"No Colony")</f>
        <v>No Colony</v>
      </c>
      <c r="K86" s="306" t="str">
        <f>IF('Data Entry - beta, gamma form'!B86&gt;0,Equations!$F$30*F86,"No Colony")</f>
        <v>No Colony</v>
      </c>
      <c r="L86" s="96" t="str">
        <f>IF('Data Entry - beta, gamma form'!C86&gt;0,Equations!$F$30*G86,"No Colony")</f>
        <v>No Colony</v>
      </c>
      <c r="M86" s="96" t="str">
        <f>IF('Data Entry - beta, gamma form'!D86&gt;0,Equations!$F$30*H86,"No Colony")</f>
        <v>No Colony</v>
      </c>
      <c r="N86" s="307" t="str">
        <f>IF('Data Entry - beta, gamma form'!E86&gt;0,Equations!$F$30*I86,"No Colony")</f>
        <v>No Colony</v>
      </c>
      <c r="Q86" s="100">
        <v>83</v>
      </c>
      <c r="R86" s="203" t="str">
        <f>IF('Site Description'!$C$43&gt;1,SQRT(('Data Entry - beta, gamma form'!I86)/PI()),"NO TRANSECT")</f>
        <v>NO TRANSECT</v>
      </c>
      <c r="S86" s="201" t="str">
        <f>IF('Site Description'!$C$43&gt;1,SQRT(('Data Entry - beta, gamma form'!J86)/PI()),"NO TRANSECT")</f>
        <v>NO TRANSECT</v>
      </c>
      <c r="T86" s="201" t="str">
        <f>IF('Site Description'!$C$43&gt;1,SQRT(('Data Entry - beta, gamma form'!K86)/PI()),"NO TRANSECT")</f>
        <v>NO TRANSECT</v>
      </c>
      <c r="U86" s="312" t="str">
        <f>IF('Site Description'!$C$43&gt;1,SQRT(('Data Entry - beta, gamma form'!L86)/PI()),"NO TRANSECT")</f>
        <v>NO TRANSECT</v>
      </c>
      <c r="V86" s="315" t="str">
        <f>IF('Data Entry - beta, gamma form'!I86&gt;0,PI()*(((R86+$F$2)*(R86+$F$2))-(R86*R86)),"No Colony")</f>
        <v>No Colony</v>
      </c>
      <c r="W86" s="91" t="str">
        <f>IF('Data Entry - beta, gamma form'!J86&gt;0,PI()*(((S86+$G$2)*(S86+$G$2))-(S86*S86)),"No Colony")</f>
        <v>No Colony</v>
      </c>
      <c r="X86" s="91" t="str">
        <f>IF('Data Entry - beta, gamma form'!K86&gt;0,PI()*(((T86+$H$2)*(T86+$H$2))-(T86*T86)),"No Colony")</f>
        <v>No Colony</v>
      </c>
      <c r="Y86" s="106" t="str">
        <f>IF('Data Entry - beta, gamma form'!L86&gt;0,PI()*(((U86+$I$2)*(U86+$I$2))-(U86*U86)),"No Colony")</f>
        <v>No Colony</v>
      </c>
      <c r="Z86" s="32"/>
      <c r="AA86" s="75" t="str">
        <f>IF('Data Entry - beta, gamma form'!I86&gt;0,Equations!$F$30*V86,"No Colony")</f>
        <v>No Colony</v>
      </c>
      <c r="AB86" s="76" t="str">
        <f>IF('Data Entry - beta, gamma form'!J86&gt;0,Equations!$F$30*W86,"No Colony")</f>
        <v>No Colony</v>
      </c>
      <c r="AC86" s="76" t="str">
        <f>IF('Data Entry - beta, gamma form'!K86&gt;0,Equations!$F$30*X86,"No Colony")</f>
        <v>No Colony</v>
      </c>
      <c r="AD86" s="77" t="str">
        <f>IF('Data Entry - beta, gamma form'!L86&gt;0,Equations!$F$30*Y86,"No Colony")</f>
        <v>No Colony</v>
      </c>
      <c r="AG86" s="100">
        <v>83</v>
      </c>
      <c r="AH86" s="203" t="str">
        <f>IF('Site Description'!$D$43&gt;1,SQRT(('Data Entry - beta, gamma form'!P86)/PI()),"NO TRANSECT")</f>
        <v>NO TRANSECT</v>
      </c>
      <c r="AI86" s="201" t="str">
        <f>IF('Site Description'!$D$43&gt;1,SQRT(('Data Entry - beta, gamma form'!Q86)/PI()),"NO TRANSECT")</f>
        <v>NO TRANSECT</v>
      </c>
      <c r="AJ86" s="201" t="str">
        <f>IF('Site Description'!$D$43&gt;1,SQRT(('Data Entry - beta, gamma form'!R86)/PI()),"NO TRANSECT")</f>
        <v>NO TRANSECT</v>
      </c>
      <c r="AK86" s="317" t="str">
        <f>IF('Site Description'!$D$43&gt;1,SQRT(('Data Entry - beta, gamma form'!S86)/PI()),"NO TRANSECT")</f>
        <v>NO TRANSECT</v>
      </c>
      <c r="AL86" s="315" t="str">
        <f>IF('Data Entry - beta, gamma form'!P86&gt;0,PI()*(((AH86+$F$2)*(AH86+$F$2))-(AH86*AH86)),"No Colony")</f>
        <v>No Colony</v>
      </c>
      <c r="AM86" s="91" t="str">
        <f>IF('Data Entry - beta, gamma form'!Q86&gt;0,PI()*(((AI86+$G$2)*(AI86+$G$2))-(AI86*AI86)),"No Colony")</f>
        <v>No Colony</v>
      </c>
      <c r="AN86" s="91" t="str">
        <f>IF('Data Entry - beta, gamma form'!R86&gt;0,PI()*(((AJ86+$H$2)*(AJ86+$H$2))-(AJ86*AJ86)),"No Colony")</f>
        <v>No Colony</v>
      </c>
      <c r="AO86" s="106" t="str">
        <f>IF('Data Entry - beta, gamma form'!S86&gt;0,PI()*(((AK86+$I$2)*(AK86+$I$2))-(AK86*AK86)),"No Colony")</f>
        <v>No Colony</v>
      </c>
      <c r="AP86" s="32"/>
      <c r="AQ86" s="75" t="str">
        <f>IF('Data Entry - beta, gamma form'!P86&gt;0,Equations!$F$30*AL86,"No Colony")</f>
        <v>No Colony</v>
      </c>
      <c r="AR86" s="76" t="str">
        <f>IF('Data Entry - beta, gamma form'!Q86&gt;0,Equations!$F$30*AM86,"No Colony")</f>
        <v>No Colony</v>
      </c>
      <c r="AS86" s="76" t="str">
        <f>IF('Data Entry - beta, gamma form'!R86&gt;0,Equations!$F$30*AN86,"No Colony")</f>
        <v>No Colony</v>
      </c>
      <c r="AT86" s="77" t="str">
        <f>IF('Data Entry - beta, gamma form'!S86&gt;0,Equations!$F$30*AO86,"No Colony")</f>
        <v>No Colony</v>
      </c>
      <c r="AW86" s="100">
        <v>83</v>
      </c>
      <c r="AX86" s="203" t="str">
        <f>IF('Site Description'!$E$43&gt;1,SQRT(('Data Entry - beta, gamma form'!W86)/PI()),"NO TRANSECT")</f>
        <v>NO TRANSECT</v>
      </c>
      <c r="AY86" s="201" t="str">
        <f>IF('Site Description'!$E$43&gt;1,SQRT(('Data Entry - beta, gamma form'!X86)/PI()),"NO TRANSECT")</f>
        <v>NO TRANSECT</v>
      </c>
      <c r="AZ86" s="201" t="str">
        <f>IF('Site Description'!$E$43&gt;1,SQRT(('Data Entry - beta, gamma form'!Y86)/PI()),"NO TRANSECT")</f>
        <v>NO TRANSECT</v>
      </c>
      <c r="BA86" s="312" t="str">
        <f>IF('Site Description'!$E$43&gt;1,SQRT(('Data Entry - beta, gamma form'!Z86)/PI()),"NO TRANSECT")</f>
        <v>NO TRANSECT</v>
      </c>
      <c r="BB86" s="315" t="str">
        <f>IF('Data Entry - beta, gamma form'!W86&gt;0,PI()*(((AX86+$F$2)*(AX86+$F$2))-(AX86*AX86)),"No Colony")</f>
        <v>No Colony</v>
      </c>
      <c r="BC86" s="91" t="str">
        <f>IF('Data Entry - beta, gamma form'!X86&gt;0,PI()*(((AY86+$G$2)*(AY86+$G$2))-(AY86*AY86)),"No Colony")</f>
        <v>No Colony</v>
      </c>
      <c r="BD86" s="91" t="str">
        <f>IF('Data Entry - beta, gamma form'!Y86&gt;0,PI()*(((AZ86+$H$2)*(AZ86+$H$2))-(AZ86*AZ86)),"No Colony")</f>
        <v>No Colony</v>
      </c>
      <c r="BE86" s="106" t="str">
        <f>IF('Data Entry - beta, gamma form'!Z86&gt;0,PI()*(((BA86+$I$2)*(BA86+$I$2))-(BA86*BA86)),"No Colony")</f>
        <v>No Colony</v>
      </c>
      <c r="BF86" s="32"/>
      <c r="BG86" s="306" t="str">
        <f>IF('Data Entry - beta, gamma form'!W86&gt;0,Equations!$F$30*BB86,"No Colony")</f>
        <v>No Colony</v>
      </c>
      <c r="BH86" s="96" t="str">
        <f>IF('Data Entry - beta, gamma form'!X86&gt;0,Equations!$F$30*BC86,"No Colony")</f>
        <v>No Colony</v>
      </c>
      <c r="BI86" s="96" t="str">
        <f>IF('Data Entry - beta, gamma form'!Y86&gt;0,Equations!$F$30*BD86,"No Colony")</f>
        <v>No Colony</v>
      </c>
      <c r="BJ86" s="307" t="str">
        <f>IF('Data Entry - beta, gamma form'!Z86&gt;0,Equations!$F$30*BE86,"No Colony")</f>
        <v>No Colony</v>
      </c>
      <c r="BM86" s="100">
        <v>83</v>
      </c>
      <c r="BN86" s="203" t="str">
        <f>IF('Site Description'!$F$43&gt;1,SQRT(('Data Entry - beta, gamma form'!AD86)/PI()),"NO TRANSECT")</f>
        <v>NO TRANSECT</v>
      </c>
      <c r="BO86" s="201" t="str">
        <f>IF('Site Description'!$F$43&gt;1,SQRT(('Data Entry - beta, gamma form'!AE86)/PI()),"NO TRANSECT")</f>
        <v>NO TRANSECT</v>
      </c>
      <c r="BP86" s="201" t="str">
        <f>IF('Site Description'!$F$43&gt;1,SQRT(('Data Entry - beta, gamma form'!AF86)/PI()),"NO TRANSECT")</f>
        <v>NO TRANSECT</v>
      </c>
      <c r="BQ86" s="312" t="str">
        <f>IF('Site Description'!$F$43&gt;1,SQRT(('Data Entry - beta, gamma form'!AG86)/PI()),"NO TRANSECT")</f>
        <v>NO TRANSECT</v>
      </c>
      <c r="BR86" s="315" t="str">
        <f>IF('Data Entry - beta, gamma form'!AD86&gt;0,PI()*(((BN86+$F$2)*(BN86+$F$2))-(BN86*BN86)),"No Colony")</f>
        <v>No Colony</v>
      </c>
      <c r="BS86" s="91" t="str">
        <f>IF('Data Entry - beta, gamma form'!AE86&gt;0,PI()*(((BO86+$G$2)*(BO86+$G$2))-(BO86*BO86)),"No Colony")</f>
        <v>No Colony</v>
      </c>
      <c r="BT86" s="91" t="str">
        <f>IF('Data Entry - beta, gamma form'!AF86&gt;0,PI()*(((BP86+$H$2)*(BP86+$H$2))-(BP86*BP86)),"No Colony")</f>
        <v>No Colony</v>
      </c>
      <c r="BU86" s="106" t="str">
        <f>IF('Data Entry - beta, gamma form'!AG86&gt;0,PI()*(((BQ86+$I$2)*(BQ86+$I$2))-(BQ86*BQ86)),"No Colony")</f>
        <v>No Colony</v>
      </c>
      <c r="BV86" s="32"/>
      <c r="BW86" s="75" t="str">
        <f>IF('Data Entry - beta, gamma form'!AD86&gt;0,Equations!$F$30*BR86,"No Colony")</f>
        <v>No Colony</v>
      </c>
      <c r="BX86" s="76" t="str">
        <f>IF('Data Entry - beta, gamma form'!AE86&gt;0,Equations!$F$30*BS86,"No Colony")</f>
        <v>No Colony</v>
      </c>
      <c r="BY86" s="76" t="str">
        <f>IF('Data Entry - beta, gamma form'!AF86&gt;0,Equations!$F$30*BT86,"No Colony")</f>
        <v>No Colony</v>
      </c>
      <c r="BZ86" s="77" t="str">
        <f>IF('Data Entry - beta, gamma form'!AG86&gt;0,Equations!$F$30*BU86,"No Colony")</f>
        <v>No Colony</v>
      </c>
      <c r="CC86" s="100">
        <v>83</v>
      </c>
      <c r="CD86" s="203" t="str">
        <f>IF('Site Description'!$G$43&gt;1,SQRT(('Data Entry - beta, gamma form'!AK86)/PI()),"NO TRANSECT")</f>
        <v>NO TRANSECT</v>
      </c>
      <c r="CE86" s="201" t="str">
        <f>IF('Site Description'!$G$43&gt;1,SQRT(('Data Entry - beta, gamma form'!AL86)/PI()),"NO TRANSECT")</f>
        <v>NO TRANSECT</v>
      </c>
      <c r="CF86" s="201" t="str">
        <f>IF('Site Description'!$G$43&gt;1,SQRT(('Data Entry - beta, gamma form'!AM86)/PI()),"NO TRANSECT")</f>
        <v>NO TRANSECT</v>
      </c>
      <c r="CG86" s="312" t="str">
        <f>IF('Site Description'!$G$43&gt;1,SQRT(('Data Entry - beta, gamma form'!AN86)/PI()),"NO TRANSECT")</f>
        <v>NO TRANSECT</v>
      </c>
      <c r="CH86" s="315" t="str">
        <f>IF('Data Entry - beta, gamma form'!AK86&gt;0,PI()*(((CD86+$F$2)*(CD86+$F$2))-(CD86*CD86)),"No Colony")</f>
        <v>No Colony</v>
      </c>
      <c r="CI86" s="91" t="str">
        <f>IF('Data Entry - beta, gamma form'!AL86&gt;0,PI()*(((CE86+$G$2)*(CE86+$G$2))-(CE86*CE86)),"No Colony")</f>
        <v>No Colony</v>
      </c>
      <c r="CJ86" s="91" t="str">
        <f>IF('Data Entry - beta, gamma form'!AM86&gt;0,PI()*(((CF86+$H$2)*(CF86+$H$2))-(CF86*CF86)),"No Colony")</f>
        <v>No Colony</v>
      </c>
      <c r="CK86" s="106" t="str">
        <f>IF('Data Entry - beta, gamma form'!AN86&gt;0,PI()*(((CG86+$I$2)*(CG86+$I$2))-(CG86*CG86)),"No Colony")</f>
        <v>No Colony</v>
      </c>
      <c r="CL86" s="34"/>
      <c r="CM86" s="75" t="str">
        <f>IF('Data Entry - beta, gamma form'!AK86&gt;0,Equations!$F$30*CH86,"No Colony")</f>
        <v>No Colony</v>
      </c>
      <c r="CN86" s="76" t="str">
        <f>IF('Data Entry - beta, gamma form'!AL86&gt;0,Equations!$F$30*CI86,"No Colony")</f>
        <v>No Colony</v>
      </c>
      <c r="CO86" s="76" t="str">
        <f>IF('Data Entry - beta, gamma form'!AM86&gt;0,Equations!$F$30*CJ86,"No Colony")</f>
        <v>No Colony</v>
      </c>
      <c r="CP86" s="77" t="str">
        <f>IF('Data Entry - beta, gamma form'!AN86&gt;0,Equations!$F$30*CK86,"No Colony")</f>
        <v>No Colony</v>
      </c>
    </row>
    <row r="87" spans="1:94" ht="15.75" thickBot="1">
      <c r="A87" s="100">
        <v>84</v>
      </c>
      <c r="B87" s="203" t="str">
        <f>IF('Site Description'!$B$43&gt;1,SQRT(('Data Entry - beta, gamma form'!B87)/PI()),"NO TRANSECT")</f>
        <v>NO TRANSECT</v>
      </c>
      <c r="C87" s="201" t="str">
        <f>IF('Site Description'!$B$43&gt;1,SQRT(('Data Entry - beta, gamma form'!C87)/PI()),"NO TRANSECT")</f>
        <v>NO TRANSECT</v>
      </c>
      <c r="D87" s="201" t="str">
        <f>IF('Site Description'!$B$43&gt;1,SQRT(('Data Entry - beta, gamma form'!D87)/PI()),"NO TRANSECT")</f>
        <v>NO TRANSECT</v>
      </c>
      <c r="E87" s="201" t="str">
        <f>IF('Site Description'!$B$43&gt;1,SQRT(('Data Entry - beta, gamma form'!E87)/PI()),"NO TRANSECT")</f>
        <v>NO TRANSECT</v>
      </c>
      <c r="F87" s="91" t="str">
        <f>IF('Data Entry - beta, gamma form'!B87&gt;0,PI()*(((B87+$F$2)*(B87+$F$2))-(B87*B87)),"No Colony")</f>
        <v>No Colony</v>
      </c>
      <c r="G87" s="91" t="str">
        <f>IF('Data Entry - beta, gamma form'!C87&gt;0,PI()*(((C87+$G$2)*(C87+$G$2))-(C87*C87)),"No Colony")</f>
        <v>No Colony</v>
      </c>
      <c r="H87" s="91" t="str">
        <f>IF('Data Entry - beta, gamma form'!D87&gt;0,PI()*(((D87+$H$2)*(D87+$H$2))-(D87*D87)),"No Colony")</f>
        <v>No Colony</v>
      </c>
      <c r="I87" s="106" t="str">
        <f>IF('Data Entry - beta, gamma form'!E87&gt;0,PI()*(((E87+$I$2)*(E87+$I$2))-(E87*E87)),"No Colony")</f>
        <v>No Colony</v>
      </c>
      <c r="K87" s="306" t="str">
        <f>IF('Data Entry - beta, gamma form'!B87&gt;0,Equations!$F$30*F87,"No Colony")</f>
        <v>No Colony</v>
      </c>
      <c r="L87" s="96" t="str">
        <f>IF('Data Entry - beta, gamma form'!C87&gt;0,Equations!$F$30*G87,"No Colony")</f>
        <v>No Colony</v>
      </c>
      <c r="M87" s="96" t="str">
        <f>IF('Data Entry - beta, gamma form'!D87&gt;0,Equations!$F$30*H87,"No Colony")</f>
        <v>No Colony</v>
      </c>
      <c r="N87" s="307" t="str">
        <f>IF('Data Entry - beta, gamma form'!E87&gt;0,Equations!$F$30*I87,"No Colony")</f>
        <v>No Colony</v>
      </c>
      <c r="Q87" s="100">
        <v>84</v>
      </c>
      <c r="R87" s="203" t="str">
        <f>IF('Site Description'!$C$43&gt;1,SQRT(('Data Entry - beta, gamma form'!I87)/PI()),"NO TRANSECT")</f>
        <v>NO TRANSECT</v>
      </c>
      <c r="S87" s="201" t="str">
        <f>IF('Site Description'!$C$43&gt;1,SQRT(('Data Entry - beta, gamma form'!J87)/PI()),"NO TRANSECT")</f>
        <v>NO TRANSECT</v>
      </c>
      <c r="T87" s="201" t="str">
        <f>IF('Site Description'!$C$43&gt;1,SQRT(('Data Entry - beta, gamma form'!K87)/PI()),"NO TRANSECT")</f>
        <v>NO TRANSECT</v>
      </c>
      <c r="U87" s="312" t="str">
        <f>IF('Site Description'!$C$43&gt;1,SQRT(('Data Entry - beta, gamma form'!L87)/PI()),"NO TRANSECT")</f>
        <v>NO TRANSECT</v>
      </c>
      <c r="V87" s="315" t="str">
        <f>IF('Data Entry - beta, gamma form'!I87&gt;0,PI()*(((R87+$F$2)*(R87+$F$2))-(R87*R87)),"No Colony")</f>
        <v>No Colony</v>
      </c>
      <c r="W87" s="91" t="str">
        <f>IF('Data Entry - beta, gamma form'!J87&gt;0,PI()*(((S87+$G$2)*(S87+$G$2))-(S87*S87)),"No Colony")</f>
        <v>No Colony</v>
      </c>
      <c r="X87" s="91" t="str">
        <f>IF('Data Entry - beta, gamma form'!K87&gt;0,PI()*(((T87+$H$2)*(T87+$H$2))-(T87*T87)),"No Colony")</f>
        <v>No Colony</v>
      </c>
      <c r="Y87" s="106" t="str">
        <f>IF('Data Entry - beta, gamma form'!L87&gt;0,PI()*(((U87+$I$2)*(U87+$I$2))-(U87*U87)),"No Colony")</f>
        <v>No Colony</v>
      </c>
      <c r="Z87" s="32"/>
      <c r="AA87" s="75" t="str">
        <f>IF('Data Entry - beta, gamma form'!I87&gt;0,Equations!$F$30*V87,"No Colony")</f>
        <v>No Colony</v>
      </c>
      <c r="AB87" s="76" t="str">
        <f>IF('Data Entry - beta, gamma form'!J87&gt;0,Equations!$F$30*W87,"No Colony")</f>
        <v>No Colony</v>
      </c>
      <c r="AC87" s="76" t="str">
        <f>IF('Data Entry - beta, gamma form'!K87&gt;0,Equations!$F$30*X87,"No Colony")</f>
        <v>No Colony</v>
      </c>
      <c r="AD87" s="77" t="str">
        <f>IF('Data Entry - beta, gamma form'!L87&gt;0,Equations!$F$30*Y87,"No Colony")</f>
        <v>No Colony</v>
      </c>
      <c r="AG87" s="100">
        <v>84</v>
      </c>
      <c r="AH87" s="203" t="str">
        <f>IF('Site Description'!$D$43&gt;1,SQRT(('Data Entry - beta, gamma form'!P87)/PI()),"NO TRANSECT")</f>
        <v>NO TRANSECT</v>
      </c>
      <c r="AI87" s="201" t="str">
        <f>IF('Site Description'!$D$43&gt;1,SQRT(('Data Entry - beta, gamma form'!Q87)/PI()),"NO TRANSECT")</f>
        <v>NO TRANSECT</v>
      </c>
      <c r="AJ87" s="201" t="str">
        <f>IF('Site Description'!$D$43&gt;1,SQRT(('Data Entry - beta, gamma form'!R87)/PI()),"NO TRANSECT")</f>
        <v>NO TRANSECT</v>
      </c>
      <c r="AK87" s="317" t="str">
        <f>IF('Site Description'!$D$43&gt;1,SQRT(('Data Entry - beta, gamma form'!S87)/PI()),"NO TRANSECT")</f>
        <v>NO TRANSECT</v>
      </c>
      <c r="AL87" s="315" t="str">
        <f>IF('Data Entry - beta, gamma form'!P87&gt;0,PI()*(((AH87+$F$2)*(AH87+$F$2))-(AH87*AH87)),"No Colony")</f>
        <v>No Colony</v>
      </c>
      <c r="AM87" s="91" t="str">
        <f>IF('Data Entry - beta, gamma form'!Q87&gt;0,PI()*(((AI87+$G$2)*(AI87+$G$2))-(AI87*AI87)),"No Colony")</f>
        <v>No Colony</v>
      </c>
      <c r="AN87" s="91" t="str">
        <f>IF('Data Entry - beta, gamma form'!R87&gt;0,PI()*(((AJ87+$H$2)*(AJ87+$H$2))-(AJ87*AJ87)),"No Colony")</f>
        <v>No Colony</v>
      </c>
      <c r="AO87" s="106" t="str">
        <f>IF('Data Entry - beta, gamma form'!S87&gt;0,PI()*(((AK87+$I$2)*(AK87+$I$2))-(AK87*AK87)),"No Colony")</f>
        <v>No Colony</v>
      </c>
      <c r="AP87" s="32"/>
      <c r="AQ87" s="75" t="str">
        <f>IF('Data Entry - beta, gamma form'!P87&gt;0,Equations!$F$30*AL87,"No Colony")</f>
        <v>No Colony</v>
      </c>
      <c r="AR87" s="76" t="str">
        <f>IF('Data Entry - beta, gamma form'!Q87&gt;0,Equations!$F$30*AM87,"No Colony")</f>
        <v>No Colony</v>
      </c>
      <c r="AS87" s="76" t="str">
        <f>IF('Data Entry - beta, gamma form'!R87&gt;0,Equations!$F$30*AN87,"No Colony")</f>
        <v>No Colony</v>
      </c>
      <c r="AT87" s="77" t="str">
        <f>IF('Data Entry - beta, gamma form'!S87&gt;0,Equations!$F$30*AO87,"No Colony")</f>
        <v>No Colony</v>
      </c>
      <c r="AW87" s="100">
        <v>84</v>
      </c>
      <c r="AX87" s="203" t="str">
        <f>IF('Site Description'!$E$43&gt;1,SQRT(('Data Entry - beta, gamma form'!W87)/PI()),"NO TRANSECT")</f>
        <v>NO TRANSECT</v>
      </c>
      <c r="AY87" s="201" t="str">
        <f>IF('Site Description'!$E$43&gt;1,SQRT(('Data Entry - beta, gamma form'!X87)/PI()),"NO TRANSECT")</f>
        <v>NO TRANSECT</v>
      </c>
      <c r="AZ87" s="201" t="str">
        <f>IF('Site Description'!$E$43&gt;1,SQRT(('Data Entry - beta, gamma form'!Y87)/PI()),"NO TRANSECT")</f>
        <v>NO TRANSECT</v>
      </c>
      <c r="BA87" s="312" t="str">
        <f>IF('Site Description'!$E$43&gt;1,SQRT(('Data Entry - beta, gamma form'!Z87)/PI()),"NO TRANSECT")</f>
        <v>NO TRANSECT</v>
      </c>
      <c r="BB87" s="315" t="str">
        <f>IF('Data Entry - beta, gamma form'!W87&gt;0,PI()*(((AX87+$F$2)*(AX87+$F$2))-(AX87*AX87)),"No Colony")</f>
        <v>No Colony</v>
      </c>
      <c r="BC87" s="91" t="str">
        <f>IF('Data Entry - beta, gamma form'!X87&gt;0,PI()*(((AY87+$G$2)*(AY87+$G$2))-(AY87*AY87)),"No Colony")</f>
        <v>No Colony</v>
      </c>
      <c r="BD87" s="91" t="str">
        <f>IF('Data Entry - beta, gamma form'!Y87&gt;0,PI()*(((AZ87+$H$2)*(AZ87+$H$2))-(AZ87*AZ87)),"No Colony")</f>
        <v>No Colony</v>
      </c>
      <c r="BE87" s="106" t="str">
        <f>IF('Data Entry - beta, gamma form'!Z87&gt;0,PI()*(((BA87+$I$2)*(BA87+$I$2))-(BA87*BA87)),"No Colony")</f>
        <v>No Colony</v>
      </c>
      <c r="BF87" s="32"/>
      <c r="BG87" s="306" t="str">
        <f>IF('Data Entry - beta, gamma form'!W87&gt;0,Equations!$F$30*BB87,"No Colony")</f>
        <v>No Colony</v>
      </c>
      <c r="BH87" s="96" t="str">
        <f>IF('Data Entry - beta, gamma form'!X87&gt;0,Equations!$F$30*BC87,"No Colony")</f>
        <v>No Colony</v>
      </c>
      <c r="BI87" s="96" t="str">
        <f>IF('Data Entry - beta, gamma form'!Y87&gt;0,Equations!$F$30*BD87,"No Colony")</f>
        <v>No Colony</v>
      </c>
      <c r="BJ87" s="307" t="str">
        <f>IF('Data Entry - beta, gamma form'!Z87&gt;0,Equations!$F$30*BE87,"No Colony")</f>
        <v>No Colony</v>
      </c>
      <c r="BM87" s="100">
        <v>84</v>
      </c>
      <c r="BN87" s="203" t="str">
        <f>IF('Site Description'!$F$43&gt;1,SQRT(('Data Entry - beta, gamma form'!AD87)/PI()),"NO TRANSECT")</f>
        <v>NO TRANSECT</v>
      </c>
      <c r="BO87" s="201" t="str">
        <f>IF('Site Description'!$F$43&gt;1,SQRT(('Data Entry - beta, gamma form'!AE87)/PI()),"NO TRANSECT")</f>
        <v>NO TRANSECT</v>
      </c>
      <c r="BP87" s="201" t="str">
        <f>IF('Site Description'!$F$43&gt;1,SQRT(('Data Entry - beta, gamma form'!AF87)/PI()),"NO TRANSECT")</f>
        <v>NO TRANSECT</v>
      </c>
      <c r="BQ87" s="312" t="str">
        <f>IF('Site Description'!$F$43&gt;1,SQRT(('Data Entry - beta, gamma form'!AG87)/PI()),"NO TRANSECT")</f>
        <v>NO TRANSECT</v>
      </c>
      <c r="BR87" s="315" t="str">
        <f>IF('Data Entry - beta, gamma form'!AD87&gt;0,PI()*(((BN87+$F$2)*(BN87+$F$2))-(BN87*BN87)),"No Colony")</f>
        <v>No Colony</v>
      </c>
      <c r="BS87" s="91" t="str">
        <f>IF('Data Entry - beta, gamma form'!AE87&gt;0,PI()*(((BO87+$G$2)*(BO87+$G$2))-(BO87*BO87)),"No Colony")</f>
        <v>No Colony</v>
      </c>
      <c r="BT87" s="91" t="str">
        <f>IF('Data Entry - beta, gamma form'!AF87&gt;0,PI()*(((BP87+$H$2)*(BP87+$H$2))-(BP87*BP87)),"No Colony")</f>
        <v>No Colony</v>
      </c>
      <c r="BU87" s="106" t="str">
        <f>IF('Data Entry - beta, gamma form'!AG87&gt;0,PI()*(((BQ87+$I$2)*(BQ87+$I$2))-(BQ87*BQ87)),"No Colony")</f>
        <v>No Colony</v>
      </c>
      <c r="BV87" s="32"/>
      <c r="BW87" s="75" t="str">
        <f>IF('Data Entry - beta, gamma form'!AD87&gt;0,Equations!$F$30*BR87,"No Colony")</f>
        <v>No Colony</v>
      </c>
      <c r="BX87" s="76" t="str">
        <f>IF('Data Entry - beta, gamma form'!AE87&gt;0,Equations!$F$30*BS87,"No Colony")</f>
        <v>No Colony</v>
      </c>
      <c r="BY87" s="76" t="str">
        <f>IF('Data Entry - beta, gamma form'!AF87&gt;0,Equations!$F$30*BT87,"No Colony")</f>
        <v>No Colony</v>
      </c>
      <c r="BZ87" s="77" t="str">
        <f>IF('Data Entry - beta, gamma form'!AG87&gt;0,Equations!$F$30*BU87,"No Colony")</f>
        <v>No Colony</v>
      </c>
      <c r="CC87" s="100">
        <v>84</v>
      </c>
      <c r="CD87" s="203" t="str">
        <f>IF('Site Description'!$G$43&gt;1,SQRT(('Data Entry - beta, gamma form'!AK87)/PI()),"NO TRANSECT")</f>
        <v>NO TRANSECT</v>
      </c>
      <c r="CE87" s="201" t="str">
        <f>IF('Site Description'!$G$43&gt;1,SQRT(('Data Entry - beta, gamma form'!AL87)/PI()),"NO TRANSECT")</f>
        <v>NO TRANSECT</v>
      </c>
      <c r="CF87" s="201" t="str">
        <f>IF('Site Description'!$G$43&gt;1,SQRT(('Data Entry - beta, gamma form'!AM87)/PI()),"NO TRANSECT")</f>
        <v>NO TRANSECT</v>
      </c>
      <c r="CG87" s="312" t="str">
        <f>IF('Site Description'!$G$43&gt;1,SQRT(('Data Entry - beta, gamma form'!AN87)/PI()),"NO TRANSECT")</f>
        <v>NO TRANSECT</v>
      </c>
      <c r="CH87" s="315" t="str">
        <f>IF('Data Entry - beta, gamma form'!AK87&gt;0,PI()*(((CD87+$F$2)*(CD87+$F$2))-(CD87*CD87)),"No Colony")</f>
        <v>No Colony</v>
      </c>
      <c r="CI87" s="91" t="str">
        <f>IF('Data Entry - beta, gamma form'!AL87&gt;0,PI()*(((CE87+$G$2)*(CE87+$G$2))-(CE87*CE87)),"No Colony")</f>
        <v>No Colony</v>
      </c>
      <c r="CJ87" s="91" t="str">
        <f>IF('Data Entry - beta, gamma form'!AM87&gt;0,PI()*(((CF87+$H$2)*(CF87+$H$2))-(CF87*CF87)),"No Colony")</f>
        <v>No Colony</v>
      </c>
      <c r="CK87" s="106" t="str">
        <f>IF('Data Entry - beta, gamma form'!AN87&gt;0,PI()*(((CG87+$I$2)*(CG87+$I$2))-(CG87*CG87)),"No Colony")</f>
        <v>No Colony</v>
      </c>
      <c r="CL87" s="34"/>
      <c r="CM87" s="75" t="str">
        <f>IF('Data Entry - beta, gamma form'!AK87&gt;0,Equations!$F$30*CH87,"No Colony")</f>
        <v>No Colony</v>
      </c>
      <c r="CN87" s="76" t="str">
        <f>IF('Data Entry - beta, gamma form'!AL87&gt;0,Equations!$F$30*CI87,"No Colony")</f>
        <v>No Colony</v>
      </c>
      <c r="CO87" s="76" t="str">
        <f>IF('Data Entry - beta, gamma form'!AM87&gt;0,Equations!$F$30*CJ87,"No Colony")</f>
        <v>No Colony</v>
      </c>
      <c r="CP87" s="77" t="str">
        <f>IF('Data Entry - beta, gamma form'!AN87&gt;0,Equations!$F$30*CK87,"No Colony")</f>
        <v>No Colony</v>
      </c>
    </row>
    <row r="88" spans="1:94" ht="15.75" thickBot="1">
      <c r="A88" s="100">
        <v>85</v>
      </c>
      <c r="B88" s="203" t="str">
        <f>IF('Site Description'!$B$43&gt;1,SQRT(('Data Entry - beta, gamma form'!B88)/PI()),"NO TRANSECT")</f>
        <v>NO TRANSECT</v>
      </c>
      <c r="C88" s="201" t="str">
        <f>IF('Site Description'!$B$43&gt;1,SQRT(('Data Entry - beta, gamma form'!C88)/PI()),"NO TRANSECT")</f>
        <v>NO TRANSECT</v>
      </c>
      <c r="D88" s="201" t="str">
        <f>IF('Site Description'!$B$43&gt;1,SQRT(('Data Entry - beta, gamma form'!D88)/PI()),"NO TRANSECT")</f>
        <v>NO TRANSECT</v>
      </c>
      <c r="E88" s="201" t="str">
        <f>IF('Site Description'!$B$43&gt;1,SQRT(('Data Entry - beta, gamma form'!E88)/PI()),"NO TRANSECT")</f>
        <v>NO TRANSECT</v>
      </c>
      <c r="F88" s="91" t="str">
        <f>IF('Data Entry - beta, gamma form'!B88&gt;0,PI()*(((B88+$F$2)*(B88+$F$2))-(B88*B88)),"No Colony")</f>
        <v>No Colony</v>
      </c>
      <c r="G88" s="91" t="str">
        <f>IF('Data Entry - beta, gamma form'!C88&gt;0,PI()*(((C88+$G$2)*(C88+$G$2))-(C88*C88)),"No Colony")</f>
        <v>No Colony</v>
      </c>
      <c r="H88" s="91" t="str">
        <f>IF('Data Entry - beta, gamma form'!D88&gt;0,PI()*(((D88+$H$2)*(D88+$H$2))-(D88*D88)),"No Colony")</f>
        <v>No Colony</v>
      </c>
      <c r="I88" s="106" t="str">
        <f>IF('Data Entry - beta, gamma form'!E88&gt;0,PI()*(((E88+$I$2)*(E88+$I$2))-(E88*E88)),"No Colony")</f>
        <v>No Colony</v>
      </c>
      <c r="K88" s="306" t="str">
        <f>IF('Data Entry - beta, gamma form'!B88&gt;0,Equations!$F$30*F88,"No Colony")</f>
        <v>No Colony</v>
      </c>
      <c r="L88" s="96" t="str">
        <f>IF('Data Entry - beta, gamma form'!C88&gt;0,Equations!$F$30*G88,"No Colony")</f>
        <v>No Colony</v>
      </c>
      <c r="M88" s="96" t="str">
        <f>IF('Data Entry - beta, gamma form'!D88&gt;0,Equations!$F$30*H88,"No Colony")</f>
        <v>No Colony</v>
      </c>
      <c r="N88" s="307" t="str">
        <f>IF('Data Entry - beta, gamma form'!E88&gt;0,Equations!$F$30*I88,"No Colony")</f>
        <v>No Colony</v>
      </c>
      <c r="Q88" s="100">
        <v>85</v>
      </c>
      <c r="R88" s="203" t="str">
        <f>IF('Site Description'!$C$43&gt;1,SQRT(('Data Entry - beta, gamma form'!I88)/PI()),"NO TRANSECT")</f>
        <v>NO TRANSECT</v>
      </c>
      <c r="S88" s="201" t="str">
        <f>IF('Site Description'!$C$43&gt;1,SQRT(('Data Entry - beta, gamma form'!J88)/PI()),"NO TRANSECT")</f>
        <v>NO TRANSECT</v>
      </c>
      <c r="T88" s="201" t="str">
        <f>IF('Site Description'!$C$43&gt;1,SQRT(('Data Entry - beta, gamma form'!K88)/PI()),"NO TRANSECT")</f>
        <v>NO TRANSECT</v>
      </c>
      <c r="U88" s="312" t="str">
        <f>IF('Site Description'!$C$43&gt;1,SQRT(('Data Entry - beta, gamma form'!L88)/PI()),"NO TRANSECT")</f>
        <v>NO TRANSECT</v>
      </c>
      <c r="V88" s="315" t="str">
        <f>IF('Data Entry - beta, gamma form'!I88&gt;0,PI()*(((R88+$F$2)*(R88+$F$2))-(R88*R88)),"No Colony")</f>
        <v>No Colony</v>
      </c>
      <c r="W88" s="91" t="str">
        <f>IF('Data Entry - beta, gamma form'!J88&gt;0,PI()*(((S88+$G$2)*(S88+$G$2))-(S88*S88)),"No Colony")</f>
        <v>No Colony</v>
      </c>
      <c r="X88" s="91" t="str">
        <f>IF('Data Entry - beta, gamma form'!K88&gt;0,PI()*(((T88+$H$2)*(T88+$H$2))-(T88*T88)),"No Colony")</f>
        <v>No Colony</v>
      </c>
      <c r="Y88" s="106" t="str">
        <f>IF('Data Entry - beta, gamma form'!L88&gt;0,PI()*(((U88+$I$2)*(U88+$I$2))-(U88*U88)),"No Colony")</f>
        <v>No Colony</v>
      </c>
      <c r="Z88" s="32"/>
      <c r="AA88" s="75" t="str">
        <f>IF('Data Entry - beta, gamma form'!I88&gt;0,Equations!$F$30*V88,"No Colony")</f>
        <v>No Colony</v>
      </c>
      <c r="AB88" s="76" t="str">
        <f>IF('Data Entry - beta, gamma form'!J88&gt;0,Equations!$F$30*W88,"No Colony")</f>
        <v>No Colony</v>
      </c>
      <c r="AC88" s="76" t="str">
        <f>IF('Data Entry - beta, gamma form'!K88&gt;0,Equations!$F$30*X88,"No Colony")</f>
        <v>No Colony</v>
      </c>
      <c r="AD88" s="77" t="str">
        <f>IF('Data Entry - beta, gamma form'!L88&gt;0,Equations!$F$30*Y88,"No Colony")</f>
        <v>No Colony</v>
      </c>
      <c r="AG88" s="100">
        <v>85</v>
      </c>
      <c r="AH88" s="203" t="str">
        <f>IF('Site Description'!$D$43&gt;1,SQRT(('Data Entry - beta, gamma form'!P88)/PI()),"NO TRANSECT")</f>
        <v>NO TRANSECT</v>
      </c>
      <c r="AI88" s="201" t="str">
        <f>IF('Site Description'!$D$43&gt;1,SQRT(('Data Entry - beta, gamma form'!Q88)/PI()),"NO TRANSECT")</f>
        <v>NO TRANSECT</v>
      </c>
      <c r="AJ88" s="201" t="str">
        <f>IF('Site Description'!$D$43&gt;1,SQRT(('Data Entry - beta, gamma form'!R88)/PI()),"NO TRANSECT")</f>
        <v>NO TRANSECT</v>
      </c>
      <c r="AK88" s="317" t="str">
        <f>IF('Site Description'!$D$43&gt;1,SQRT(('Data Entry - beta, gamma form'!S88)/PI()),"NO TRANSECT")</f>
        <v>NO TRANSECT</v>
      </c>
      <c r="AL88" s="315" t="str">
        <f>IF('Data Entry - beta, gamma form'!P88&gt;0,PI()*(((AH88+$F$2)*(AH88+$F$2))-(AH88*AH88)),"No Colony")</f>
        <v>No Colony</v>
      </c>
      <c r="AM88" s="91" t="str">
        <f>IF('Data Entry - beta, gamma form'!Q88&gt;0,PI()*(((AI88+$G$2)*(AI88+$G$2))-(AI88*AI88)),"No Colony")</f>
        <v>No Colony</v>
      </c>
      <c r="AN88" s="91" t="str">
        <f>IF('Data Entry - beta, gamma form'!R88&gt;0,PI()*(((AJ88+$H$2)*(AJ88+$H$2))-(AJ88*AJ88)),"No Colony")</f>
        <v>No Colony</v>
      </c>
      <c r="AO88" s="106" t="str">
        <f>IF('Data Entry - beta, gamma form'!S88&gt;0,PI()*(((AK88+$I$2)*(AK88+$I$2))-(AK88*AK88)),"No Colony")</f>
        <v>No Colony</v>
      </c>
      <c r="AP88" s="32"/>
      <c r="AQ88" s="75" t="str">
        <f>IF('Data Entry - beta, gamma form'!P88&gt;0,Equations!$F$30*AL88,"No Colony")</f>
        <v>No Colony</v>
      </c>
      <c r="AR88" s="76" t="str">
        <f>IF('Data Entry - beta, gamma form'!Q88&gt;0,Equations!$F$30*AM88,"No Colony")</f>
        <v>No Colony</v>
      </c>
      <c r="AS88" s="76" t="str">
        <f>IF('Data Entry - beta, gamma form'!R88&gt;0,Equations!$F$30*AN88,"No Colony")</f>
        <v>No Colony</v>
      </c>
      <c r="AT88" s="77" t="str">
        <f>IF('Data Entry - beta, gamma form'!S88&gt;0,Equations!$F$30*AO88,"No Colony")</f>
        <v>No Colony</v>
      </c>
      <c r="AW88" s="100">
        <v>85</v>
      </c>
      <c r="AX88" s="203" t="str">
        <f>IF('Site Description'!$E$43&gt;1,SQRT(('Data Entry - beta, gamma form'!W88)/PI()),"NO TRANSECT")</f>
        <v>NO TRANSECT</v>
      </c>
      <c r="AY88" s="201" t="str">
        <f>IF('Site Description'!$E$43&gt;1,SQRT(('Data Entry - beta, gamma form'!X88)/PI()),"NO TRANSECT")</f>
        <v>NO TRANSECT</v>
      </c>
      <c r="AZ88" s="201" t="str">
        <f>IF('Site Description'!$E$43&gt;1,SQRT(('Data Entry - beta, gamma form'!Y88)/PI()),"NO TRANSECT")</f>
        <v>NO TRANSECT</v>
      </c>
      <c r="BA88" s="312" t="str">
        <f>IF('Site Description'!$E$43&gt;1,SQRT(('Data Entry - beta, gamma form'!Z88)/PI()),"NO TRANSECT")</f>
        <v>NO TRANSECT</v>
      </c>
      <c r="BB88" s="315" t="str">
        <f>IF('Data Entry - beta, gamma form'!W88&gt;0,PI()*(((AX88+$F$2)*(AX88+$F$2))-(AX88*AX88)),"No Colony")</f>
        <v>No Colony</v>
      </c>
      <c r="BC88" s="91" t="str">
        <f>IF('Data Entry - beta, gamma form'!X88&gt;0,PI()*(((AY88+$G$2)*(AY88+$G$2))-(AY88*AY88)),"No Colony")</f>
        <v>No Colony</v>
      </c>
      <c r="BD88" s="91" t="str">
        <f>IF('Data Entry - beta, gamma form'!Y88&gt;0,PI()*(((AZ88+$H$2)*(AZ88+$H$2))-(AZ88*AZ88)),"No Colony")</f>
        <v>No Colony</v>
      </c>
      <c r="BE88" s="106" t="str">
        <f>IF('Data Entry - beta, gamma form'!Z88&gt;0,PI()*(((BA88+$I$2)*(BA88+$I$2))-(BA88*BA88)),"No Colony")</f>
        <v>No Colony</v>
      </c>
      <c r="BF88" s="32"/>
      <c r="BG88" s="306" t="str">
        <f>IF('Data Entry - beta, gamma form'!W88&gt;0,Equations!$F$30*BB88,"No Colony")</f>
        <v>No Colony</v>
      </c>
      <c r="BH88" s="96" t="str">
        <f>IF('Data Entry - beta, gamma form'!X88&gt;0,Equations!$F$30*BC88,"No Colony")</f>
        <v>No Colony</v>
      </c>
      <c r="BI88" s="96" t="str">
        <f>IF('Data Entry - beta, gamma form'!Y88&gt;0,Equations!$F$30*BD88,"No Colony")</f>
        <v>No Colony</v>
      </c>
      <c r="BJ88" s="307" t="str">
        <f>IF('Data Entry - beta, gamma form'!Z88&gt;0,Equations!$F$30*BE88,"No Colony")</f>
        <v>No Colony</v>
      </c>
      <c r="BM88" s="100">
        <v>85</v>
      </c>
      <c r="BN88" s="203" t="str">
        <f>IF('Site Description'!$F$43&gt;1,SQRT(('Data Entry - beta, gamma form'!AD88)/PI()),"NO TRANSECT")</f>
        <v>NO TRANSECT</v>
      </c>
      <c r="BO88" s="201" t="str">
        <f>IF('Site Description'!$F$43&gt;1,SQRT(('Data Entry - beta, gamma form'!AE88)/PI()),"NO TRANSECT")</f>
        <v>NO TRANSECT</v>
      </c>
      <c r="BP88" s="201" t="str">
        <f>IF('Site Description'!$F$43&gt;1,SQRT(('Data Entry - beta, gamma form'!AF88)/PI()),"NO TRANSECT")</f>
        <v>NO TRANSECT</v>
      </c>
      <c r="BQ88" s="312" t="str">
        <f>IF('Site Description'!$F$43&gt;1,SQRT(('Data Entry - beta, gamma form'!AG88)/PI()),"NO TRANSECT")</f>
        <v>NO TRANSECT</v>
      </c>
      <c r="BR88" s="315" t="str">
        <f>IF('Data Entry - beta, gamma form'!AD88&gt;0,PI()*(((BN88+$F$2)*(BN88+$F$2))-(BN88*BN88)),"No Colony")</f>
        <v>No Colony</v>
      </c>
      <c r="BS88" s="91" t="str">
        <f>IF('Data Entry - beta, gamma form'!AE88&gt;0,PI()*(((BO88+$G$2)*(BO88+$G$2))-(BO88*BO88)),"No Colony")</f>
        <v>No Colony</v>
      </c>
      <c r="BT88" s="91" t="str">
        <f>IF('Data Entry - beta, gamma form'!AF88&gt;0,PI()*(((BP88+$H$2)*(BP88+$H$2))-(BP88*BP88)),"No Colony")</f>
        <v>No Colony</v>
      </c>
      <c r="BU88" s="106" t="str">
        <f>IF('Data Entry - beta, gamma form'!AG88&gt;0,PI()*(((BQ88+$I$2)*(BQ88+$I$2))-(BQ88*BQ88)),"No Colony")</f>
        <v>No Colony</v>
      </c>
      <c r="BV88" s="32"/>
      <c r="BW88" s="75" t="str">
        <f>IF('Data Entry - beta, gamma form'!AD88&gt;0,Equations!$F$30*BR88,"No Colony")</f>
        <v>No Colony</v>
      </c>
      <c r="BX88" s="76" t="str">
        <f>IF('Data Entry - beta, gamma form'!AE88&gt;0,Equations!$F$30*BS88,"No Colony")</f>
        <v>No Colony</v>
      </c>
      <c r="BY88" s="76" t="str">
        <f>IF('Data Entry - beta, gamma form'!AF88&gt;0,Equations!$F$30*BT88,"No Colony")</f>
        <v>No Colony</v>
      </c>
      <c r="BZ88" s="77" t="str">
        <f>IF('Data Entry - beta, gamma form'!AG88&gt;0,Equations!$F$30*BU88,"No Colony")</f>
        <v>No Colony</v>
      </c>
      <c r="CC88" s="100">
        <v>85</v>
      </c>
      <c r="CD88" s="203" t="str">
        <f>IF('Site Description'!$G$43&gt;1,SQRT(('Data Entry - beta, gamma form'!AK88)/PI()),"NO TRANSECT")</f>
        <v>NO TRANSECT</v>
      </c>
      <c r="CE88" s="201" t="str">
        <f>IF('Site Description'!$G$43&gt;1,SQRT(('Data Entry - beta, gamma form'!AL88)/PI()),"NO TRANSECT")</f>
        <v>NO TRANSECT</v>
      </c>
      <c r="CF88" s="201" t="str">
        <f>IF('Site Description'!$G$43&gt;1,SQRT(('Data Entry - beta, gamma form'!AM88)/PI()),"NO TRANSECT")</f>
        <v>NO TRANSECT</v>
      </c>
      <c r="CG88" s="312" t="str">
        <f>IF('Site Description'!$G$43&gt;1,SQRT(('Data Entry - beta, gamma form'!AN88)/PI()),"NO TRANSECT")</f>
        <v>NO TRANSECT</v>
      </c>
      <c r="CH88" s="315" t="str">
        <f>IF('Data Entry - beta, gamma form'!AK88&gt;0,PI()*(((CD88+$F$2)*(CD88+$F$2))-(CD88*CD88)),"No Colony")</f>
        <v>No Colony</v>
      </c>
      <c r="CI88" s="91" t="str">
        <f>IF('Data Entry - beta, gamma form'!AL88&gt;0,PI()*(((CE88+$G$2)*(CE88+$G$2))-(CE88*CE88)),"No Colony")</f>
        <v>No Colony</v>
      </c>
      <c r="CJ88" s="91" t="str">
        <f>IF('Data Entry - beta, gamma form'!AM88&gt;0,PI()*(((CF88+$H$2)*(CF88+$H$2))-(CF88*CF88)),"No Colony")</f>
        <v>No Colony</v>
      </c>
      <c r="CK88" s="106" t="str">
        <f>IF('Data Entry - beta, gamma form'!AN88&gt;0,PI()*(((CG88+$I$2)*(CG88+$I$2))-(CG88*CG88)),"No Colony")</f>
        <v>No Colony</v>
      </c>
      <c r="CL88" s="34"/>
      <c r="CM88" s="75" t="str">
        <f>IF('Data Entry - beta, gamma form'!AK88&gt;0,Equations!$F$30*CH88,"No Colony")</f>
        <v>No Colony</v>
      </c>
      <c r="CN88" s="76" t="str">
        <f>IF('Data Entry - beta, gamma form'!AL88&gt;0,Equations!$F$30*CI88,"No Colony")</f>
        <v>No Colony</v>
      </c>
      <c r="CO88" s="76" t="str">
        <f>IF('Data Entry - beta, gamma form'!AM88&gt;0,Equations!$F$30*CJ88,"No Colony")</f>
        <v>No Colony</v>
      </c>
      <c r="CP88" s="77" t="str">
        <f>IF('Data Entry - beta, gamma form'!AN88&gt;0,Equations!$F$30*CK88,"No Colony")</f>
        <v>No Colony</v>
      </c>
    </row>
    <row r="89" spans="1:94" ht="15.75" thickBot="1">
      <c r="A89" s="100">
        <v>86</v>
      </c>
      <c r="B89" s="203" t="str">
        <f>IF('Site Description'!$B$43&gt;1,SQRT(('Data Entry - beta, gamma form'!B89)/PI()),"NO TRANSECT")</f>
        <v>NO TRANSECT</v>
      </c>
      <c r="C89" s="201" t="str">
        <f>IF('Site Description'!$B$43&gt;1,SQRT(('Data Entry - beta, gamma form'!C89)/PI()),"NO TRANSECT")</f>
        <v>NO TRANSECT</v>
      </c>
      <c r="D89" s="201" t="str">
        <f>IF('Site Description'!$B$43&gt;1,SQRT(('Data Entry - beta, gamma form'!D89)/PI()),"NO TRANSECT")</f>
        <v>NO TRANSECT</v>
      </c>
      <c r="E89" s="201" t="str">
        <f>IF('Site Description'!$B$43&gt;1,SQRT(('Data Entry - beta, gamma form'!E89)/PI()),"NO TRANSECT")</f>
        <v>NO TRANSECT</v>
      </c>
      <c r="F89" s="91" t="str">
        <f>IF('Data Entry - beta, gamma form'!B89&gt;0,PI()*(((B89+$F$2)*(B89+$F$2))-(B89*B89)),"No Colony")</f>
        <v>No Colony</v>
      </c>
      <c r="G89" s="91" t="str">
        <f>IF('Data Entry - beta, gamma form'!C89&gt;0,PI()*(((C89+$G$2)*(C89+$G$2))-(C89*C89)),"No Colony")</f>
        <v>No Colony</v>
      </c>
      <c r="H89" s="91" t="str">
        <f>IF('Data Entry - beta, gamma form'!D89&gt;0,PI()*(((D89+$H$2)*(D89+$H$2))-(D89*D89)),"No Colony")</f>
        <v>No Colony</v>
      </c>
      <c r="I89" s="106" t="str">
        <f>IF('Data Entry - beta, gamma form'!E89&gt;0,PI()*(((E89+$I$2)*(E89+$I$2))-(E89*E89)),"No Colony")</f>
        <v>No Colony</v>
      </c>
      <c r="K89" s="306" t="str">
        <f>IF('Data Entry - beta, gamma form'!B89&gt;0,Equations!$F$30*F89,"No Colony")</f>
        <v>No Colony</v>
      </c>
      <c r="L89" s="96" t="str">
        <f>IF('Data Entry - beta, gamma form'!C89&gt;0,Equations!$F$30*G89,"No Colony")</f>
        <v>No Colony</v>
      </c>
      <c r="M89" s="96" t="str">
        <f>IF('Data Entry - beta, gamma form'!D89&gt;0,Equations!$F$30*H89,"No Colony")</f>
        <v>No Colony</v>
      </c>
      <c r="N89" s="307" t="str">
        <f>IF('Data Entry - beta, gamma form'!E89&gt;0,Equations!$F$30*I89,"No Colony")</f>
        <v>No Colony</v>
      </c>
      <c r="Q89" s="100">
        <v>86</v>
      </c>
      <c r="R89" s="203" t="str">
        <f>IF('Site Description'!$C$43&gt;1,SQRT(('Data Entry - beta, gamma form'!I89)/PI()),"NO TRANSECT")</f>
        <v>NO TRANSECT</v>
      </c>
      <c r="S89" s="201" t="str">
        <f>IF('Site Description'!$C$43&gt;1,SQRT(('Data Entry - beta, gamma form'!J89)/PI()),"NO TRANSECT")</f>
        <v>NO TRANSECT</v>
      </c>
      <c r="T89" s="201" t="str">
        <f>IF('Site Description'!$C$43&gt;1,SQRT(('Data Entry - beta, gamma form'!K89)/PI()),"NO TRANSECT")</f>
        <v>NO TRANSECT</v>
      </c>
      <c r="U89" s="312" t="str">
        <f>IF('Site Description'!$C$43&gt;1,SQRT(('Data Entry - beta, gamma form'!L89)/PI()),"NO TRANSECT")</f>
        <v>NO TRANSECT</v>
      </c>
      <c r="V89" s="315" t="str">
        <f>IF('Data Entry - beta, gamma form'!I89&gt;0,PI()*(((R89+$F$2)*(R89+$F$2))-(R89*R89)),"No Colony")</f>
        <v>No Colony</v>
      </c>
      <c r="W89" s="91" t="str">
        <f>IF('Data Entry - beta, gamma form'!J89&gt;0,PI()*(((S89+$G$2)*(S89+$G$2))-(S89*S89)),"No Colony")</f>
        <v>No Colony</v>
      </c>
      <c r="X89" s="91" t="str">
        <f>IF('Data Entry - beta, gamma form'!K89&gt;0,PI()*(((T89+$H$2)*(T89+$H$2))-(T89*T89)),"No Colony")</f>
        <v>No Colony</v>
      </c>
      <c r="Y89" s="106" t="str">
        <f>IF('Data Entry - beta, gamma form'!L89&gt;0,PI()*(((U89+$I$2)*(U89+$I$2))-(U89*U89)),"No Colony")</f>
        <v>No Colony</v>
      </c>
      <c r="Z89" s="32"/>
      <c r="AA89" s="75" t="str">
        <f>IF('Data Entry - beta, gamma form'!I89&gt;0,Equations!$F$30*V89,"No Colony")</f>
        <v>No Colony</v>
      </c>
      <c r="AB89" s="76" t="str">
        <f>IF('Data Entry - beta, gamma form'!J89&gt;0,Equations!$F$30*W89,"No Colony")</f>
        <v>No Colony</v>
      </c>
      <c r="AC89" s="76" t="str">
        <f>IF('Data Entry - beta, gamma form'!K89&gt;0,Equations!$F$30*X89,"No Colony")</f>
        <v>No Colony</v>
      </c>
      <c r="AD89" s="77" t="str">
        <f>IF('Data Entry - beta, gamma form'!L89&gt;0,Equations!$F$30*Y89,"No Colony")</f>
        <v>No Colony</v>
      </c>
      <c r="AG89" s="100">
        <v>86</v>
      </c>
      <c r="AH89" s="203" t="str">
        <f>IF('Site Description'!$D$43&gt;1,SQRT(('Data Entry - beta, gamma form'!P89)/PI()),"NO TRANSECT")</f>
        <v>NO TRANSECT</v>
      </c>
      <c r="AI89" s="201" t="str">
        <f>IF('Site Description'!$D$43&gt;1,SQRT(('Data Entry - beta, gamma form'!Q89)/PI()),"NO TRANSECT")</f>
        <v>NO TRANSECT</v>
      </c>
      <c r="AJ89" s="201" t="str">
        <f>IF('Site Description'!$D$43&gt;1,SQRT(('Data Entry - beta, gamma form'!R89)/PI()),"NO TRANSECT")</f>
        <v>NO TRANSECT</v>
      </c>
      <c r="AK89" s="317" t="str">
        <f>IF('Site Description'!$D$43&gt;1,SQRT(('Data Entry - beta, gamma form'!S89)/PI()),"NO TRANSECT")</f>
        <v>NO TRANSECT</v>
      </c>
      <c r="AL89" s="315" t="str">
        <f>IF('Data Entry - beta, gamma form'!P89&gt;0,PI()*(((AH89+$F$2)*(AH89+$F$2))-(AH89*AH89)),"No Colony")</f>
        <v>No Colony</v>
      </c>
      <c r="AM89" s="91" t="str">
        <f>IF('Data Entry - beta, gamma form'!Q89&gt;0,PI()*(((AI89+$G$2)*(AI89+$G$2))-(AI89*AI89)),"No Colony")</f>
        <v>No Colony</v>
      </c>
      <c r="AN89" s="91" t="str">
        <f>IF('Data Entry - beta, gamma form'!R89&gt;0,PI()*(((AJ89+$H$2)*(AJ89+$H$2))-(AJ89*AJ89)),"No Colony")</f>
        <v>No Colony</v>
      </c>
      <c r="AO89" s="106" t="str">
        <f>IF('Data Entry - beta, gamma form'!S89&gt;0,PI()*(((AK89+$I$2)*(AK89+$I$2))-(AK89*AK89)),"No Colony")</f>
        <v>No Colony</v>
      </c>
      <c r="AP89" s="32"/>
      <c r="AQ89" s="75" t="str">
        <f>IF('Data Entry - beta, gamma form'!P89&gt;0,Equations!$F$30*AL89,"No Colony")</f>
        <v>No Colony</v>
      </c>
      <c r="AR89" s="76" t="str">
        <f>IF('Data Entry - beta, gamma form'!Q89&gt;0,Equations!$F$30*AM89,"No Colony")</f>
        <v>No Colony</v>
      </c>
      <c r="AS89" s="76" t="str">
        <f>IF('Data Entry - beta, gamma form'!R89&gt;0,Equations!$F$30*AN89,"No Colony")</f>
        <v>No Colony</v>
      </c>
      <c r="AT89" s="77" t="str">
        <f>IF('Data Entry - beta, gamma form'!S89&gt;0,Equations!$F$30*AO89,"No Colony")</f>
        <v>No Colony</v>
      </c>
      <c r="AW89" s="100">
        <v>86</v>
      </c>
      <c r="AX89" s="203" t="str">
        <f>IF('Site Description'!$E$43&gt;1,SQRT(('Data Entry - beta, gamma form'!W89)/PI()),"NO TRANSECT")</f>
        <v>NO TRANSECT</v>
      </c>
      <c r="AY89" s="201" t="str">
        <f>IF('Site Description'!$E$43&gt;1,SQRT(('Data Entry - beta, gamma form'!X89)/PI()),"NO TRANSECT")</f>
        <v>NO TRANSECT</v>
      </c>
      <c r="AZ89" s="201" t="str">
        <f>IF('Site Description'!$E$43&gt;1,SQRT(('Data Entry - beta, gamma form'!Y89)/PI()),"NO TRANSECT")</f>
        <v>NO TRANSECT</v>
      </c>
      <c r="BA89" s="312" t="str">
        <f>IF('Site Description'!$E$43&gt;1,SQRT(('Data Entry - beta, gamma form'!Z89)/PI()),"NO TRANSECT")</f>
        <v>NO TRANSECT</v>
      </c>
      <c r="BB89" s="315" t="str">
        <f>IF('Data Entry - beta, gamma form'!W89&gt;0,PI()*(((AX89+$F$2)*(AX89+$F$2))-(AX89*AX89)),"No Colony")</f>
        <v>No Colony</v>
      </c>
      <c r="BC89" s="91" t="str">
        <f>IF('Data Entry - beta, gamma form'!X89&gt;0,PI()*(((AY89+$G$2)*(AY89+$G$2))-(AY89*AY89)),"No Colony")</f>
        <v>No Colony</v>
      </c>
      <c r="BD89" s="91" t="str">
        <f>IF('Data Entry - beta, gamma form'!Y89&gt;0,PI()*(((AZ89+$H$2)*(AZ89+$H$2))-(AZ89*AZ89)),"No Colony")</f>
        <v>No Colony</v>
      </c>
      <c r="BE89" s="106" t="str">
        <f>IF('Data Entry - beta, gamma form'!Z89&gt;0,PI()*(((BA89+$I$2)*(BA89+$I$2))-(BA89*BA89)),"No Colony")</f>
        <v>No Colony</v>
      </c>
      <c r="BF89" s="32"/>
      <c r="BG89" s="306" t="str">
        <f>IF('Data Entry - beta, gamma form'!W89&gt;0,Equations!$F$30*BB89,"No Colony")</f>
        <v>No Colony</v>
      </c>
      <c r="BH89" s="96" t="str">
        <f>IF('Data Entry - beta, gamma form'!X89&gt;0,Equations!$F$30*BC89,"No Colony")</f>
        <v>No Colony</v>
      </c>
      <c r="BI89" s="96" t="str">
        <f>IF('Data Entry - beta, gamma form'!Y89&gt;0,Equations!$F$30*BD89,"No Colony")</f>
        <v>No Colony</v>
      </c>
      <c r="BJ89" s="307" t="str">
        <f>IF('Data Entry - beta, gamma form'!Z89&gt;0,Equations!$F$30*BE89,"No Colony")</f>
        <v>No Colony</v>
      </c>
      <c r="BM89" s="100">
        <v>86</v>
      </c>
      <c r="BN89" s="203" t="str">
        <f>IF('Site Description'!$F$43&gt;1,SQRT(('Data Entry - beta, gamma form'!AD89)/PI()),"NO TRANSECT")</f>
        <v>NO TRANSECT</v>
      </c>
      <c r="BO89" s="201" t="str">
        <f>IF('Site Description'!$F$43&gt;1,SQRT(('Data Entry - beta, gamma form'!AE89)/PI()),"NO TRANSECT")</f>
        <v>NO TRANSECT</v>
      </c>
      <c r="BP89" s="201" t="str">
        <f>IF('Site Description'!$F$43&gt;1,SQRT(('Data Entry - beta, gamma form'!AF89)/PI()),"NO TRANSECT")</f>
        <v>NO TRANSECT</v>
      </c>
      <c r="BQ89" s="312" t="str">
        <f>IF('Site Description'!$F$43&gt;1,SQRT(('Data Entry - beta, gamma form'!AG89)/PI()),"NO TRANSECT")</f>
        <v>NO TRANSECT</v>
      </c>
      <c r="BR89" s="315" t="str">
        <f>IF('Data Entry - beta, gamma form'!AD89&gt;0,PI()*(((BN89+$F$2)*(BN89+$F$2))-(BN89*BN89)),"No Colony")</f>
        <v>No Colony</v>
      </c>
      <c r="BS89" s="91" t="str">
        <f>IF('Data Entry - beta, gamma form'!AE89&gt;0,PI()*(((BO89+$G$2)*(BO89+$G$2))-(BO89*BO89)),"No Colony")</f>
        <v>No Colony</v>
      </c>
      <c r="BT89" s="91" t="str">
        <f>IF('Data Entry - beta, gamma form'!AF89&gt;0,PI()*(((BP89+$H$2)*(BP89+$H$2))-(BP89*BP89)),"No Colony")</f>
        <v>No Colony</v>
      </c>
      <c r="BU89" s="106" t="str">
        <f>IF('Data Entry - beta, gamma form'!AG89&gt;0,PI()*(((BQ89+$I$2)*(BQ89+$I$2))-(BQ89*BQ89)),"No Colony")</f>
        <v>No Colony</v>
      </c>
      <c r="BV89" s="32"/>
      <c r="BW89" s="75" t="str">
        <f>IF('Data Entry - beta, gamma form'!AD89&gt;0,Equations!$F$30*BR89,"No Colony")</f>
        <v>No Colony</v>
      </c>
      <c r="BX89" s="76" t="str">
        <f>IF('Data Entry - beta, gamma form'!AE89&gt;0,Equations!$F$30*BS89,"No Colony")</f>
        <v>No Colony</v>
      </c>
      <c r="BY89" s="76" t="str">
        <f>IF('Data Entry - beta, gamma form'!AF89&gt;0,Equations!$F$30*BT89,"No Colony")</f>
        <v>No Colony</v>
      </c>
      <c r="BZ89" s="77" t="str">
        <f>IF('Data Entry - beta, gamma form'!AG89&gt;0,Equations!$F$30*BU89,"No Colony")</f>
        <v>No Colony</v>
      </c>
      <c r="CC89" s="100">
        <v>86</v>
      </c>
      <c r="CD89" s="203" t="str">
        <f>IF('Site Description'!$G$43&gt;1,SQRT(('Data Entry - beta, gamma form'!AK89)/PI()),"NO TRANSECT")</f>
        <v>NO TRANSECT</v>
      </c>
      <c r="CE89" s="201" t="str">
        <f>IF('Site Description'!$G$43&gt;1,SQRT(('Data Entry - beta, gamma form'!AL89)/PI()),"NO TRANSECT")</f>
        <v>NO TRANSECT</v>
      </c>
      <c r="CF89" s="201" t="str">
        <f>IF('Site Description'!$G$43&gt;1,SQRT(('Data Entry - beta, gamma form'!AM89)/PI()),"NO TRANSECT")</f>
        <v>NO TRANSECT</v>
      </c>
      <c r="CG89" s="312" t="str">
        <f>IF('Site Description'!$G$43&gt;1,SQRT(('Data Entry - beta, gamma form'!AN89)/PI()),"NO TRANSECT")</f>
        <v>NO TRANSECT</v>
      </c>
      <c r="CH89" s="315" t="str">
        <f>IF('Data Entry - beta, gamma form'!AK89&gt;0,PI()*(((CD89+$F$2)*(CD89+$F$2))-(CD89*CD89)),"No Colony")</f>
        <v>No Colony</v>
      </c>
      <c r="CI89" s="91" t="str">
        <f>IF('Data Entry - beta, gamma form'!AL89&gt;0,PI()*(((CE89+$G$2)*(CE89+$G$2))-(CE89*CE89)),"No Colony")</f>
        <v>No Colony</v>
      </c>
      <c r="CJ89" s="91" t="str">
        <f>IF('Data Entry - beta, gamma form'!AM89&gt;0,PI()*(((CF89+$H$2)*(CF89+$H$2))-(CF89*CF89)),"No Colony")</f>
        <v>No Colony</v>
      </c>
      <c r="CK89" s="106" t="str">
        <f>IF('Data Entry - beta, gamma form'!AN89&gt;0,PI()*(((CG89+$I$2)*(CG89+$I$2))-(CG89*CG89)),"No Colony")</f>
        <v>No Colony</v>
      </c>
      <c r="CL89" s="34"/>
      <c r="CM89" s="75" t="str">
        <f>IF('Data Entry - beta, gamma form'!AK89&gt;0,Equations!$F$30*CH89,"No Colony")</f>
        <v>No Colony</v>
      </c>
      <c r="CN89" s="76" t="str">
        <f>IF('Data Entry - beta, gamma form'!AL89&gt;0,Equations!$F$30*CI89,"No Colony")</f>
        <v>No Colony</v>
      </c>
      <c r="CO89" s="76" t="str">
        <f>IF('Data Entry - beta, gamma form'!AM89&gt;0,Equations!$F$30*CJ89,"No Colony")</f>
        <v>No Colony</v>
      </c>
      <c r="CP89" s="77" t="str">
        <f>IF('Data Entry - beta, gamma form'!AN89&gt;0,Equations!$F$30*CK89,"No Colony")</f>
        <v>No Colony</v>
      </c>
    </row>
    <row r="90" spans="1:94" ht="15.75" thickBot="1">
      <c r="A90" s="100">
        <v>87</v>
      </c>
      <c r="B90" s="203" t="str">
        <f>IF('Site Description'!$B$43&gt;1,SQRT(('Data Entry - beta, gamma form'!B90)/PI()),"NO TRANSECT")</f>
        <v>NO TRANSECT</v>
      </c>
      <c r="C90" s="201" t="str">
        <f>IF('Site Description'!$B$43&gt;1,SQRT(('Data Entry - beta, gamma form'!C90)/PI()),"NO TRANSECT")</f>
        <v>NO TRANSECT</v>
      </c>
      <c r="D90" s="201" t="str">
        <f>IF('Site Description'!$B$43&gt;1,SQRT(('Data Entry - beta, gamma form'!D90)/PI()),"NO TRANSECT")</f>
        <v>NO TRANSECT</v>
      </c>
      <c r="E90" s="201" t="str">
        <f>IF('Site Description'!$B$43&gt;1,SQRT(('Data Entry - beta, gamma form'!E90)/PI()),"NO TRANSECT")</f>
        <v>NO TRANSECT</v>
      </c>
      <c r="F90" s="91" t="str">
        <f>IF('Data Entry - beta, gamma form'!B90&gt;0,PI()*(((B90+$F$2)*(B90+$F$2))-(B90*B90)),"No Colony")</f>
        <v>No Colony</v>
      </c>
      <c r="G90" s="91" t="str">
        <f>IF('Data Entry - beta, gamma form'!C90&gt;0,PI()*(((C90+$G$2)*(C90+$G$2))-(C90*C90)),"No Colony")</f>
        <v>No Colony</v>
      </c>
      <c r="H90" s="91" t="str">
        <f>IF('Data Entry - beta, gamma form'!D90&gt;0,PI()*(((D90+$H$2)*(D90+$H$2))-(D90*D90)),"No Colony")</f>
        <v>No Colony</v>
      </c>
      <c r="I90" s="106" t="str">
        <f>IF('Data Entry - beta, gamma form'!E90&gt;0,PI()*(((E90+$I$2)*(E90+$I$2))-(E90*E90)),"No Colony")</f>
        <v>No Colony</v>
      </c>
      <c r="K90" s="306" t="str">
        <f>IF('Data Entry - beta, gamma form'!B90&gt;0,Equations!$F$30*F90,"No Colony")</f>
        <v>No Colony</v>
      </c>
      <c r="L90" s="96" t="str">
        <f>IF('Data Entry - beta, gamma form'!C90&gt;0,Equations!$F$30*G90,"No Colony")</f>
        <v>No Colony</v>
      </c>
      <c r="M90" s="96" t="str">
        <f>IF('Data Entry - beta, gamma form'!D90&gt;0,Equations!$F$30*H90,"No Colony")</f>
        <v>No Colony</v>
      </c>
      <c r="N90" s="307" t="str">
        <f>IF('Data Entry - beta, gamma form'!E90&gt;0,Equations!$F$30*I90,"No Colony")</f>
        <v>No Colony</v>
      </c>
      <c r="Q90" s="100">
        <v>87</v>
      </c>
      <c r="R90" s="203" t="str">
        <f>IF('Site Description'!$C$43&gt;1,SQRT(('Data Entry - beta, gamma form'!I90)/PI()),"NO TRANSECT")</f>
        <v>NO TRANSECT</v>
      </c>
      <c r="S90" s="201" t="str">
        <f>IF('Site Description'!$C$43&gt;1,SQRT(('Data Entry - beta, gamma form'!J90)/PI()),"NO TRANSECT")</f>
        <v>NO TRANSECT</v>
      </c>
      <c r="T90" s="201" t="str">
        <f>IF('Site Description'!$C$43&gt;1,SQRT(('Data Entry - beta, gamma form'!K90)/PI()),"NO TRANSECT")</f>
        <v>NO TRANSECT</v>
      </c>
      <c r="U90" s="312" t="str">
        <f>IF('Site Description'!$C$43&gt;1,SQRT(('Data Entry - beta, gamma form'!L90)/PI()),"NO TRANSECT")</f>
        <v>NO TRANSECT</v>
      </c>
      <c r="V90" s="315" t="str">
        <f>IF('Data Entry - beta, gamma form'!I90&gt;0,PI()*(((R90+$F$2)*(R90+$F$2))-(R90*R90)),"No Colony")</f>
        <v>No Colony</v>
      </c>
      <c r="W90" s="91" t="str">
        <f>IF('Data Entry - beta, gamma form'!J90&gt;0,PI()*(((S90+$G$2)*(S90+$G$2))-(S90*S90)),"No Colony")</f>
        <v>No Colony</v>
      </c>
      <c r="X90" s="91" t="str">
        <f>IF('Data Entry - beta, gamma form'!K90&gt;0,PI()*(((T90+$H$2)*(T90+$H$2))-(T90*T90)),"No Colony")</f>
        <v>No Colony</v>
      </c>
      <c r="Y90" s="106" t="str">
        <f>IF('Data Entry - beta, gamma form'!L90&gt;0,PI()*(((U90+$I$2)*(U90+$I$2))-(U90*U90)),"No Colony")</f>
        <v>No Colony</v>
      </c>
      <c r="Z90" s="32"/>
      <c r="AA90" s="75" t="str">
        <f>IF('Data Entry - beta, gamma form'!I90&gt;0,Equations!$F$30*V90,"No Colony")</f>
        <v>No Colony</v>
      </c>
      <c r="AB90" s="76" t="str">
        <f>IF('Data Entry - beta, gamma form'!J90&gt;0,Equations!$F$30*W90,"No Colony")</f>
        <v>No Colony</v>
      </c>
      <c r="AC90" s="76" t="str">
        <f>IF('Data Entry - beta, gamma form'!K90&gt;0,Equations!$F$30*X90,"No Colony")</f>
        <v>No Colony</v>
      </c>
      <c r="AD90" s="77" t="str">
        <f>IF('Data Entry - beta, gamma form'!L90&gt;0,Equations!$F$30*Y90,"No Colony")</f>
        <v>No Colony</v>
      </c>
      <c r="AG90" s="100">
        <v>87</v>
      </c>
      <c r="AH90" s="203" t="str">
        <f>IF('Site Description'!$D$43&gt;1,SQRT(('Data Entry - beta, gamma form'!P90)/PI()),"NO TRANSECT")</f>
        <v>NO TRANSECT</v>
      </c>
      <c r="AI90" s="201" t="str">
        <f>IF('Site Description'!$D$43&gt;1,SQRT(('Data Entry - beta, gamma form'!Q90)/PI()),"NO TRANSECT")</f>
        <v>NO TRANSECT</v>
      </c>
      <c r="AJ90" s="201" t="str">
        <f>IF('Site Description'!$D$43&gt;1,SQRT(('Data Entry - beta, gamma form'!R90)/PI()),"NO TRANSECT")</f>
        <v>NO TRANSECT</v>
      </c>
      <c r="AK90" s="317" t="str">
        <f>IF('Site Description'!$D$43&gt;1,SQRT(('Data Entry - beta, gamma form'!S90)/PI()),"NO TRANSECT")</f>
        <v>NO TRANSECT</v>
      </c>
      <c r="AL90" s="315" t="str">
        <f>IF('Data Entry - beta, gamma form'!P90&gt;0,PI()*(((AH90+$F$2)*(AH90+$F$2))-(AH90*AH90)),"No Colony")</f>
        <v>No Colony</v>
      </c>
      <c r="AM90" s="91" t="str">
        <f>IF('Data Entry - beta, gamma form'!Q90&gt;0,PI()*(((AI90+$G$2)*(AI90+$G$2))-(AI90*AI90)),"No Colony")</f>
        <v>No Colony</v>
      </c>
      <c r="AN90" s="91" t="str">
        <f>IF('Data Entry - beta, gamma form'!R90&gt;0,PI()*(((AJ90+$H$2)*(AJ90+$H$2))-(AJ90*AJ90)),"No Colony")</f>
        <v>No Colony</v>
      </c>
      <c r="AO90" s="106" t="str">
        <f>IF('Data Entry - beta, gamma form'!S90&gt;0,PI()*(((AK90+$I$2)*(AK90+$I$2))-(AK90*AK90)),"No Colony")</f>
        <v>No Colony</v>
      </c>
      <c r="AP90" s="32"/>
      <c r="AQ90" s="75" t="str">
        <f>IF('Data Entry - beta, gamma form'!P90&gt;0,Equations!$F$30*AL90,"No Colony")</f>
        <v>No Colony</v>
      </c>
      <c r="AR90" s="76" t="str">
        <f>IF('Data Entry - beta, gamma form'!Q90&gt;0,Equations!$F$30*AM90,"No Colony")</f>
        <v>No Colony</v>
      </c>
      <c r="AS90" s="76" t="str">
        <f>IF('Data Entry - beta, gamma form'!R90&gt;0,Equations!$F$30*AN90,"No Colony")</f>
        <v>No Colony</v>
      </c>
      <c r="AT90" s="77" t="str">
        <f>IF('Data Entry - beta, gamma form'!S90&gt;0,Equations!$F$30*AO90,"No Colony")</f>
        <v>No Colony</v>
      </c>
      <c r="AW90" s="100">
        <v>87</v>
      </c>
      <c r="AX90" s="203" t="str">
        <f>IF('Site Description'!$E$43&gt;1,SQRT(('Data Entry - beta, gamma form'!W90)/PI()),"NO TRANSECT")</f>
        <v>NO TRANSECT</v>
      </c>
      <c r="AY90" s="201" t="str">
        <f>IF('Site Description'!$E$43&gt;1,SQRT(('Data Entry - beta, gamma form'!X90)/PI()),"NO TRANSECT")</f>
        <v>NO TRANSECT</v>
      </c>
      <c r="AZ90" s="201" t="str">
        <f>IF('Site Description'!$E$43&gt;1,SQRT(('Data Entry - beta, gamma form'!Y90)/PI()),"NO TRANSECT")</f>
        <v>NO TRANSECT</v>
      </c>
      <c r="BA90" s="312" t="str">
        <f>IF('Site Description'!$E$43&gt;1,SQRT(('Data Entry - beta, gamma form'!Z90)/PI()),"NO TRANSECT")</f>
        <v>NO TRANSECT</v>
      </c>
      <c r="BB90" s="315" t="str">
        <f>IF('Data Entry - beta, gamma form'!W90&gt;0,PI()*(((AX90+$F$2)*(AX90+$F$2))-(AX90*AX90)),"No Colony")</f>
        <v>No Colony</v>
      </c>
      <c r="BC90" s="91" t="str">
        <f>IF('Data Entry - beta, gamma form'!X90&gt;0,PI()*(((AY90+$G$2)*(AY90+$G$2))-(AY90*AY90)),"No Colony")</f>
        <v>No Colony</v>
      </c>
      <c r="BD90" s="91" t="str">
        <f>IF('Data Entry - beta, gamma form'!Y90&gt;0,PI()*(((AZ90+$H$2)*(AZ90+$H$2))-(AZ90*AZ90)),"No Colony")</f>
        <v>No Colony</v>
      </c>
      <c r="BE90" s="106" t="str">
        <f>IF('Data Entry - beta, gamma form'!Z90&gt;0,PI()*(((BA90+$I$2)*(BA90+$I$2))-(BA90*BA90)),"No Colony")</f>
        <v>No Colony</v>
      </c>
      <c r="BF90" s="32"/>
      <c r="BG90" s="306" t="str">
        <f>IF('Data Entry - beta, gamma form'!W90&gt;0,Equations!$F$30*BB90,"No Colony")</f>
        <v>No Colony</v>
      </c>
      <c r="BH90" s="96" t="str">
        <f>IF('Data Entry - beta, gamma form'!X90&gt;0,Equations!$F$30*BC90,"No Colony")</f>
        <v>No Colony</v>
      </c>
      <c r="BI90" s="96" t="str">
        <f>IF('Data Entry - beta, gamma form'!Y90&gt;0,Equations!$F$30*BD90,"No Colony")</f>
        <v>No Colony</v>
      </c>
      <c r="BJ90" s="307" t="str">
        <f>IF('Data Entry - beta, gamma form'!Z90&gt;0,Equations!$F$30*BE90,"No Colony")</f>
        <v>No Colony</v>
      </c>
      <c r="BM90" s="100">
        <v>87</v>
      </c>
      <c r="BN90" s="203" t="str">
        <f>IF('Site Description'!$F$43&gt;1,SQRT(('Data Entry - beta, gamma form'!AD90)/PI()),"NO TRANSECT")</f>
        <v>NO TRANSECT</v>
      </c>
      <c r="BO90" s="201" t="str">
        <f>IF('Site Description'!$F$43&gt;1,SQRT(('Data Entry - beta, gamma form'!AE90)/PI()),"NO TRANSECT")</f>
        <v>NO TRANSECT</v>
      </c>
      <c r="BP90" s="201" t="str">
        <f>IF('Site Description'!$F$43&gt;1,SQRT(('Data Entry - beta, gamma form'!AF90)/PI()),"NO TRANSECT")</f>
        <v>NO TRANSECT</v>
      </c>
      <c r="BQ90" s="312" t="str">
        <f>IF('Site Description'!$F$43&gt;1,SQRT(('Data Entry - beta, gamma form'!AG90)/PI()),"NO TRANSECT")</f>
        <v>NO TRANSECT</v>
      </c>
      <c r="BR90" s="315" t="str">
        <f>IF('Data Entry - beta, gamma form'!AD90&gt;0,PI()*(((BN90+$F$2)*(BN90+$F$2))-(BN90*BN90)),"No Colony")</f>
        <v>No Colony</v>
      </c>
      <c r="BS90" s="91" t="str">
        <f>IF('Data Entry - beta, gamma form'!AE90&gt;0,PI()*(((BO90+$G$2)*(BO90+$G$2))-(BO90*BO90)),"No Colony")</f>
        <v>No Colony</v>
      </c>
      <c r="BT90" s="91" t="str">
        <f>IF('Data Entry - beta, gamma form'!AF90&gt;0,PI()*(((BP90+$H$2)*(BP90+$H$2))-(BP90*BP90)),"No Colony")</f>
        <v>No Colony</v>
      </c>
      <c r="BU90" s="106" t="str">
        <f>IF('Data Entry - beta, gamma form'!AG90&gt;0,PI()*(((BQ90+$I$2)*(BQ90+$I$2))-(BQ90*BQ90)),"No Colony")</f>
        <v>No Colony</v>
      </c>
      <c r="BV90" s="32"/>
      <c r="BW90" s="75" t="str">
        <f>IF('Data Entry - beta, gamma form'!AD90&gt;0,Equations!$F$30*BR90,"No Colony")</f>
        <v>No Colony</v>
      </c>
      <c r="BX90" s="76" t="str">
        <f>IF('Data Entry - beta, gamma form'!AE90&gt;0,Equations!$F$30*BS90,"No Colony")</f>
        <v>No Colony</v>
      </c>
      <c r="BY90" s="76" t="str">
        <f>IF('Data Entry - beta, gamma form'!AF90&gt;0,Equations!$F$30*BT90,"No Colony")</f>
        <v>No Colony</v>
      </c>
      <c r="BZ90" s="77" t="str">
        <f>IF('Data Entry - beta, gamma form'!AG90&gt;0,Equations!$F$30*BU90,"No Colony")</f>
        <v>No Colony</v>
      </c>
      <c r="CC90" s="100">
        <v>87</v>
      </c>
      <c r="CD90" s="203" t="str">
        <f>IF('Site Description'!$G$43&gt;1,SQRT(('Data Entry - beta, gamma form'!AK90)/PI()),"NO TRANSECT")</f>
        <v>NO TRANSECT</v>
      </c>
      <c r="CE90" s="201" t="str">
        <f>IF('Site Description'!$G$43&gt;1,SQRT(('Data Entry - beta, gamma form'!AL90)/PI()),"NO TRANSECT")</f>
        <v>NO TRANSECT</v>
      </c>
      <c r="CF90" s="201" t="str">
        <f>IF('Site Description'!$G$43&gt;1,SQRT(('Data Entry - beta, gamma form'!AM90)/PI()),"NO TRANSECT")</f>
        <v>NO TRANSECT</v>
      </c>
      <c r="CG90" s="312" t="str">
        <f>IF('Site Description'!$G$43&gt;1,SQRT(('Data Entry - beta, gamma form'!AN90)/PI()),"NO TRANSECT")</f>
        <v>NO TRANSECT</v>
      </c>
      <c r="CH90" s="315" t="str">
        <f>IF('Data Entry - beta, gamma form'!AK90&gt;0,PI()*(((CD90+$F$2)*(CD90+$F$2))-(CD90*CD90)),"No Colony")</f>
        <v>No Colony</v>
      </c>
      <c r="CI90" s="91" t="str">
        <f>IF('Data Entry - beta, gamma form'!AL90&gt;0,PI()*(((CE90+$G$2)*(CE90+$G$2))-(CE90*CE90)),"No Colony")</f>
        <v>No Colony</v>
      </c>
      <c r="CJ90" s="91" t="str">
        <f>IF('Data Entry - beta, gamma form'!AM90&gt;0,PI()*(((CF90+$H$2)*(CF90+$H$2))-(CF90*CF90)),"No Colony")</f>
        <v>No Colony</v>
      </c>
      <c r="CK90" s="106" t="str">
        <f>IF('Data Entry - beta, gamma form'!AN90&gt;0,PI()*(((CG90+$I$2)*(CG90+$I$2))-(CG90*CG90)),"No Colony")</f>
        <v>No Colony</v>
      </c>
      <c r="CL90" s="34"/>
      <c r="CM90" s="75" t="str">
        <f>IF('Data Entry - beta, gamma form'!AK90&gt;0,Equations!$F$30*CH90,"No Colony")</f>
        <v>No Colony</v>
      </c>
      <c r="CN90" s="76" t="str">
        <f>IF('Data Entry - beta, gamma form'!AL90&gt;0,Equations!$F$30*CI90,"No Colony")</f>
        <v>No Colony</v>
      </c>
      <c r="CO90" s="76" t="str">
        <f>IF('Data Entry - beta, gamma form'!AM90&gt;0,Equations!$F$30*CJ90,"No Colony")</f>
        <v>No Colony</v>
      </c>
      <c r="CP90" s="77" t="str">
        <f>IF('Data Entry - beta, gamma form'!AN90&gt;0,Equations!$F$30*CK90,"No Colony")</f>
        <v>No Colony</v>
      </c>
    </row>
    <row r="91" spans="1:94" ht="15.75" thickBot="1">
      <c r="A91" s="100">
        <v>88</v>
      </c>
      <c r="B91" s="203" t="str">
        <f>IF('Site Description'!$B$43&gt;1,SQRT(('Data Entry - beta, gamma form'!B91)/PI()),"NO TRANSECT")</f>
        <v>NO TRANSECT</v>
      </c>
      <c r="C91" s="201" t="str">
        <f>IF('Site Description'!$B$43&gt;1,SQRT(('Data Entry - beta, gamma form'!C91)/PI()),"NO TRANSECT")</f>
        <v>NO TRANSECT</v>
      </c>
      <c r="D91" s="201" t="str">
        <f>IF('Site Description'!$B$43&gt;1,SQRT(('Data Entry - beta, gamma form'!D91)/PI()),"NO TRANSECT")</f>
        <v>NO TRANSECT</v>
      </c>
      <c r="E91" s="201" t="str">
        <f>IF('Site Description'!$B$43&gt;1,SQRT(('Data Entry - beta, gamma form'!E91)/PI()),"NO TRANSECT")</f>
        <v>NO TRANSECT</v>
      </c>
      <c r="F91" s="91" t="str">
        <f>IF('Data Entry - beta, gamma form'!B91&gt;0,PI()*(((B91+$F$2)*(B91+$F$2))-(B91*B91)),"No Colony")</f>
        <v>No Colony</v>
      </c>
      <c r="G91" s="91" t="str">
        <f>IF('Data Entry - beta, gamma form'!C91&gt;0,PI()*(((C91+$G$2)*(C91+$G$2))-(C91*C91)),"No Colony")</f>
        <v>No Colony</v>
      </c>
      <c r="H91" s="91" t="str">
        <f>IF('Data Entry - beta, gamma form'!D91&gt;0,PI()*(((D91+$H$2)*(D91+$H$2))-(D91*D91)),"No Colony")</f>
        <v>No Colony</v>
      </c>
      <c r="I91" s="106" t="str">
        <f>IF('Data Entry - beta, gamma form'!E91&gt;0,PI()*(((E91+$I$2)*(E91+$I$2))-(E91*E91)),"No Colony")</f>
        <v>No Colony</v>
      </c>
      <c r="K91" s="306" t="str">
        <f>IF('Data Entry - beta, gamma form'!B91&gt;0,Equations!$F$30*F91,"No Colony")</f>
        <v>No Colony</v>
      </c>
      <c r="L91" s="96" t="str">
        <f>IF('Data Entry - beta, gamma form'!C91&gt;0,Equations!$F$30*G91,"No Colony")</f>
        <v>No Colony</v>
      </c>
      <c r="M91" s="96" t="str">
        <f>IF('Data Entry - beta, gamma form'!D91&gt;0,Equations!$F$30*H91,"No Colony")</f>
        <v>No Colony</v>
      </c>
      <c r="N91" s="307" t="str">
        <f>IF('Data Entry - beta, gamma form'!E91&gt;0,Equations!$F$30*I91,"No Colony")</f>
        <v>No Colony</v>
      </c>
      <c r="Q91" s="100">
        <v>88</v>
      </c>
      <c r="R91" s="203" t="str">
        <f>IF('Site Description'!$C$43&gt;1,SQRT(('Data Entry - beta, gamma form'!I91)/PI()),"NO TRANSECT")</f>
        <v>NO TRANSECT</v>
      </c>
      <c r="S91" s="201" t="str">
        <f>IF('Site Description'!$C$43&gt;1,SQRT(('Data Entry - beta, gamma form'!J91)/PI()),"NO TRANSECT")</f>
        <v>NO TRANSECT</v>
      </c>
      <c r="T91" s="201" t="str">
        <f>IF('Site Description'!$C$43&gt;1,SQRT(('Data Entry - beta, gamma form'!K91)/PI()),"NO TRANSECT")</f>
        <v>NO TRANSECT</v>
      </c>
      <c r="U91" s="312" t="str">
        <f>IF('Site Description'!$C$43&gt;1,SQRT(('Data Entry - beta, gamma form'!L91)/PI()),"NO TRANSECT")</f>
        <v>NO TRANSECT</v>
      </c>
      <c r="V91" s="315" t="str">
        <f>IF('Data Entry - beta, gamma form'!I91&gt;0,PI()*(((R91+$F$2)*(R91+$F$2))-(R91*R91)),"No Colony")</f>
        <v>No Colony</v>
      </c>
      <c r="W91" s="91" t="str">
        <f>IF('Data Entry - beta, gamma form'!J91&gt;0,PI()*(((S91+$G$2)*(S91+$G$2))-(S91*S91)),"No Colony")</f>
        <v>No Colony</v>
      </c>
      <c r="X91" s="91" t="str">
        <f>IF('Data Entry - beta, gamma form'!K91&gt;0,PI()*(((T91+$H$2)*(T91+$H$2))-(T91*T91)),"No Colony")</f>
        <v>No Colony</v>
      </c>
      <c r="Y91" s="106" t="str">
        <f>IF('Data Entry - beta, gamma form'!L91&gt;0,PI()*(((U91+$I$2)*(U91+$I$2))-(U91*U91)),"No Colony")</f>
        <v>No Colony</v>
      </c>
      <c r="Z91" s="32"/>
      <c r="AA91" s="75" t="str">
        <f>IF('Data Entry - beta, gamma form'!I91&gt;0,Equations!$F$30*V91,"No Colony")</f>
        <v>No Colony</v>
      </c>
      <c r="AB91" s="76" t="str">
        <f>IF('Data Entry - beta, gamma form'!J91&gt;0,Equations!$F$30*W91,"No Colony")</f>
        <v>No Colony</v>
      </c>
      <c r="AC91" s="76" t="str">
        <f>IF('Data Entry - beta, gamma form'!K91&gt;0,Equations!$F$30*X91,"No Colony")</f>
        <v>No Colony</v>
      </c>
      <c r="AD91" s="77" t="str">
        <f>IF('Data Entry - beta, gamma form'!L91&gt;0,Equations!$F$30*Y91,"No Colony")</f>
        <v>No Colony</v>
      </c>
      <c r="AG91" s="100">
        <v>88</v>
      </c>
      <c r="AH91" s="203" t="str">
        <f>IF('Site Description'!$D$43&gt;1,SQRT(('Data Entry - beta, gamma form'!P91)/PI()),"NO TRANSECT")</f>
        <v>NO TRANSECT</v>
      </c>
      <c r="AI91" s="201" t="str">
        <f>IF('Site Description'!$D$43&gt;1,SQRT(('Data Entry - beta, gamma form'!Q91)/PI()),"NO TRANSECT")</f>
        <v>NO TRANSECT</v>
      </c>
      <c r="AJ91" s="201" t="str">
        <f>IF('Site Description'!$D$43&gt;1,SQRT(('Data Entry - beta, gamma form'!R91)/PI()),"NO TRANSECT")</f>
        <v>NO TRANSECT</v>
      </c>
      <c r="AK91" s="317" t="str">
        <f>IF('Site Description'!$D$43&gt;1,SQRT(('Data Entry - beta, gamma form'!S91)/PI()),"NO TRANSECT")</f>
        <v>NO TRANSECT</v>
      </c>
      <c r="AL91" s="315" t="str">
        <f>IF('Data Entry - beta, gamma form'!P91&gt;0,PI()*(((AH91+$F$2)*(AH91+$F$2))-(AH91*AH91)),"No Colony")</f>
        <v>No Colony</v>
      </c>
      <c r="AM91" s="91" t="str">
        <f>IF('Data Entry - beta, gamma form'!Q91&gt;0,PI()*(((AI91+$G$2)*(AI91+$G$2))-(AI91*AI91)),"No Colony")</f>
        <v>No Colony</v>
      </c>
      <c r="AN91" s="91" t="str">
        <f>IF('Data Entry - beta, gamma form'!R91&gt;0,PI()*(((AJ91+$H$2)*(AJ91+$H$2))-(AJ91*AJ91)),"No Colony")</f>
        <v>No Colony</v>
      </c>
      <c r="AO91" s="106" t="str">
        <f>IF('Data Entry - beta, gamma form'!S91&gt;0,PI()*(((AK91+$I$2)*(AK91+$I$2))-(AK91*AK91)),"No Colony")</f>
        <v>No Colony</v>
      </c>
      <c r="AP91" s="32"/>
      <c r="AQ91" s="75" t="str">
        <f>IF('Data Entry - beta, gamma form'!P91&gt;0,Equations!$F$30*AL91,"No Colony")</f>
        <v>No Colony</v>
      </c>
      <c r="AR91" s="76" t="str">
        <f>IF('Data Entry - beta, gamma form'!Q91&gt;0,Equations!$F$30*AM91,"No Colony")</f>
        <v>No Colony</v>
      </c>
      <c r="AS91" s="76" t="str">
        <f>IF('Data Entry - beta, gamma form'!R91&gt;0,Equations!$F$30*AN91,"No Colony")</f>
        <v>No Colony</v>
      </c>
      <c r="AT91" s="77" t="str">
        <f>IF('Data Entry - beta, gamma form'!S91&gt;0,Equations!$F$30*AO91,"No Colony")</f>
        <v>No Colony</v>
      </c>
      <c r="AW91" s="100">
        <v>88</v>
      </c>
      <c r="AX91" s="203" t="str">
        <f>IF('Site Description'!$E$43&gt;1,SQRT(('Data Entry - beta, gamma form'!W91)/PI()),"NO TRANSECT")</f>
        <v>NO TRANSECT</v>
      </c>
      <c r="AY91" s="201" t="str">
        <f>IF('Site Description'!$E$43&gt;1,SQRT(('Data Entry - beta, gamma form'!X91)/PI()),"NO TRANSECT")</f>
        <v>NO TRANSECT</v>
      </c>
      <c r="AZ91" s="201" t="str">
        <f>IF('Site Description'!$E$43&gt;1,SQRT(('Data Entry - beta, gamma form'!Y91)/PI()),"NO TRANSECT")</f>
        <v>NO TRANSECT</v>
      </c>
      <c r="BA91" s="312" t="str">
        <f>IF('Site Description'!$E$43&gt;1,SQRT(('Data Entry - beta, gamma form'!Z91)/PI()),"NO TRANSECT")</f>
        <v>NO TRANSECT</v>
      </c>
      <c r="BB91" s="315" t="str">
        <f>IF('Data Entry - beta, gamma form'!W91&gt;0,PI()*(((AX91+$F$2)*(AX91+$F$2))-(AX91*AX91)),"No Colony")</f>
        <v>No Colony</v>
      </c>
      <c r="BC91" s="91" t="str">
        <f>IF('Data Entry - beta, gamma form'!X91&gt;0,PI()*(((AY91+$G$2)*(AY91+$G$2))-(AY91*AY91)),"No Colony")</f>
        <v>No Colony</v>
      </c>
      <c r="BD91" s="91" t="str">
        <f>IF('Data Entry - beta, gamma form'!Y91&gt;0,PI()*(((AZ91+$H$2)*(AZ91+$H$2))-(AZ91*AZ91)),"No Colony")</f>
        <v>No Colony</v>
      </c>
      <c r="BE91" s="106" t="str">
        <f>IF('Data Entry - beta, gamma form'!Z91&gt;0,PI()*(((BA91+$I$2)*(BA91+$I$2))-(BA91*BA91)),"No Colony")</f>
        <v>No Colony</v>
      </c>
      <c r="BF91" s="32"/>
      <c r="BG91" s="306" t="str">
        <f>IF('Data Entry - beta, gamma form'!W91&gt;0,Equations!$F$30*BB91,"No Colony")</f>
        <v>No Colony</v>
      </c>
      <c r="BH91" s="96" t="str">
        <f>IF('Data Entry - beta, gamma form'!X91&gt;0,Equations!$F$30*BC91,"No Colony")</f>
        <v>No Colony</v>
      </c>
      <c r="BI91" s="96" t="str">
        <f>IF('Data Entry - beta, gamma form'!Y91&gt;0,Equations!$F$30*BD91,"No Colony")</f>
        <v>No Colony</v>
      </c>
      <c r="BJ91" s="307" t="str">
        <f>IF('Data Entry - beta, gamma form'!Z91&gt;0,Equations!$F$30*BE91,"No Colony")</f>
        <v>No Colony</v>
      </c>
      <c r="BM91" s="100">
        <v>88</v>
      </c>
      <c r="BN91" s="203" t="str">
        <f>IF('Site Description'!$F$43&gt;1,SQRT(('Data Entry - beta, gamma form'!AD91)/PI()),"NO TRANSECT")</f>
        <v>NO TRANSECT</v>
      </c>
      <c r="BO91" s="201" t="str">
        <f>IF('Site Description'!$F$43&gt;1,SQRT(('Data Entry - beta, gamma form'!AE91)/PI()),"NO TRANSECT")</f>
        <v>NO TRANSECT</v>
      </c>
      <c r="BP91" s="201" t="str">
        <f>IF('Site Description'!$F$43&gt;1,SQRT(('Data Entry - beta, gamma form'!AF91)/PI()),"NO TRANSECT")</f>
        <v>NO TRANSECT</v>
      </c>
      <c r="BQ91" s="312" t="str">
        <f>IF('Site Description'!$F$43&gt;1,SQRT(('Data Entry - beta, gamma form'!AG91)/PI()),"NO TRANSECT")</f>
        <v>NO TRANSECT</v>
      </c>
      <c r="BR91" s="315" t="str">
        <f>IF('Data Entry - beta, gamma form'!AD91&gt;0,PI()*(((BN91+$F$2)*(BN91+$F$2))-(BN91*BN91)),"No Colony")</f>
        <v>No Colony</v>
      </c>
      <c r="BS91" s="91" t="str">
        <f>IF('Data Entry - beta, gamma form'!AE91&gt;0,PI()*(((BO91+$G$2)*(BO91+$G$2))-(BO91*BO91)),"No Colony")</f>
        <v>No Colony</v>
      </c>
      <c r="BT91" s="91" t="str">
        <f>IF('Data Entry - beta, gamma form'!AF91&gt;0,PI()*(((BP91+$H$2)*(BP91+$H$2))-(BP91*BP91)),"No Colony")</f>
        <v>No Colony</v>
      </c>
      <c r="BU91" s="106" t="str">
        <f>IF('Data Entry - beta, gamma form'!AG91&gt;0,PI()*(((BQ91+$I$2)*(BQ91+$I$2))-(BQ91*BQ91)),"No Colony")</f>
        <v>No Colony</v>
      </c>
      <c r="BV91" s="32"/>
      <c r="BW91" s="75" t="str">
        <f>IF('Data Entry - beta, gamma form'!AD91&gt;0,Equations!$F$30*BR91,"No Colony")</f>
        <v>No Colony</v>
      </c>
      <c r="BX91" s="76" t="str">
        <f>IF('Data Entry - beta, gamma form'!AE91&gt;0,Equations!$F$30*BS91,"No Colony")</f>
        <v>No Colony</v>
      </c>
      <c r="BY91" s="76" t="str">
        <f>IF('Data Entry - beta, gamma form'!AF91&gt;0,Equations!$F$30*BT91,"No Colony")</f>
        <v>No Colony</v>
      </c>
      <c r="BZ91" s="77" t="str">
        <f>IF('Data Entry - beta, gamma form'!AG91&gt;0,Equations!$F$30*BU91,"No Colony")</f>
        <v>No Colony</v>
      </c>
      <c r="CC91" s="100">
        <v>88</v>
      </c>
      <c r="CD91" s="203" t="str">
        <f>IF('Site Description'!$G$43&gt;1,SQRT(('Data Entry - beta, gamma form'!AK91)/PI()),"NO TRANSECT")</f>
        <v>NO TRANSECT</v>
      </c>
      <c r="CE91" s="201" t="str">
        <f>IF('Site Description'!$G$43&gt;1,SQRT(('Data Entry - beta, gamma form'!AL91)/PI()),"NO TRANSECT")</f>
        <v>NO TRANSECT</v>
      </c>
      <c r="CF91" s="201" t="str">
        <f>IF('Site Description'!$G$43&gt;1,SQRT(('Data Entry - beta, gamma form'!AM91)/PI()),"NO TRANSECT")</f>
        <v>NO TRANSECT</v>
      </c>
      <c r="CG91" s="312" t="str">
        <f>IF('Site Description'!$G$43&gt;1,SQRT(('Data Entry - beta, gamma form'!AN91)/PI()),"NO TRANSECT")</f>
        <v>NO TRANSECT</v>
      </c>
      <c r="CH91" s="315" t="str">
        <f>IF('Data Entry - beta, gamma form'!AK91&gt;0,PI()*(((CD91+$F$2)*(CD91+$F$2))-(CD91*CD91)),"No Colony")</f>
        <v>No Colony</v>
      </c>
      <c r="CI91" s="91" t="str">
        <f>IF('Data Entry - beta, gamma form'!AL91&gt;0,PI()*(((CE91+$G$2)*(CE91+$G$2))-(CE91*CE91)),"No Colony")</f>
        <v>No Colony</v>
      </c>
      <c r="CJ91" s="91" t="str">
        <f>IF('Data Entry - beta, gamma form'!AM91&gt;0,PI()*(((CF91+$H$2)*(CF91+$H$2))-(CF91*CF91)),"No Colony")</f>
        <v>No Colony</v>
      </c>
      <c r="CK91" s="106" t="str">
        <f>IF('Data Entry - beta, gamma form'!AN91&gt;0,PI()*(((CG91+$I$2)*(CG91+$I$2))-(CG91*CG91)),"No Colony")</f>
        <v>No Colony</v>
      </c>
      <c r="CL91" s="34"/>
      <c r="CM91" s="75" t="str">
        <f>IF('Data Entry - beta, gamma form'!AK91&gt;0,Equations!$F$30*CH91,"No Colony")</f>
        <v>No Colony</v>
      </c>
      <c r="CN91" s="76" t="str">
        <f>IF('Data Entry - beta, gamma form'!AL91&gt;0,Equations!$F$30*CI91,"No Colony")</f>
        <v>No Colony</v>
      </c>
      <c r="CO91" s="76" t="str">
        <f>IF('Data Entry - beta, gamma form'!AM91&gt;0,Equations!$F$30*CJ91,"No Colony")</f>
        <v>No Colony</v>
      </c>
      <c r="CP91" s="77" t="str">
        <f>IF('Data Entry - beta, gamma form'!AN91&gt;0,Equations!$F$30*CK91,"No Colony")</f>
        <v>No Colony</v>
      </c>
    </row>
    <row r="92" spans="1:94" ht="15.75" thickBot="1">
      <c r="A92" s="100">
        <v>89</v>
      </c>
      <c r="B92" s="203" t="str">
        <f>IF('Site Description'!$B$43&gt;1,SQRT(('Data Entry - beta, gamma form'!B92)/PI()),"NO TRANSECT")</f>
        <v>NO TRANSECT</v>
      </c>
      <c r="C92" s="201" t="str">
        <f>IF('Site Description'!$B$43&gt;1,SQRT(('Data Entry - beta, gamma form'!C92)/PI()),"NO TRANSECT")</f>
        <v>NO TRANSECT</v>
      </c>
      <c r="D92" s="201" t="str">
        <f>IF('Site Description'!$B$43&gt;1,SQRT(('Data Entry - beta, gamma form'!D92)/PI()),"NO TRANSECT")</f>
        <v>NO TRANSECT</v>
      </c>
      <c r="E92" s="201" t="str">
        <f>IF('Site Description'!$B$43&gt;1,SQRT(('Data Entry - beta, gamma form'!E92)/PI()),"NO TRANSECT")</f>
        <v>NO TRANSECT</v>
      </c>
      <c r="F92" s="91" t="str">
        <f>IF('Data Entry - beta, gamma form'!B92&gt;0,PI()*(((B92+$F$2)*(B92+$F$2))-(B92*B92)),"No Colony")</f>
        <v>No Colony</v>
      </c>
      <c r="G92" s="91" t="str">
        <f>IF('Data Entry - beta, gamma form'!C92&gt;0,PI()*(((C92+$G$2)*(C92+$G$2))-(C92*C92)),"No Colony")</f>
        <v>No Colony</v>
      </c>
      <c r="H92" s="91" t="str">
        <f>IF('Data Entry - beta, gamma form'!D92&gt;0,PI()*(((D92+$H$2)*(D92+$H$2))-(D92*D92)),"No Colony")</f>
        <v>No Colony</v>
      </c>
      <c r="I92" s="106" t="str">
        <f>IF('Data Entry - beta, gamma form'!E92&gt;0,PI()*(((E92+$I$2)*(E92+$I$2))-(E92*E92)),"No Colony")</f>
        <v>No Colony</v>
      </c>
      <c r="K92" s="306" t="str">
        <f>IF('Data Entry - beta, gamma form'!B92&gt;0,Equations!$F$30*F92,"No Colony")</f>
        <v>No Colony</v>
      </c>
      <c r="L92" s="96" t="str">
        <f>IF('Data Entry - beta, gamma form'!C92&gt;0,Equations!$F$30*G92,"No Colony")</f>
        <v>No Colony</v>
      </c>
      <c r="M92" s="96" t="str">
        <f>IF('Data Entry - beta, gamma form'!D92&gt;0,Equations!$F$30*H92,"No Colony")</f>
        <v>No Colony</v>
      </c>
      <c r="N92" s="307" t="str">
        <f>IF('Data Entry - beta, gamma form'!E92&gt;0,Equations!$F$30*I92,"No Colony")</f>
        <v>No Colony</v>
      </c>
      <c r="Q92" s="100">
        <v>89</v>
      </c>
      <c r="R92" s="203" t="str">
        <f>IF('Site Description'!$C$43&gt;1,SQRT(('Data Entry - beta, gamma form'!I92)/PI()),"NO TRANSECT")</f>
        <v>NO TRANSECT</v>
      </c>
      <c r="S92" s="201" t="str">
        <f>IF('Site Description'!$C$43&gt;1,SQRT(('Data Entry - beta, gamma form'!J92)/PI()),"NO TRANSECT")</f>
        <v>NO TRANSECT</v>
      </c>
      <c r="T92" s="201" t="str">
        <f>IF('Site Description'!$C$43&gt;1,SQRT(('Data Entry - beta, gamma form'!K92)/PI()),"NO TRANSECT")</f>
        <v>NO TRANSECT</v>
      </c>
      <c r="U92" s="312" t="str">
        <f>IF('Site Description'!$C$43&gt;1,SQRT(('Data Entry - beta, gamma form'!L92)/PI()),"NO TRANSECT")</f>
        <v>NO TRANSECT</v>
      </c>
      <c r="V92" s="315" t="str">
        <f>IF('Data Entry - beta, gamma form'!I92&gt;0,PI()*(((R92+$F$2)*(R92+$F$2))-(R92*R92)),"No Colony")</f>
        <v>No Colony</v>
      </c>
      <c r="W92" s="91" t="str">
        <f>IF('Data Entry - beta, gamma form'!J92&gt;0,PI()*(((S92+$G$2)*(S92+$G$2))-(S92*S92)),"No Colony")</f>
        <v>No Colony</v>
      </c>
      <c r="X92" s="91" t="str">
        <f>IF('Data Entry - beta, gamma form'!K92&gt;0,PI()*(((T92+$H$2)*(T92+$H$2))-(T92*T92)),"No Colony")</f>
        <v>No Colony</v>
      </c>
      <c r="Y92" s="106" t="str">
        <f>IF('Data Entry - beta, gamma form'!L92&gt;0,PI()*(((U92+$I$2)*(U92+$I$2))-(U92*U92)),"No Colony")</f>
        <v>No Colony</v>
      </c>
      <c r="Z92" s="32"/>
      <c r="AA92" s="75" t="str">
        <f>IF('Data Entry - beta, gamma form'!I92&gt;0,Equations!$F$30*V92,"No Colony")</f>
        <v>No Colony</v>
      </c>
      <c r="AB92" s="76" t="str">
        <f>IF('Data Entry - beta, gamma form'!J92&gt;0,Equations!$F$30*W92,"No Colony")</f>
        <v>No Colony</v>
      </c>
      <c r="AC92" s="76" t="str">
        <f>IF('Data Entry - beta, gamma form'!K92&gt;0,Equations!$F$30*X92,"No Colony")</f>
        <v>No Colony</v>
      </c>
      <c r="AD92" s="77" t="str">
        <f>IF('Data Entry - beta, gamma form'!L92&gt;0,Equations!$F$30*Y92,"No Colony")</f>
        <v>No Colony</v>
      </c>
      <c r="AG92" s="100">
        <v>89</v>
      </c>
      <c r="AH92" s="203" t="str">
        <f>IF('Site Description'!$D$43&gt;1,SQRT(('Data Entry - beta, gamma form'!P92)/PI()),"NO TRANSECT")</f>
        <v>NO TRANSECT</v>
      </c>
      <c r="AI92" s="201" t="str">
        <f>IF('Site Description'!$D$43&gt;1,SQRT(('Data Entry - beta, gamma form'!Q92)/PI()),"NO TRANSECT")</f>
        <v>NO TRANSECT</v>
      </c>
      <c r="AJ92" s="201" t="str">
        <f>IF('Site Description'!$D$43&gt;1,SQRT(('Data Entry - beta, gamma form'!R92)/PI()),"NO TRANSECT")</f>
        <v>NO TRANSECT</v>
      </c>
      <c r="AK92" s="317" t="str">
        <f>IF('Site Description'!$D$43&gt;1,SQRT(('Data Entry - beta, gamma form'!S92)/PI()),"NO TRANSECT")</f>
        <v>NO TRANSECT</v>
      </c>
      <c r="AL92" s="315" t="str">
        <f>IF('Data Entry - beta, gamma form'!P92&gt;0,PI()*(((AH92+$F$2)*(AH92+$F$2))-(AH92*AH92)),"No Colony")</f>
        <v>No Colony</v>
      </c>
      <c r="AM92" s="91" t="str">
        <f>IF('Data Entry - beta, gamma form'!Q92&gt;0,PI()*(((AI92+$G$2)*(AI92+$G$2))-(AI92*AI92)),"No Colony")</f>
        <v>No Colony</v>
      </c>
      <c r="AN92" s="91" t="str">
        <f>IF('Data Entry - beta, gamma form'!R92&gt;0,PI()*(((AJ92+$H$2)*(AJ92+$H$2))-(AJ92*AJ92)),"No Colony")</f>
        <v>No Colony</v>
      </c>
      <c r="AO92" s="106" t="str">
        <f>IF('Data Entry - beta, gamma form'!S92&gt;0,PI()*(((AK92+$I$2)*(AK92+$I$2))-(AK92*AK92)),"No Colony")</f>
        <v>No Colony</v>
      </c>
      <c r="AP92" s="32"/>
      <c r="AQ92" s="75" t="str">
        <f>IF('Data Entry - beta, gamma form'!P92&gt;0,Equations!$F$30*AL92,"No Colony")</f>
        <v>No Colony</v>
      </c>
      <c r="AR92" s="76" t="str">
        <f>IF('Data Entry - beta, gamma form'!Q92&gt;0,Equations!$F$30*AM92,"No Colony")</f>
        <v>No Colony</v>
      </c>
      <c r="AS92" s="76" t="str">
        <f>IF('Data Entry - beta, gamma form'!R92&gt;0,Equations!$F$30*AN92,"No Colony")</f>
        <v>No Colony</v>
      </c>
      <c r="AT92" s="77" t="str">
        <f>IF('Data Entry - beta, gamma form'!S92&gt;0,Equations!$F$30*AO92,"No Colony")</f>
        <v>No Colony</v>
      </c>
      <c r="AW92" s="100">
        <v>89</v>
      </c>
      <c r="AX92" s="203" t="str">
        <f>IF('Site Description'!$E$43&gt;1,SQRT(('Data Entry - beta, gamma form'!W92)/PI()),"NO TRANSECT")</f>
        <v>NO TRANSECT</v>
      </c>
      <c r="AY92" s="201" t="str">
        <f>IF('Site Description'!$E$43&gt;1,SQRT(('Data Entry - beta, gamma form'!X92)/PI()),"NO TRANSECT")</f>
        <v>NO TRANSECT</v>
      </c>
      <c r="AZ92" s="201" t="str">
        <f>IF('Site Description'!$E$43&gt;1,SQRT(('Data Entry - beta, gamma form'!Y92)/PI()),"NO TRANSECT")</f>
        <v>NO TRANSECT</v>
      </c>
      <c r="BA92" s="312" t="str">
        <f>IF('Site Description'!$E$43&gt;1,SQRT(('Data Entry - beta, gamma form'!Z92)/PI()),"NO TRANSECT")</f>
        <v>NO TRANSECT</v>
      </c>
      <c r="BB92" s="315" t="str">
        <f>IF('Data Entry - beta, gamma form'!W92&gt;0,PI()*(((AX92+$F$2)*(AX92+$F$2))-(AX92*AX92)),"No Colony")</f>
        <v>No Colony</v>
      </c>
      <c r="BC92" s="91" t="str">
        <f>IF('Data Entry - beta, gamma form'!X92&gt;0,PI()*(((AY92+$G$2)*(AY92+$G$2))-(AY92*AY92)),"No Colony")</f>
        <v>No Colony</v>
      </c>
      <c r="BD92" s="91" t="str">
        <f>IF('Data Entry - beta, gamma form'!Y92&gt;0,PI()*(((AZ92+$H$2)*(AZ92+$H$2))-(AZ92*AZ92)),"No Colony")</f>
        <v>No Colony</v>
      </c>
      <c r="BE92" s="106" t="str">
        <f>IF('Data Entry - beta, gamma form'!Z92&gt;0,PI()*(((BA92+$I$2)*(BA92+$I$2))-(BA92*BA92)),"No Colony")</f>
        <v>No Colony</v>
      </c>
      <c r="BF92" s="32"/>
      <c r="BG92" s="306" t="str">
        <f>IF('Data Entry - beta, gamma form'!W92&gt;0,Equations!$F$30*BB92,"No Colony")</f>
        <v>No Colony</v>
      </c>
      <c r="BH92" s="96" t="str">
        <f>IF('Data Entry - beta, gamma form'!X92&gt;0,Equations!$F$30*BC92,"No Colony")</f>
        <v>No Colony</v>
      </c>
      <c r="BI92" s="96" t="str">
        <f>IF('Data Entry - beta, gamma form'!Y92&gt;0,Equations!$F$30*BD92,"No Colony")</f>
        <v>No Colony</v>
      </c>
      <c r="BJ92" s="307" t="str">
        <f>IF('Data Entry - beta, gamma form'!Z92&gt;0,Equations!$F$30*BE92,"No Colony")</f>
        <v>No Colony</v>
      </c>
      <c r="BM92" s="100">
        <v>89</v>
      </c>
      <c r="BN92" s="203" t="str">
        <f>IF('Site Description'!$F$43&gt;1,SQRT(('Data Entry - beta, gamma form'!AD92)/PI()),"NO TRANSECT")</f>
        <v>NO TRANSECT</v>
      </c>
      <c r="BO92" s="201" t="str">
        <f>IF('Site Description'!$F$43&gt;1,SQRT(('Data Entry - beta, gamma form'!AE92)/PI()),"NO TRANSECT")</f>
        <v>NO TRANSECT</v>
      </c>
      <c r="BP92" s="201" t="str">
        <f>IF('Site Description'!$F$43&gt;1,SQRT(('Data Entry - beta, gamma form'!AF92)/PI()),"NO TRANSECT")</f>
        <v>NO TRANSECT</v>
      </c>
      <c r="BQ92" s="312" t="str">
        <f>IF('Site Description'!$F$43&gt;1,SQRT(('Data Entry - beta, gamma form'!AG92)/PI()),"NO TRANSECT")</f>
        <v>NO TRANSECT</v>
      </c>
      <c r="BR92" s="315" t="str">
        <f>IF('Data Entry - beta, gamma form'!AD92&gt;0,PI()*(((BN92+$F$2)*(BN92+$F$2))-(BN92*BN92)),"No Colony")</f>
        <v>No Colony</v>
      </c>
      <c r="BS92" s="91" t="str">
        <f>IF('Data Entry - beta, gamma form'!AE92&gt;0,PI()*(((BO92+$G$2)*(BO92+$G$2))-(BO92*BO92)),"No Colony")</f>
        <v>No Colony</v>
      </c>
      <c r="BT92" s="91" t="str">
        <f>IF('Data Entry - beta, gamma form'!AF92&gt;0,PI()*(((BP92+$H$2)*(BP92+$H$2))-(BP92*BP92)),"No Colony")</f>
        <v>No Colony</v>
      </c>
      <c r="BU92" s="106" t="str">
        <f>IF('Data Entry - beta, gamma form'!AG92&gt;0,PI()*(((BQ92+$I$2)*(BQ92+$I$2))-(BQ92*BQ92)),"No Colony")</f>
        <v>No Colony</v>
      </c>
      <c r="BV92" s="32"/>
      <c r="BW92" s="75" t="str">
        <f>IF('Data Entry - beta, gamma form'!AD92&gt;0,Equations!$F$30*BR92,"No Colony")</f>
        <v>No Colony</v>
      </c>
      <c r="BX92" s="76" t="str">
        <f>IF('Data Entry - beta, gamma form'!AE92&gt;0,Equations!$F$30*BS92,"No Colony")</f>
        <v>No Colony</v>
      </c>
      <c r="BY92" s="76" t="str">
        <f>IF('Data Entry - beta, gamma form'!AF92&gt;0,Equations!$F$30*BT92,"No Colony")</f>
        <v>No Colony</v>
      </c>
      <c r="BZ92" s="77" t="str">
        <f>IF('Data Entry - beta, gamma form'!AG92&gt;0,Equations!$F$30*BU92,"No Colony")</f>
        <v>No Colony</v>
      </c>
      <c r="CC92" s="100">
        <v>89</v>
      </c>
      <c r="CD92" s="203" t="str">
        <f>IF('Site Description'!$G$43&gt;1,SQRT(('Data Entry - beta, gamma form'!AK92)/PI()),"NO TRANSECT")</f>
        <v>NO TRANSECT</v>
      </c>
      <c r="CE92" s="201" t="str">
        <f>IF('Site Description'!$G$43&gt;1,SQRT(('Data Entry - beta, gamma form'!AL92)/PI()),"NO TRANSECT")</f>
        <v>NO TRANSECT</v>
      </c>
      <c r="CF92" s="201" t="str">
        <f>IF('Site Description'!$G$43&gt;1,SQRT(('Data Entry - beta, gamma form'!AM92)/PI()),"NO TRANSECT")</f>
        <v>NO TRANSECT</v>
      </c>
      <c r="CG92" s="312" t="str">
        <f>IF('Site Description'!$G$43&gt;1,SQRT(('Data Entry - beta, gamma form'!AN92)/PI()),"NO TRANSECT")</f>
        <v>NO TRANSECT</v>
      </c>
      <c r="CH92" s="315" t="str">
        <f>IF('Data Entry - beta, gamma form'!AK92&gt;0,PI()*(((CD92+$F$2)*(CD92+$F$2))-(CD92*CD92)),"No Colony")</f>
        <v>No Colony</v>
      </c>
      <c r="CI92" s="91" t="str">
        <f>IF('Data Entry - beta, gamma form'!AL92&gt;0,PI()*(((CE92+$G$2)*(CE92+$G$2))-(CE92*CE92)),"No Colony")</f>
        <v>No Colony</v>
      </c>
      <c r="CJ92" s="91" t="str">
        <f>IF('Data Entry - beta, gamma form'!AM92&gt;0,PI()*(((CF92+$H$2)*(CF92+$H$2))-(CF92*CF92)),"No Colony")</f>
        <v>No Colony</v>
      </c>
      <c r="CK92" s="106" t="str">
        <f>IF('Data Entry - beta, gamma form'!AN92&gt;0,PI()*(((CG92+$I$2)*(CG92+$I$2))-(CG92*CG92)),"No Colony")</f>
        <v>No Colony</v>
      </c>
      <c r="CL92" s="34"/>
      <c r="CM92" s="75" t="str">
        <f>IF('Data Entry - beta, gamma form'!AK92&gt;0,Equations!$F$30*CH92,"No Colony")</f>
        <v>No Colony</v>
      </c>
      <c r="CN92" s="76" t="str">
        <f>IF('Data Entry - beta, gamma form'!AL92&gt;0,Equations!$F$30*CI92,"No Colony")</f>
        <v>No Colony</v>
      </c>
      <c r="CO92" s="76" t="str">
        <f>IF('Data Entry - beta, gamma form'!AM92&gt;0,Equations!$F$30*CJ92,"No Colony")</f>
        <v>No Colony</v>
      </c>
      <c r="CP92" s="77" t="str">
        <f>IF('Data Entry - beta, gamma form'!AN92&gt;0,Equations!$F$30*CK92,"No Colony")</f>
        <v>No Colony</v>
      </c>
    </row>
    <row r="93" spans="1:94" ht="15.75" thickBot="1">
      <c r="A93" s="100">
        <v>90</v>
      </c>
      <c r="B93" s="203" t="str">
        <f>IF('Site Description'!$B$43&gt;1,SQRT(('Data Entry - beta, gamma form'!B93)/PI()),"NO TRANSECT")</f>
        <v>NO TRANSECT</v>
      </c>
      <c r="C93" s="201" t="str">
        <f>IF('Site Description'!$B$43&gt;1,SQRT(('Data Entry - beta, gamma form'!C93)/PI()),"NO TRANSECT")</f>
        <v>NO TRANSECT</v>
      </c>
      <c r="D93" s="201" t="str">
        <f>IF('Site Description'!$B$43&gt;1,SQRT(('Data Entry - beta, gamma form'!D93)/PI()),"NO TRANSECT")</f>
        <v>NO TRANSECT</v>
      </c>
      <c r="E93" s="201" t="str">
        <f>IF('Site Description'!$B$43&gt;1,SQRT(('Data Entry - beta, gamma form'!E93)/PI()),"NO TRANSECT")</f>
        <v>NO TRANSECT</v>
      </c>
      <c r="F93" s="91" t="str">
        <f>IF('Data Entry - beta, gamma form'!B93&gt;0,PI()*(((B93+$F$2)*(B93+$F$2))-(B93*B93)),"No Colony")</f>
        <v>No Colony</v>
      </c>
      <c r="G93" s="91" t="str">
        <f>IF('Data Entry - beta, gamma form'!C93&gt;0,PI()*(((C93+$G$2)*(C93+$G$2))-(C93*C93)),"No Colony")</f>
        <v>No Colony</v>
      </c>
      <c r="H93" s="91" t="str">
        <f>IF('Data Entry - beta, gamma form'!D93&gt;0,PI()*(((D93+$H$2)*(D93+$H$2))-(D93*D93)),"No Colony")</f>
        <v>No Colony</v>
      </c>
      <c r="I93" s="106" t="str">
        <f>IF('Data Entry - beta, gamma form'!E93&gt;0,PI()*(((E93+$I$2)*(E93+$I$2))-(E93*E93)),"No Colony")</f>
        <v>No Colony</v>
      </c>
      <c r="K93" s="306" t="str">
        <f>IF('Data Entry - beta, gamma form'!B93&gt;0,Equations!$F$30*F93,"No Colony")</f>
        <v>No Colony</v>
      </c>
      <c r="L93" s="96" t="str">
        <f>IF('Data Entry - beta, gamma form'!C93&gt;0,Equations!$F$30*G93,"No Colony")</f>
        <v>No Colony</v>
      </c>
      <c r="M93" s="96" t="str">
        <f>IF('Data Entry - beta, gamma form'!D93&gt;0,Equations!$F$30*H93,"No Colony")</f>
        <v>No Colony</v>
      </c>
      <c r="N93" s="307" t="str">
        <f>IF('Data Entry - beta, gamma form'!E93&gt;0,Equations!$F$30*I93,"No Colony")</f>
        <v>No Colony</v>
      </c>
      <c r="Q93" s="100">
        <v>90</v>
      </c>
      <c r="R93" s="203" t="str">
        <f>IF('Site Description'!$C$43&gt;1,SQRT(('Data Entry - beta, gamma form'!I93)/PI()),"NO TRANSECT")</f>
        <v>NO TRANSECT</v>
      </c>
      <c r="S93" s="201" t="str">
        <f>IF('Site Description'!$C$43&gt;1,SQRT(('Data Entry - beta, gamma form'!J93)/PI()),"NO TRANSECT")</f>
        <v>NO TRANSECT</v>
      </c>
      <c r="T93" s="201" t="str">
        <f>IF('Site Description'!$C$43&gt;1,SQRT(('Data Entry - beta, gamma form'!K93)/PI()),"NO TRANSECT")</f>
        <v>NO TRANSECT</v>
      </c>
      <c r="U93" s="312" t="str">
        <f>IF('Site Description'!$C$43&gt;1,SQRT(('Data Entry - beta, gamma form'!L93)/PI()),"NO TRANSECT")</f>
        <v>NO TRANSECT</v>
      </c>
      <c r="V93" s="315" t="str">
        <f>IF('Data Entry - beta, gamma form'!I93&gt;0,PI()*(((R93+$F$2)*(R93+$F$2))-(R93*R93)),"No Colony")</f>
        <v>No Colony</v>
      </c>
      <c r="W93" s="91" t="str">
        <f>IF('Data Entry - beta, gamma form'!J93&gt;0,PI()*(((S93+$G$2)*(S93+$G$2))-(S93*S93)),"No Colony")</f>
        <v>No Colony</v>
      </c>
      <c r="X93" s="91" t="str">
        <f>IF('Data Entry - beta, gamma form'!K93&gt;0,PI()*(((T93+$H$2)*(T93+$H$2))-(T93*T93)),"No Colony")</f>
        <v>No Colony</v>
      </c>
      <c r="Y93" s="106" t="str">
        <f>IF('Data Entry - beta, gamma form'!L93&gt;0,PI()*(((U93+$I$2)*(U93+$I$2))-(U93*U93)),"No Colony")</f>
        <v>No Colony</v>
      </c>
      <c r="Z93" s="32"/>
      <c r="AA93" s="75" t="str">
        <f>IF('Data Entry - beta, gamma form'!I93&gt;0,Equations!$F$30*V93,"No Colony")</f>
        <v>No Colony</v>
      </c>
      <c r="AB93" s="76" t="str">
        <f>IF('Data Entry - beta, gamma form'!J93&gt;0,Equations!$F$30*W93,"No Colony")</f>
        <v>No Colony</v>
      </c>
      <c r="AC93" s="76" t="str">
        <f>IF('Data Entry - beta, gamma form'!K93&gt;0,Equations!$F$30*X93,"No Colony")</f>
        <v>No Colony</v>
      </c>
      <c r="AD93" s="77" t="str">
        <f>IF('Data Entry - beta, gamma form'!L93&gt;0,Equations!$F$30*Y93,"No Colony")</f>
        <v>No Colony</v>
      </c>
      <c r="AG93" s="100">
        <v>90</v>
      </c>
      <c r="AH93" s="203" t="str">
        <f>IF('Site Description'!$D$43&gt;1,SQRT(('Data Entry - beta, gamma form'!P93)/PI()),"NO TRANSECT")</f>
        <v>NO TRANSECT</v>
      </c>
      <c r="AI93" s="201" t="str">
        <f>IF('Site Description'!$D$43&gt;1,SQRT(('Data Entry - beta, gamma form'!Q93)/PI()),"NO TRANSECT")</f>
        <v>NO TRANSECT</v>
      </c>
      <c r="AJ93" s="201" t="str">
        <f>IF('Site Description'!$D$43&gt;1,SQRT(('Data Entry - beta, gamma form'!R93)/PI()),"NO TRANSECT")</f>
        <v>NO TRANSECT</v>
      </c>
      <c r="AK93" s="317" t="str">
        <f>IF('Site Description'!$D$43&gt;1,SQRT(('Data Entry - beta, gamma form'!S93)/PI()),"NO TRANSECT")</f>
        <v>NO TRANSECT</v>
      </c>
      <c r="AL93" s="315" t="str">
        <f>IF('Data Entry - beta, gamma form'!P93&gt;0,PI()*(((AH93+$F$2)*(AH93+$F$2))-(AH93*AH93)),"No Colony")</f>
        <v>No Colony</v>
      </c>
      <c r="AM93" s="91" t="str">
        <f>IF('Data Entry - beta, gamma form'!Q93&gt;0,PI()*(((AI93+$G$2)*(AI93+$G$2))-(AI93*AI93)),"No Colony")</f>
        <v>No Colony</v>
      </c>
      <c r="AN93" s="91" t="str">
        <f>IF('Data Entry - beta, gamma form'!R93&gt;0,PI()*(((AJ93+$H$2)*(AJ93+$H$2))-(AJ93*AJ93)),"No Colony")</f>
        <v>No Colony</v>
      </c>
      <c r="AO93" s="106" t="str">
        <f>IF('Data Entry - beta, gamma form'!S93&gt;0,PI()*(((AK93+$I$2)*(AK93+$I$2))-(AK93*AK93)),"No Colony")</f>
        <v>No Colony</v>
      </c>
      <c r="AP93" s="32"/>
      <c r="AQ93" s="75" t="str">
        <f>IF('Data Entry - beta, gamma form'!P93&gt;0,Equations!$F$30*AL93,"No Colony")</f>
        <v>No Colony</v>
      </c>
      <c r="AR93" s="76" t="str">
        <f>IF('Data Entry - beta, gamma form'!Q93&gt;0,Equations!$F$30*AM93,"No Colony")</f>
        <v>No Colony</v>
      </c>
      <c r="AS93" s="76" t="str">
        <f>IF('Data Entry - beta, gamma form'!R93&gt;0,Equations!$F$30*AN93,"No Colony")</f>
        <v>No Colony</v>
      </c>
      <c r="AT93" s="77" t="str">
        <f>IF('Data Entry - beta, gamma form'!S93&gt;0,Equations!$F$30*AO93,"No Colony")</f>
        <v>No Colony</v>
      </c>
      <c r="AW93" s="100">
        <v>90</v>
      </c>
      <c r="AX93" s="203" t="str">
        <f>IF('Site Description'!$E$43&gt;1,SQRT(('Data Entry - beta, gamma form'!W93)/PI()),"NO TRANSECT")</f>
        <v>NO TRANSECT</v>
      </c>
      <c r="AY93" s="201" t="str">
        <f>IF('Site Description'!$E$43&gt;1,SQRT(('Data Entry - beta, gamma form'!X93)/PI()),"NO TRANSECT")</f>
        <v>NO TRANSECT</v>
      </c>
      <c r="AZ93" s="201" t="str">
        <f>IF('Site Description'!$E$43&gt;1,SQRT(('Data Entry - beta, gamma form'!Y93)/PI()),"NO TRANSECT")</f>
        <v>NO TRANSECT</v>
      </c>
      <c r="BA93" s="312" t="str">
        <f>IF('Site Description'!$E$43&gt;1,SQRT(('Data Entry - beta, gamma form'!Z93)/PI()),"NO TRANSECT")</f>
        <v>NO TRANSECT</v>
      </c>
      <c r="BB93" s="315" t="str">
        <f>IF('Data Entry - beta, gamma form'!W93&gt;0,PI()*(((AX93+$F$2)*(AX93+$F$2))-(AX93*AX93)),"No Colony")</f>
        <v>No Colony</v>
      </c>
      <c r="BC93" s="91" t="str">
        <f>IF('Data Entry - beta, gamma form'!X93&gt;0,PI()*(((AY93+$G$2)*(AY93+$G$2))-(AY93*AY93)),"No Colony")</f>
        <v>No Colony</v>
      </c>
      <c r="BD93" s="91" t="str">
        <f>IF('Data Entry - beta, gamma form'!Y93&gt;0,PI()*(((AZ93+$H$2)*(AZ93+$H$2))-(AZ93*AZ93)),"No Colony")</f>
        <v>No Colony</v>
      </c>
      <c r="BE93" s="106" t="str">
        <f>IF('Data Entry - beta, gamma form'!Z93&gt;0,PI()*(((BA93+$I$2)*(BA93+$I$2))-(BA93*BA93)),"No Colony")</f>
        <v>No Colony</v>
      </c>
      <c r="BF93" s="32"/>
      <c r="BG93" s="306" t="str">
        <f>IF('Data Entry - beta, gamma form'!W93&gt;0,Equations!$F$30*BB93,"No Colony")</f>
        <v>No Colony</v>
      </c>
      <c r="BH93" s="96" t="str">
        <f>IF('Data Entry - beta, gamma form'!X93&gt;0,Equations!$F$30*BC93,"No Colony")</f>
        <v>No Colony</v>
      </c>
      <c r="BI93" s="96" t="str">
        <f>IF('Data Entry - beta, gamma form'!Y93&gt;0,Equations!$F$30*BD93,"No Colony")</f>
        <v>No Colony</v>
      </c>
      <c r="BJ93" s="307" t="str">
        <f>IF('Data Entry - beta, gamma form'!Z93&gt;0,Equations!$F$30*BE93,"No Colony")</f>
        <v>No Colony</v>
      </c>
      <c r="BM93" s="100">
        <v>90</v>
      </c>
      <c r="BN93" s="203" t="str">
        <f>IF('Site Description'!$F$43&gt;1,SQRT(('Data Entry - beta, gamma form'!AD93)/PI()),"NO TRANSECT")</f>
        <v>NO TRANSECT</v>
      </c>
      <c r="BO93" s="201" t="str">
        <f>IF('Site Description'!$F$43&gt;1,SQRT(('Data Entry - beta, gamma form'!AE93)/PI()),"NO TRANSECT")</f>
        <v>NO TRANSECT</v>
      </c>
      <c r="BP93" s="201" t="str">
        <f>IF('Site Description'!$F$43&gt;1,SQRT(('Data Entry - beta, gamma form'!AF93)/PI()),"NO TRANSECT")</f>
        <v>NO TRANSECT</v>
      </c>
      <c r="BQ93" s="312" t="str">
        <f>IF('Site Description'!$F$43&gt;1,SQRT(('Data Entry - beta, gamma form'!AG93)/PI()),"NO TRANSECT")</f>
        <v>NO TRANSECT</v>
      </c>
      <c r="BR93" s="315" t="str">
        <f>IF('Data Entry - beta, gamma form'!AD93&gt;0,PI()*(((BN93+$F$2)*(BN93+$F$2))-(BN93*BN93)),"No Colony")</f>
        <v>No Colony</v>
      </c>
      <c r="BS93" s="91" t="str">
        <f>IF('Data Entry - beta, gamma form'!AE93&gt;0,PI()*(((BO93+$G$2)*(BO93+$G$2))-(BO93*BO93)),"No Colony")</f>
        <v>No Colony</v>
      </c>
      <c r="BT93" s="91" t="str">
        <f>IF('Data Entry - beta, gamma form'!AF93&gt;0,PI()*(((BP93+$H$2)*(BP93+$H$2))-(BP93*BP93)),"No Colony")</f>
        <v>No Colony</v>
      </c>
      <c r="BU93" s="106" t="str">
        <f>IF('Data Entry - beta, gamma form'!AG93&gt;0,PI()*(((BQ93+$I$2)*(BQ93+$I$2))-(BQ93*BQ93)),"No Colony")</f>
        <v>No Colony</v>
      </c>
      <c r="BV93" s="32"/>
      <c r="BW93" s="75" t="str">
        <f>IF('Data Entry - beta, gamma form'!AD93&gt;0,Equations!$F$30*BR93,"No Colony")</f>
        <v>No Colony</v>
      </c>
      <c r="BX93" s="76" t="str">
        <f>IF('Data Entry - beta, gamma form'!AE93&gt;0,Equations!$F$30*BS93,"No Colony")</f>
        <v>No Colony</v>
      </c>
      <c r="BY93" s="76" t="str">
        <f>IF('Data Entry - beta, gamma form'!AF93&gt;0,Equations!$F$30*BT93,"No Colony")</f>
        <v>No Colony</v>
      </c>
      <c r="BZ93" s="77" t="str">
        <f>IF('Data Entry - beta, gamma form'!AG93&gt;0,Equations!$F$30*BU93,"No Colony")</f>
        <v>No Colony</v>
      </c>
      <c r="CC93" s="100">
        <v>90</v>
      </c>
      <c r="CD93" s="203" t="str">
        <f>IF('Site Description'!$G$43&gt;1,SQRT(('Data Entry - beta, gamma form'!AK93)/PI()),"NO TRANSECT")</f>
        <v>NO TRANSECT</v>
      </c>
      <c r="CE93" s="201" t="str">
        <f>IF('Site Description'!$G$43&gt;1,SQRT(('Data Entry - beta, gamma form'!AL93)/PI()),"NO TRANSECT")</f>
        <v>NO TRANSECT</v>
      </c>
      <c r="CF93" s="201" t="str">
        <f>IF('Site Description'!$G$43&gt;1,SQRT(('Data Entry - beta, gamma form'!AM93)/PI()),"NO TRANSECT")</f>
        <v>NO TRANSECT</v>
      </c>
      <c r="CG93" s="312" t="str">
        <f>IF('Site Description'!$G$43&gt;1,SQRT(('Data Entry - beta, gamma form'!AN93)/PI()),"NO TRANSECT")</f>
        <v>NO TRANSECT</v>
      </c>
      <c r="CH93" s="315" t="str">
        <f>IF('Data Entry - beta, gamma form'!AK93&gt;0,PI()*(((CD93+$F$2)*(CD93+$F$2))-(CD93*CD93)),"No Colony")</f>
        <v>No Colony</v>
      </c>
      <c r="CI93" s="91" t="str">
        <f>IF('Data Entry - beta, gamma form'!AL93&gt;0,PI()*(((CE93+$G$2)*(CE93+$G$2))-(CE93*CE93)),"No Colony")</f>
        <v>No Colony</v>
      </c>
      <c r="CJ93" s="91" t="str">
        <f>IF('Data Entry - beta, gamma form'!AM93&gt;0,PI()*(((CF93+$H$2)*(CF93+$H$2))-(CF93*CF93)),"No Colony")</f>
        <v>No Colony</v>
      </c>
      <c r="CK93" s="106" t="str">
        <f>IF('Data Entry - beta, gamma form'!AN93&gt;0,PI()*(((CG93+$I$2)*(CG93+$I$2))-(CG93*CG93)),"No Colony")</f>
        <v>No Colony</v>
      </c>
      <c r="CL93" s="34"/>
      <c r="CM93" s="75" t="str">
        <f>IF('Data Entry - beta, gamma form'!AK93&gt;0,Equations!$F$30*CH93,"No Colony")</f>
        <v>No Colony</v>
      </c>
      <c r="CN93" s="76" t="str">
        <f>IF('Data Entry - beta, gamma form'!AL93&gt;0,Equations!$F$30*CI93,"No Colony")</f>
        <v>No Colony</v>
      </c>
      <c r="CO93" s="76" t="str">
        <f>IF('Data Entry - beta, gamma form'!AM93&gt;0,Equations!$F$30*CJ93,"No Colony")</f>
        <v>No Colony</v>
      </c>
      <c r="CP93" s="77" t="str">
        <f>IF('Data Entry - beta, gamma form'!AN93&gt;0,Equations!$F$30*CK93,"No Colony")</f>
        <v>No Colony</v>
      </c>
    </row>
    <row r="94" spans="1:94" ht="15.75" thickBot="1">
      <c r="A94" s="100">
        <v>91</v>
      </c>
      <c r="B94" s="203" t="str">
        <f>IF('Site Description'!$B$43&gt;1,SQRT(('Data Entry - beta, gamma form'!B94)/PI()),"NO TRANSECT")</f>
        <v>NO TRANSECT</v>
      </c>
      <c r="C94" s="201" t="str">
        <f>IF('Site Description'!$B$43&gt;1,SQRT(('Data Entry - beta, gamma form'!C94)/PI()),"NO TRANSECT")</f>
        <v>NO TRANSECT</v>
      </c>
      <c r="D94" s="201" t="str">
        <f>IF('Site Description'!$B$43&gt;1,SQRT(('Data Entry - beta, gamma form'!D94)/PI()),"NO TRANSECT")</f>
        <v>NO TRANSECT</v>
      </c>
      <c r="E94" s="201" t="str">
        <f>IF('Site Description'!$B$43&gt;1,SQRT(('Data Entry - beta, gamma form'!E94)/PI()),"NO TRANSECT")</f>
        <v>NO TRANSECT</v>
      </c>
      <c r="F94" s="91" t="str">
        <f>IF('Data Entry - beta, gamma form'!B94&gt;0,PI()*(((B94+$F$2)*(B94+$F$2))-(B94*B94)),"No Colony")</f>
        <v>No Colony</v>
      </c>
      <c r="G94" s="91" t="str">
        <f>IF('Data Entry - beta, gamma form'!C94&gt;0,PI()*(((C94+$G$2)*(C94+$G$2))-(C94*C94)),"No Colony")</f>
        <v>No Colony</v>
      </c>
      <c r="H94" s="91" t="str">
        <f>IF('Data Entry - beta, gamma form'!D94&gt;0,PI()*(((D94+$H$2)*(D94+$H$2))-(D94*D94)),"No Colony")</f>
        <v>No Colony</v>
      </c>
      <c r="I94" s="106" t="str">
        <f>IF('Data Entry - beta, gamma form'!E94&gt;0,PI()*(((E94+$I$2)*(E94+$I$2))-(E94*E94)),"No Colony")</f>
        <v>No Colony</v>
      </c>
      <c r="K94" s="306" t="str">
        <f>IF('Data Entry - beta, gamma form'!B94&gt;0,Equations!$F$30*F94,"No Colony")</f>
        <v>No Colony</v>
      </c>
      <c r="L94" s="96" t="str">
        <f>IF('Data Entry - beta, gamma form'!C94&gt;0,Equations!$F$30*G94,"No Colony")</f>
        <v>No Colony</v>
      </c>
      <c r="M94" s="96" t="str">
        <f>IF('Data Entry - beta, gamma form'!D94&gt;0,Equations!$F$30*H94,"No Colony")</f>
        <v>No Colony</v>
      </c>
      <c r="N94" s="307" t="str">
        <f>IF('Data Entry - beta, gamma form'!E94&gt;0,Equations!$F$30*I94,"No Colony")</f>
        <v>No Colony</v>
      </c>
      <c r="Q94" s="100">
        <v>91</v>
      </c>
      <c r="R94" s="203" t="str">
        <f>IF('Site Description'!$C$43&gt;1,SQRT(('Data Entry - beta, gamma form'!I94)/PI()),"NO TRANSECT")</f>
        <v>NO TRANSECT</v>
      </c>
      <c r="S94" s="201" t="str">
        <f>IF('Site Description'!$C$43&gt;1,SQRT(('Data Entry - beta, gamma form'!J94)/PI()),"NO TRANSECT")</f>
        <v>NO TRANSECT</v>
      </c>
      <c r="T94" s="201" t="str">
        <f>IF('Site Description'!$C$43&gt;1,SQRT(('Data Entry - beta, gamma form'!K94)/PI()),"NO TRANSECT")</f>
        <v>NO TRANSECT</v>
      </c>
      <c r="U94" s="312" t="str">
        <f>IF('Site Description'!$C$43&gt;1,SQRT(('Data Entry - beta, gamma form'!L94)/PI()),"NO TRANSECT")</f>
        <v>NO TRANSECT</v>
      </c>
      <c r="V94" s="315" t="str">
        <f>IF('Data Entry - beta, gamma form'!I94&gt;0,PI()*(((R94+$F$2)*(R94+$F$2))-(R94*R94)),"No Colony")</f>
        <v>No Colony</v>
      </c>
      <c r="W94" s="91" t="str">
        <f>IF('Data Entry - beta, gamma form'!J94&gt;0,PI()*(((S94+$G$2)*(S94+$G$2))-(S94*S94)),"No Colony")</f>
        <v>No Colony</v>
      </c>
      <c r="X94" s="91" t="str">
        <f>IF('Data Entry - beta, gamma form'!K94&gt;0,PI()*(((T94+$H$2)*(T94+$H$2))-(T94*T94)),"No Colony")</f>
        <v>No Colony</v>
      </c>
      <c r="Y94" s="106" t="str">
        <f>IF('Data Entry - beta, gamma form'!L94&gt;0,PI()*(((U94+$I$2)*(U94+$I$2))-(U94*U94)),"No Colony")</f>
        <v>No Colony</v>
      </c>
      <c r="Z94" s="32"/>
      <c r="AA94" s="75" t="str">
        <f>IF('Data Entry - beta, gamma form'!I94&gt;0,Equations!$F$30*V94,"No Colony")</f>
        <v>No Colony</v>
      </c>
      <c r="AB94" s="76" t="str">
        <f>IF('Data Entry - beta, gamma form'!J94&gt;0,Equations!$F$30*W94,"No Colony")</f>
        <v>No Colony</v>
      </c>
      <c r="AC94" s="76" t="str">
        <f>IF('Data Entry - beta, gamma form'!K94&gt;0,Equations!$F$30*X94,"No Colony")</f>
        <v>No Colony</v>
      </c>
      <c r="AD94" s="77" t="str">
        <f>IF('Data Entry - beta, gamma form'!L94&gt;0,Equations!$F$30*Y94,"No Colony")</f>
        <v>No Colony</v>
      </c>
      <c r="AG94" s="100">
        <v>91</v>
      </c>
      <c r="AH94" s="203" t="str">
        <f>IF('Site Description'!$D$43&gt;1,SQRT(('Data Entry - beta, gamma form'!P94)/PI()),"NO TRANSECT")</f>
        <v>NO TRANSECT</v>
      </c>
      <c r="AI94" s="201" t="str">
        <f>IF('Site Description'!$D$43&gt;1,SQRT(('Data Entry - beta, gamma form'!Q94)/PI()),"NO TRANSECT")</f>
        <v>NO TRANSECT</v>
      </c>
      <c r="AJ94" s="201" t="str">
        <f>IF('Site Description'!$D$43&gt;1,SQRT(('Data Entry - beta, gamma form'!R94)/PI()),"NO TRANSECT")</f>
        <v>NO TRANSECT</v>
      </c>
      <c r="AK94" s="317" t="str">
        <f>IF('Site Description'!$D$43&gt;1,SQRT(('Data Entry - beta, gamma form'!S94)/PI()),"NO TRANSECT")</f>
        <v>NO TRANSECT</v>
      </c>
      <c r="AL94" s="315" t="str">
        <f>IF('Data Entry - beta, gamma form'!P94&gt;0,PI()*(((AH94+$F$2)*(AH94+$F$2))-(AH94*AH94)),"No Colony")</f>
        <v>No Colony</v>
      </c>
      <c r="AM94" s="91" t="str">
        <f>IF('Data Entry - beta, gamma form'!Q94&gt;0,PI()*(((AI94+$G$2)*(AI94+$G$2))-(AI94*AI94)),"No Colony")</f>
        <v>No Colony</v>
      </c>
      <c r="AN94" s="91" t="str">
        <f>IF('Data Entry - beta, gamma form'!R94&gt;0,PI()*(((AJ94+$H$2)*(AJ94+$H$2))-(AJ94*AJ94)),"No Colony")</f>
        <v>No Colony</v>
      </c>
      <c r="AO94" s="106" t="str">
        <f>IF('Data Entry - beta, gamma form'!S94&gt;0,PI()*(((AK94+$I$2)*(AK94+$I$2))-(AK94*AK94)),"No Colony")</f>
        <v>No Colony</v>
      </c>
      <c r="AP94" s="32"/>
      <c r="AQ94" s="75" t="str">
        <f>IF('Data Entry - beta, gamma form'!P94&gt;0,Equations!$F$30*AL94,"No Colony")</f>
        <v>No Colony</v>
      </c>
      <c r="AR94" s="76" t="str">
        <f>IF('Data Entry - beta, gamma form'!Q94&gt;0,Equations!$F$30*AM94,"No Colony")</f>
        <v>No Colony</v>
      </c>
      <c r="AS94" s="76" t="str">
        <f>IF('Data Entry - beta, gamma form'!R94&gt;0,Equations!$F$30*AN94,"No Colony")</f>
        <v>No Colony</v>
      </c>
      <c r="AT94" s="77" t="str">
        <f>IF('Data Entry - beta, gamma form'!S94&gt;0,Equations!$F$30*AO94,"No Colony")</f>
        <v>No Colony</v>
      </c>
      <c r="AW94" s="100">
        <v>91</v>
      </c>
      <c r="AX94" s="203" t="str">
        <f>IF('Site Description'!$E$43&gt;1,SQRT(('Data Entry - beta, gamma form'!W94)/PI()),"NO TRANSECT")</f>
        <v>NO TRANSECT</v>
      </c>
      <c r="AY94" s="201" t="str">
        <f>IF('Site Description'!$E$43&gt;1,SQRT(('Data Entry - beta, gamma form'!X94)/PI()),"NO TRANSECT")</f>
        <v>NO TRANSECT</v>
      </c>
      <c r="AZ94" s="201" t="str">
        <f>IF('Site Description'!$E$43&gt;1,SQRT(('Data Entry - beta, gamma form'!Y94)/PI()),"NO TRANSECT")</f>
        <v>NO TRANSECT</v>
      </c>
      <c r="BA94" s="312" t="str">
        <f>IF('Site Description'!$E$43&gt;1,SQRT(('Data Entry - beta, gamma form'!Z94)/PI()),"NO TRANSECT")</f>
        <v>NO TRANSECT</v>
      </c>
      <c r="BB94" s="315" t="str">
        <f>IF('Data Entry - beta, gamma form'!W94&gt;0,PI()*(((AX94+$F$2)*(AX94+$F$2))-(AX94*AX94)),"No Colony")</f>
        <v>No Colony</v>
      </c>
      <c r="BC94" s="91" t="str">
        <f>IF('Data Entry - beta, gamma form'!X94&gt;0,PI()*(((AY94+$G$2)*(AY94+$G$2))-(AY94*AY94)),"No Colony")</f>
        <v>No Colony</v>
      </c>
      <c r="BD94" s="91" t="str">
        <f>IF('Data Entry - beta, gamma form'!Y94&gt;0,PI()*(((AZ94+$H$2)*(AZ94+$H$2))-(AZ94*AZ94)),"No Colony")</f>
        <v>No Colony</v>
      </c>
      <c r="BE94" s="106" t="str">
        <f>IF('Data Entry - beta, gamma form'!Z94&gt;0,PI()*(((BA94+$I$2)*(BA94+$I$2))-(BA94*BA94)),"No Colony")</f>
        <v>No Colony</v>
      </c>
      <c r="BF94" s="32"/>
      <c r="BG94" s="306" t="str">
        <f>IF('Data Entry - beta, gamma form'!W94&gt;0,Equations!$F$30*BB94,"No Colony")</f>
        <v>No Colony</v>
      </c>
      <c r="BH94" s="96" t="str">
        <f>IF('Data Entry - beta, gamma form'!X94&gt;0,Equations!$F$30*BC94,"No Colony")</f>
        <v>No Colony</v>
      </c>
      <c r="BI94" s="96" t="str">
        <f>IF('Data Entry - beta, gamma form'!Y94&gt;0,Equations!$F$30*BD94,"No Colony")</f>
        <v>No Colony</v>
      </c>
      <c r="BJ94" s="307" t="str">
        <f>IF('Data Entry - beta, gamma form'!Z94&gt;0,Equations!$F$30*BE94,"No Colony")</f>
        <v>No Colony</v>
      </c>
      <c r="BM94" s="100">
        <v>91</v>
      </c>
      <c r="BN94" s="203" t="str">
        <f>IF('Site Description'!$F$43&gt;1,SQRT(('Data Entry - beta, gamma form'!AD94)/PI()),"NO TRANSECT")</f>
        <v>NO TRANSECT</v>
      </c>
      <c r="BO94" s="201" t="str">
        <f>IF('Site Description'!$F$43&gt;1,SQRT(('Data Entry - beta, gamma form'!AE94)/PI()),"NO TRANSECT")</f>
        <v>NO TRANSECT</v>
      </c>
      <c r="BP94" s="201" t="str">
        <f>IF('Site Description'!$F$43&gt;1,SQRT(('Data Entry - beta, gamma form'!AF94)/PI()),"NO TRANSECT")</f>
        <v>NO TRANSECT</v>
      </c>
      <c r="BQ94" s="312" t="str">
        <f>IF('Site Description'!$F$43&gt;1,SQRT(('Data Entry - beta, gamma form'!AG94)/PI()),"NO TRANSECT")</f>
        <v>NO TRANSECT</v>
      </c>
      <c r="BR94" s="315" t="str">
        <f>IF('Data Entry - beta, gamma form'!AD94&gt;0,PI()*(((BN94+$F$2)*(BN94+$F$2))-(BN94*BN94)),"No Colony")</f>
        <v>No Colony</v>
      </c>
      <c r="BS94" s="91" t="str">
        <f>IF('Data Entry - beta, gamma form'!AE94&gt;0,PI()*(((BO94+$G$2)*(BO94+$G$2))-(BO94*BO94)),"No Colony")</f>
        <v>No Colony</v>
      </c>
      <c r="BT94" s="91" t="str">
        <f>IF('Data Entry - beta, gamma form'!AF94&gt;0,PI()*(((BP94+$H$2)*(BP94+$H$2))-(BP94*BP94)),"No Colony")</f>
        <v>No Colony</v>
      </c>
      <c r="BU94" s="106" t="str">
        <f>IF('Data Entry - beta, gamma form'!AG94&gt;0,PI()*(((BQ94+$I$2)*(BQ94+$I$2))-(BQ94*BQ94)),"No Colony")</f>
        <v>No Colony</v>
      </c>
      <c r="BV94" s="32"/>
      <c r="BW94" s="75" t="str">
        <f>IF('Data Entry - beta, gamma form'!AD94&gt;0,Equations!$F$30*BR94,"No Colony")</f>
        <v>No Colony</v>
      </c>
      <c r="BX94" s="76" t="str">
        <f>IF('Data Entry - beta, gamma form'!AE94&gt;0,Equations!$F$30*BS94,"No Colony")</f>
        <v>No Colony</v>
      </c>
      <c r="BY94" s="76" t="str">
        <f>IF('Data Entry - beta, gamma form'!AF94&gt;0,Equations!$F$30*BT94,"No Colony")</f>
        <v>No Colony</v>
      </c>
      <c r="BZ94" s="77" t="str">
        <f>IF('Data Entry - beta, gamma form'!AG94&gt;0,Equations!$F$30*BU94,"No Colony")</f>
        <v>No Colony</v>
      </c>
      <c r="CC94" s="100">
        <v>91</v>
      </c>
      <c r="CD94" s="203" t="str">
        <f>IF('Site Description'!$G$43&gt;1,SQRT(('Data Entry - beta, gamma form'!AK94)/PI()),"NO TRANSECT")</f>
        <v>NO TRANSECT</v>
      </c>
      <c r="CE94" s="201" t="str">
        <f>IF('Site Description'!$G$43&gt;1,SQRT(('Data Entry - beta, gamma form'!AL94)/PI()),"NO TRANSECT")</f>
        <v>NO TRANSECT</v>
      </c>
      <c r="CF94" s="201" t="str">
        <f>IF('Site Description'!$G$43&gt;1,SQRT(('Data Entry - beta, gamma form'!AM94)/PI()),"NO TRANSECT")</f>
        <v>NO TRANSECT</v>
      </c>
      <c r="CG94" s="312" t="str">
        <f>IF('Site Description'!$G$43&gt;1,SQRT(('Data Entry - beta, gamma form'!AN94)/PI()),"NO TRANSECT")</f>
        <v>NO TRANSECT</v>
      </c>
      <c r="CH94" s="315" t="str">
        <f>IF('Data Entry - beta, gamma form'!AK94&gt;0,PI()*(((CD94+$F$2)*(CD94+$F$2))-(CD94*CD94)),"No Colony")</f>
        <v>No Colony</v>
      </c>
      <c r="CI94" s="91" t="str">
        <f>IF('Data Entry - beta, gamma form'!AL94&gt;0,PI()*(((CE94+$G$2)*(CE94+$G$2))-(CE94*CE94)),"No Colony")</f>
        <v>No Colony</v>
      </c>
      <c r="CJ94" s="91" t="str">
        <f>IF('Data Entry - beta, gamma form'!AM94&gt;0,PI()*(((CF94+$H$2)*(CF94+$H$2))-(CF94*CF94)),"No Colony")</f>
        <v>No Colony</v>
      </c>
      <c r="CK94" s="106" t="str">
        <f>IF('Data Entry - beta, gamma form'!AN94&gt;0,PI()*(((CG94+$I$2)*(CG94+$I$2))-(CG94*CG94)),"No Colony")</f>
        <v>No Colony</v>
      </c>
      <c r="CL94" s="34"/>
      <c r="CM94" s="75" t="str">
        <f>IF('Data Entry - beta, gamma form'!AK94&gt;0,Equations!$F$30*CH94,"No Colony")</f>
        <v>No Colony</v>
      </c>
      <c r="CN94" s="76" t="str">
        <f>IF('Data Entry - beta, gamma form'!AL94&gt;0,Equations!$F$30*CI94,"No Colony")</f>
        <v>No Colony</v>
      </c>
      <c r="CO94" s="76" t="str">
        <f>IF('Data Entry - beta, gamma form'!AM94&gt;0,Equations!$F$30*CJ94,"No Colony")</f>
        <v>No Colony</v>
      </c>
      <c r="CP94" s="77" t="str">
        <f>IF('Data Entry - beta, gamma form'!AN94&gt;0,Equations!$F$30*CK94,"No Colony")</f>
        <v>No Colony</v>
      </c>
    </row>
    <row r="95" spans="1:94" ht="15.75" thickBot="1">
      <c r="A95" s="100">
        <v>92</v>
      </c>
      <c r="B95" s="203" t="str">
        <f>IF('Site Description'!$B$43&gt;1,SQRT(('Data Entry - beta, gamma form'!B95)/PI()),"NO TRANSECT")</f>
        <v>NO TRANSECT</v>
      </c>
      <c r="C95" s="201" t="str">
        <f>IF('Site Description'!$B$43&gt;1,SQRT(('Data Entry - beta, gamma form'!C95)/PI()),"NO TRANSECT")</f>
        <v>NO TRANSECT</v>
      </c>
      <c r="D95" s="201" t="str">
        <f>IF('Site Description'!$B$43&gt;1,SQRT(('Data Entry - beta, gamma form'!D95)/PI()),"NO TRANSECT")</f>
        <v>NO TRANSECT</v>
      </c>
      <c r="E95" s="201" t="str">
        <f>IF('Site Description'!$B$43&gt;1,SQRT(('Data Entry - beta, gamma form'!E95)/PI()),"NO TRANSECT")</f>
        <v>NO TRANSECT</v>
      </c>
      <c r="F95" s="91" t="str">
        <f>IF('Data Entry - beta, gamma form'!B95&gt;0,PI()*(((B95+$F$2)*(B95+$F$2))-(B95*B95)),"No Colony")</f>
        <v>No Colony</v>
      </c>
      <c r="G95" s="91" t="str">
        <f>IF('Data Entry - beta, gamma form'!C95&gt;0,PI()*(((C95+$G$2)*(C95+$G$2))-(C95*C95)),"No Colony")</f>
        <v>No Colony</v>
      </c>
      <c r="H95" s="91" t="str">
        <f>IF('Data Entry - beta, gamma form'!D95&gt;0,PI()*(((D95+$H$2)*(D95+$H$2))-(D95*D95)),"No Colony")</f>
        <v>No Colony</v>
      </c>
      <c r="I95" s="106" t="str">
        <f>IF('Data Entry - beta, gamma form'!E95&gt;0,PI()*(((E95+$I$2)*(E95+$I$2))-(E95*E95)),"No Colony")</f>
        <v>No Colony</v>
      </c>
      <c r="K95" s="306" t="str">
        <f>IF('Data Entry - beta, gamma form'!B95&gt;0,Equations!$F$30*F95,"No Colony")</f>
        <v>No Colony</v>
      </c>
      <c r="L95" s="96" t="str">
        <f>IF('Data Entry - beta, gamma form'!C95&gt;0,Equations!$F$30*G95,"No Colony")</f>
        <v>No Colony</v>
      </c>
      <c r="M95" s="96" t="str">
        <f>IF('Data Entry - beta, gamma form'!D95&gt;0,Equations!$F$30*H95,"No Colony")</f>
        <v>No Colony</v>
      </c>
      <c r="N95" s="307" t="str">
        <f>IF('Data Entry - beta, gamma form'!E95&gt;0,Equations!$F$30*I95,"No Colony")</f>
        <v>No Colony</v>
      </c>
      <c r="Q95" s="100">
        <v>92</v>
      </c>
      <c r="R95" s="203" t="str">
        <f>IF('Site Description'!$C$43&gt;1,SQRT(('Data Entry - beta, gamma form'!I95)/PI()),"NO TRANSECT")</f>
        <v>NO TRANSECT</v>
      </c>
      <c r="S95" s="201" t="str">
        <f>IF('Site Description'!$C$43&gt;1,SQRT(('Data Entry - beta, gamma form'!J95)/PI()),"NO TRANSECT")</f>
        <v>NO TRANSECT</v>
      </c>
      <c r="T95" s="201" t="str">
        <f>IF('Site Description'!$C$43&gt;1,SQRT(('Data Entry - beta, gamma form'!K95)/PI()),"NO TRANSECT")</f>
        <v>NO TRANSECT</v>
      </c>
      <c r="U95" s="312" t="str">
        <f>IF('Site Description'!$C$43&gt;1,SQRT(('Data Entry - beta, gamma form'!L95)/PI()),"NO TRANSECT")</f>
        <v>NO TRANSECT</v>
      </c>
      <c r="V95" s="315" t="str">
        <f>IF('Data Entry - beta, gamma form'!I95&gt;0,PI()*(((R95+$F$2)*(R95+$F$2))-(R95*R95)),"No Colony")</f>
        <v>No Colony</v>
      </c>
      <c r="W95" s="91" t="str">
        <f>IF('Data Entry - beta, gamma form'!J95&gt;0,PI()*(((S95+$G$2)*(S95+$G$2))-(S95*S95)),"No Colony")</f>
        <v>No Colony</v>
      </c>
      <c r="X95" s="91" t="str">
        <f>IF('Data Entry - beta, gamma form'!K95&gt;0,PI()*(((T95+$H$2)*(T95+$H$2))-(T95*T95)),"No Colony")</f>
        <v>No Colony</v>
      </c>
      <c r="Y95" s="106" t="str">
        <f>IF('Data Entry - beta, gamma form'!L95&gt;0,PI()*(((U95+$I$2)*(U95+$I$2))-(U95*U95)),"No Colony")</f>
        <v>No Colony</v>
      </c>
      <c r="Z95" s="32"/>
      <c r="AA95" s="75" t="str">
        <f>IF('Data Entry - beta, gamma form'!I95&gt;0,Equations!$F$30*V95,"No Colony")</f>
        <v>No Colony</v>
      </c>
      <c r="AB95" s="76" t="str">
        <f>IF('Data Entry - beta, gamma form'!J95&gt;0,Equations!$F$30*W95,"No Colony")</f>
        <v>No Colony</v>
      </c>
      <c r="AC95" s="76" t="str">
        <f>IF('Data Entry - beta, gamma form'!K95&gt;0,Equations!$F$30*X95,"No Colony")</f>
        <v>No Colony</v>
      </c>
      <c r="AD95" s="77" t="str">
        <f>IF('Data Entry - beta, gamma form'!L95&gt;0,Equations!$F$30*Y95,"No Colony")</f>
        <v>No Colony</v>
      </c>
      <c r="AG95" s="100">
        <v>92</v>
      </c>
      <c r="AH95" s="203" t="str">
        <f>IF('Site Description'!$D$43&gt;1,SQRT(('Data Entry - beta, gamma form'!P95)/PI()),"NO TRANSECT")</f>
        <v>NO TRANSECT</v>
      </c>
      <c r="AI95" s="201" t="str">
        <f>IF('Site Description'!$D$43&gt;1,SQRT(('Data Entry - beta, gamma form'!Q95)/PI()),"NO TRANSECT")</f>
        <v>NO TRANSECT</v>
      </c>
      <c r="AJ95" s="201" t="str">
        <f>IF('Site Description'!$D$43&gt;1,SQRT(('Data Entry - beta, gamma form'!R95)/PI()),"NO TRANSECT")</f>
        <v>NO TRANSECT</v>
      </c>
      <c r="AK95" s="317" t="str">
        <f>IF('Site Description'!$D$43&gt;1,SQRT(('Data Entry - beta, gamma form'!S95)/PI()),"NO TRANSECT")</f>
        <v>NO TRANSECT</v>
      </c>
      <c r="AL95" s="315" t="str">
        <f>IF('Data Entry - beta, gamma form'!P95&gt;0,PI()*(((AH95+$F$2)*(AH95+$F$2))-(AH95*AH95)),"No Colony")</f>
        <v>No Colony</v>
      </c>
      <c r="AM95" s="91" t="str">
        <f>IF('Data Entry - beta, gamma form'!Q95&gt;0,PI()*(((AI95+$G$2)*(AI95+$G$2))-(AI95*AI95)),"No Colony")</f>
        <v>No Colony</v>
      </c>
      <c r="AN95" s="91" t="str">
        <f>IF('Data Entry - beta, gamma form'!R95&gt;0,PI()*(((AJ95+$H$2)*(AJ95+$H$2))-(AJ95*AJ95)),"No Colony")</f>
        <v>No Colony</v>
      </c>
      <c r="AO95" s="106" t="str">
        <f>IF('Data Entry - beta, gamma form'!S95&gt;0,PI()*(((AK95+$I$2)*(AK95+$I$2))-(AK95*AK95)),"No Colony")</f>
        <v>No Colony</v>
      </c>
      <c r="AP95" s="32"/>
      <c r="AQ95" s="75" t="str">
        <f>IF('Data Entry - beta, gamma form'!P95&gt;0,Equations!$F$30*AL95,"No Colony")</f>
        <v>No Colony</v>
      </c>
      <c r="AR95" s="76" t="str">
        <f>IF('Data Entry - beta, gamma form'!Q95&gt;0,Equations!$F$30*AM95,"No Colony")</f>
        <v>No Colony</v>
      </c>
      <c r="AS95" s="76" t="str">
        <f>IF('Data Entry - beta, gamma form'!R95&gt;0,Equations!$F$30*AN95,"No Colony")</f>
        <v>No Colony</v>
      </c>
      <c r="AT95" s="77" t="str">
        <f>IF('Data Entry - beta, gamma form'!S95&gt;0,Equations!$F$30*AO95,"No Colony")</f>
        <v>No Colony</v>
      </c>
      <c r="AW95" s="100">
        <v>92</v>
      </c>
      <c r="AX95" s="203" t="str">
        <f>IF('Site Description'!$E$43&gt;1,SQRT(('Data Entry - beta, gamma form'!W95)/PI()),"NO TRANSECT")</f>
        <v>NO TRANSECT</v>
      </c>
      <c r="AY95" s="201" t="str">
        <f>IF('Site Description'!$E$43&gt;1,SQRT(('Data Entry - beta, gamma form'!X95)/PI()),"NO TRANSECT")</f>
        <v>NO TRANSECT</v>
      </c>
      <c r="AZ95" s="201" t="str">
        <f>IF('Site Description'!$E$43&gt;1,SQRT(('Data Entry - beta, gamma form'!Y95)/PI()),"NO TRANSECT")</f>
        <v>NO TRANSECT</v>
      </c>
      <c r="BA95" s="312" t="str">
        <f>IF('Site Description'!$E$43&gt;1,SQRT(('Data Entry - beta, gamma form'!Z95)/PI()),"NO TRANSECT")</f>
        <v>NO TRANSECT</v>
      </c>
      <c r="BB95" s="315" t="str">
        <f>IF('Data Entry - beta, gamma form'!W95&gt;0,PI()*(((AX95+$F$2)*(AX95+$F$2))-(AX95*AX95)),"No Colony")</f>
        <v>No Colony</v>
      </c>
      <c r="BC95" s="91" t="str">
        <f>IF('Data Entry - beta, gamma form'!X95&gt;0,PI()*(((AY95+$G$2)*(AY95+$G$2))-(AY95*AY95)),"No Colony")</f>
        <v>No Colony</v>
      </c>
      <c r="BD95" s="91" t="str">
        <f>IF('Data Entry - beta, gamma form'!Y95&gt;0,PI()*(((AZ95+$H$2)*(AZ95+$H$2))-(AZ95*AZ95)),"No Colony")</f>
        <v>No Colony</v>
      </c>
      <c r="BE95" s="106" t="str">
        <f>IF('Data Entry - beta, gamma form'!Z95&gt;0,PI()*(((BA95+$I$2)*(BA95+$I$2))-(BA95*BA95)),"No Colony")</f>
        <v>No Colony</v>
      </c>
      <c r="BF95" s="32"/>
      <c r="BG95" s="306" t="str">
        <f>IF('Data Entry - beta, gamma form'!W95&gt;0,Equations!$F$30*BB95,"No Colony")</f>
        <v>No Colony</v>
      </c>
      <c r="BH95" s="96" t="str">
        <f>IF('Data Entry - beta, gamma form'!X95&gt;0,Equations!$F$30*BC95,"No Colony")</f>
        <v>No Colony</v>
      </c>
      <c r="BI95" s="96" t="str">
        <f>IF('Data Entry - beta, gamma form'!Y95&gt;0,Equations!$F$30*BD95,"No Colony")</f>
        <v>No Colony</v>
      </c>
      <c r="BJ95" s="307" t="str">
        <f>IF('Data Entry - beta, gamma form'!Z95&gt;0,Equations!$F$30*BE95,"No Colony")</f>
        <v>No Colony</v>
      </c>
      <c r="BM95" s="100">
        <v>92</v>
      </c>
      <c r="BN95" s="203" t="str">
        <f>IF('Site Description'!$F$43&gt;1,SQRT(('Data Entry - beta, gamma form'!AD95)/PI()),"NO TRANSECT")</f>
        <v>NO TRANSECT</v>
      </c>
      <c r="BO95" s="201" t="str">
        <f>IF('Site Description'!$F$43&gt;1,SQRT(('Data Entry - beta, gamma form'!AE95)/PI()),"NO TRANSECT")</f>
        <v>NO TRANSECT</v>
      </c>
      <c r="BP95" s="201" t="str">
        <f>IF('Site Description'!$F$43&gt;1,SQRT(('Data Entry - beta, gamma form'!AF95)/PI()),"NO TRANSECT")</f>
        <v>NO TRANSECT</v>
      </c>
      <c r="BQ95" s="312" t="str">
        <f>IF('Site Description'!$F$43&gt;1,SQRT(('Data Entry - beta, gamma form'!AG95)/PI()),"NO TRANSECT")</f>
        <v>NO TRANSECT</v>
      </c>
      <c r="BR95" s="315" t="str">
        <f>IF('Data Entry - beta, gamma form'!AD95&gt;0,PI()*(((BN95+$F$2)*(BN95+$F$2))-(BN95*BN95)),"No Colony")</f>
        <v>No Colony</v>
      </c>
      <c r="BS95" s="91" t="str">
        <f>IF('Data Entry - beta, gamma form'!AE95&gt;0,PI()*(((BO95+$G$2)*(BO95+$G$2))-(BO95*BO95)),"No Colony")</f>
        <v>No Colony</v>
      </c>
      <c r="BT95" s="91" t="str">
        <f>IF('Data Entry - beta, gamma form'!AF95&gt;0,PI()*(((BP95+$H$2)*(BP95+$H$2))-(BP95*BP95)),"No Colony")</f>
        <v>No Colony</v>
      </c>
      <c r="BU95" s="106" t="str">
        <f>IF('Data Entry - beta, gamma form'!AG95&gt;0,PI()*(((BQ95+$I$2)*(BQ95+$I$2))-(BQ95*BQ95)),"No Colony")</f>
        <v>No Colony</v>
      </c>
      <c r="BV95" s="32"/>
      <c r="BW95" s="75" t="str">
        <f>IF('Data Entry - beta, gamma form'!AD95&gt;0,Equations!$F$30*BR95,"No Colony")</f>
        <v>No Colony</v>
      </c>
      <c r="BX95" s="76" t="str">
        <f>IF('Data Entry - beta, gamma form'!AE95&gt;0,Equations!$F$30*BS95,"No Colony")</f>
        <v>No Colony</v>
      </c>
      <c r="BY95" s="76" t="str">
        <f>IF('Data Entry - beta, gamma form'!AF95&gt;0,Equations!$F$30*BT95,"No Colony")</f>
        <v>No Colony</v>
      </c>
      <c r="BZ95" s="77" t="str">
        <f>IF('Data Entry - beta, gamma form'!AG95&gt;0,Equations!$F$30*BU95,"No Colony")</f>
        <v>No Colony</v>
      </c>
      <c r="CC95" s="100">
        <v>92</v>
      </c>
      <c r="CD95" s="203" t="str">
        <f>IF('Site Description'!$G$43&gt;1,SQRT(('Data Entry - beta, gamma form'!AK95)/PI()),"NO TRANSECT")</f>
        <v>NO TRANSECT</v>
      </c>
      <c r="CE95" s="201" t="str">
        <f>IF('Site Description'!$G$43&gt;1,SQRT(('Data Entry - beta, gamma form'!AL95)/PI()),"NO TRANSECT")</f>
        <v>NO TRANSECT</v>
      </c>
      <c r="CF95" s="201" t="str">
        <f>IF('Site Description'!$G$43&gt;1,SQRT(('Data Entry - beta, gamma form'!AM95)/PI()),"NO TRANSECT")</f>
        <v>NO TRANSECT</v>
      </c>
      <c r="CG95" s="312" t="str">
        <f>IF('Site Description'!$G$43&gt;1,SQRT(('Data Entry - beta, gamma form'!AN95)/PI()),"NO TRANSECT")</f>
        <v>NO TRANSECT</v>
      </c>
      <c r="CH95" s="315" t="str">
        <f>IF('Data Entry - beta, gamma form'!AK95&gt;0,PI()*(((CD95+$F$2)*(CD95+$F$2))-(CD95*CD95)),"No Colony")</f>
        <v>No Colony</v>
      </c>
      <c r="CI95" s="91" t="str">
        <f>IF('Data Entry - beta, gamma form'!AL95&gt;0,PI()*(((CE95+$G$2)*(CE95+$G$2))-(CE95*CE95)),"No Colony")</f>
        <v>No Colony</v>
      </c>
      <c r="CJ95" s="91" t="str">
        <f>IF('Data Entry - beta, gamma form'!AM95&gt;0,PI()*(((CF95+$H$2)*(CF95+$H$2))-(CF95*CF95)),"No Colony")</f>
        <v>No Colony</v>
      </c>
      <c r="CK95" s="106" t="str">
        <f>IF('Data Entry - beta, gamma form'!AN95&gt;0,PI()*(((CG95+$I$2)*(CG95+$I$2))-(CG95*CG95)),"No Colony")</f>
        <v>No Colony</v>
      </c>
      <c r="CL95" s="34"/>
      <c r="CM95" s="75" t="str">
        <f>IF('Data Entry - beta, gamma form'!AK95&gt;0,Equations!$F$30*CH95,"No Colony")</f>
        <v>No Colony</v>
      </c>
      <c r="CN95" s="76" t="str">
        <f>IF('Data Entry - beta, gamma form'!AL95&gt;0,Equations!$F$30*CI95,"No Colony")</f>
        <v>No Colony</v>
      </c>
      <c r="CO95" s="76" t="str">
        <f>IF('Data Entry - beta, gamma form'!AM95&gt;0,Equations!$F$30*CJ95,"No Colony")</f>
        <v>No Colony</v>
      </c>
      <c r="CP95" s="77" t="str">
        <f>IF('Data Entry - beta, gamma form'!AN95&gt;0,Equations!$F$30*CK95,"No Colony")</f>
        <v>No Colony</v>
      </c>
    </row>
    <row r="96" spans="1:94" ht="15.75" thickBot="1">
      <c r="A96" s="100">
        <v>93</v>
      </c>
      <c r="B96" s="203" t="str">
        <f>IF('Site Description'!$B$43&gt;1,SQRT(('Data Entry - beta, gamma form'!B96)/PI()),"NO TRANSECT")</f>
        <v>NO TRANSECT</v>
      </c>
      <c r="C96" s="201" t="str">
        <f>IF('Site Description'!$B$43&gt;1,SQRT(('Data Entry - beta, gamma form'!C96)/PI()),"NO TRANSECT")</f>
        <v>NO TRANSECT</v>
      </c>
      <c r="D96" s="201" t="str">
        <f>IF('Site Description'!$B$43&gt;1,SQRT(('Data Entry - beta, gamma form'!D96)/PI()),"NO TRANSECT")</f>
        <v>NO TRANSECT</v>
      </c>
      <c r="E96" s="201" t="str">
        <f>IF('Site Description'!$B$43&gt;1,SQRT(('Data Entry - beta, gamma form'!E96)/PI()),"NO TRANSECT")</f>
        <v>NO TRANSECT</v>
      </c>
      <c r="F96" s="91" t="str">
        <f>IF('Data Entry - beta, gamma form'!B96&gt;0,PI()*(((B96+$F$2)*(B96+$F$2))-(B96*B96)),"No Colony")</f>
        <v>No Colony</v>
      </c>
      <c r="G96" s="91" t="str">
        <f>IF('Data Entry - beta, gamma form'!C96&gt;0,PI()*(((C96+$G$2)*(C96+$G$2))-(C96*C96)),"No Colony")</f>
        <v>No Colony</v>
      </c>
      <c r="H96" s="91" t="str">
        <f>IF('Data Entry - beta, gamma form'!D96&gt;0,PI()*(((D96+$H$2)*(D96+$H$2))-(D96*D96)),"No Colony")</f>
        <v>No Colony</v>
      </c>
      <c r="I96" s="106" t="str">
        <f>IF('Data Entry - beta, gamma form'!E96&gt;0,PI()*(((E96+$I$2)*(E96+$I$2))-(E96*E96)),"No Colony")</f>
        <v>No Colony</v>
      </c>
      <c r="K96" s="306" t="str">
        <f>IF('Data Entry - beta, gamma form'!B96&gt;0,Equations!$F$30*F96,"No Colony")</f>
        <v>No Colony</v>
      </c>
      <c r="L96" s="96" t="str">
        <f>IF('Data Entry - beta, gamma form'!C96&gt;0,Equations!$F$30*G96,"No Colony")</f>
        <v>No Colony</v>
      </c>
      <c r="M96" s="96" t="str">
        <f>IF('Data Entry - beta, gamma form'!D96&gt;0,Equations!$F$30*H96,"No Colony")</f>
        <v>No Colony</v>
      </c>
      <c r="N96" s="307" t="str">
        <f>IF('Data Entry - beta, gamma form'!E96&gt;0,Equations!$F$30*I96,"No Colony")</f>
        <v>No Colony</v>
      </c>
      <c r="Q96" s="100">
        <v>93</v>
      </c>
      <c r="R96" s="203" t="str">
        <f>IF('Site Description'!$C$43&gt;1,SQRT(('Data Entry - beta, gamma form'!I96)/PI()),"NO TRANSECT")</f>
        <v>NO TRANSECT</v>
      </c>
      <c r="S96" s="201" t="str">
        <f>IF('Site Description'!$C$43&gt;1,SQRT(('Data Entry - beta, gamma form'!J96)/PI()),"NO TRANSECT")</f>
        <v>NO TRANSECT</v>
      </c>
      <c r="T96" s="201" t="str">
        <f>IF('Site Description'!$C$43&gt;1,SQRT(('Data Entry - beta, gamma form'!K96)/PI()),"NO TRANSECT")</f>
        <v>NO TRANSECT</v>
      </c>
      <c r="U96" s="312" t="str">
        <f>IF('Site Description'!$C$43&gt;1,SQRT(('Data Entry - beta, gamma form'!L96)/PI()),"NO TRANSECT")</f>
        <v>NO TRANSECT</v>
      </c>
      <c r="V96" s="315" t="str">
        <f>IF('Data Entry - beta, gamma form'!I96&gt;0,PI()*(((R96+$F$2)*(R96+$F$2))-(R96*R96)),"No Colony")</f>
        <v>No Colony</v>
      </c>
      <c r="W96" s="91" t="str">
        <f>IF('Data Entry - beta, gamma form'!J96&gt;0,PI()*(((S96+$G$2)*(S96+$G$2))-(S96*S96)),"No Colony")</f>
        <v>No Colony</v>
      </c>
      <c r="X96" s="91" t="str">
        <f>IF('Data Entry - beta, gamma form'!K96&gt;0,PI()*(((T96+$H$2)*(T96+$H$2))-(T96*T96)),"No Colony")</f>
        <v>No Colony</v>
      </c>
      <c r="Y96" s="106" t="str">
        <f>IF('Data Entry - beta, gamma form'!L96&gt;0,PI()*(((U96+$I$2)*(U96+$I$2))-(U96*U96)),"No Colony")</f>
        <v>No Colony</v>
      </c>
      <c r="Z96" s="32"/>
      <c r="AA96" s="75" t="str">
        <f>IF('Data Entry - beta, gamma form'!I96&gt;0,Equations!$F$30*V96,"No Colony")</f>
        <v>No Colony</v>
      </c>
      <c r="AB96" s="76" t="str">
        <f>IF('Data Entry - beta, gamma form'!J96&gt;0,Equations!$F$30*W96,"No Colony")</f>
        <v>No Colony</v>
      </c>
      <c r="AC96" s="76" t="str">
        <f>IF('Data Entry - beta, gamma form'!K96&gt;0,Equations!$F$30*X96,"No Colony")</f>
        <v>No Colony</v>
      </c>
      <c r="AD96" s="77" t="str">
        <f>IF('Data Entry - beta, gamma form'!L96&gt;0,Equations!$F$30*Y96,"No Colony")</f>
        <v>No Colony</v>
      </c>
      <c r="AG96" s="100">
        <v>93</v>
      </c>
      <c r="AH96" s="203" t="str">
        <f>IF('Site Description'!$D$43&gt;1,SQRT(('Data Entry - beta, gamma form'!P96)/PI()),"NO TRANSECT")</f>
        <v>NO TRANSECT</v>
      </c>
      <c r="AI96" s="201" t="str">
        <f>IF('Site Description'!$D$43&gt;1,SQRT(('Data Entry - beta, gamma form'!Q96)/PI()),"NO TRANSECT")</f>
        <v>NO TRANSECT</v>
      </c>
      <c r="AJ96" s="201" t="str">
        <f>IF('Site Description'!$D$43&gt;1,SQRT(('Data Entry - beta, gamma form'!R96)/PI()),"NO TRANSECT")</f>
        <v>NO TRANSECT</v>
      </c>
      <c r="AK96" s="317" t="str">
        <f>IF('Site Description'!$D$43&gt;1,SQRT(('Data Entry - beta, gamma form'!S96)/PI()),"NO TRANSECT")</f>
        <v>NO TRANSECT</v>
      </c>
      <c r="AL96" s="315" t="str">
        <f>IF('Data Entry - beta, gamma form'!P96&gt;0,PI()*(((AH96+$F$2)*(AH96+$F$2))-(AH96*AH96)),"No Colony")</f>
        <v>No Colony</v>
      </c>
      <c r="AM96" s="91" t="str">
        <f>IF('Data Entry - beta, gamma form'!Q96&gt;0,PI()*(((AI96+$G$2)*(AI96+$G$2))-(AI96*AI96)),"No Colony")</f>
        <v>No Colony</v>
      </c>
      <c r="AN96" s="91" t="str">
        <f>IF('Data Entry - beta, gamma form'!R96&gt;0,PI()*(((AJ96+$H$2)*(AJ96+$H$2))-(AJ96*AJ96)),"No Colony")</f>
        <v>No Colony</v>
      </c>
      <c r="AO96" s="106" t="str">
        <f>IF('Data Entry - beta, gamma form'!S96&gt;0,PI()*(((AK96+$I$2)*(AK96+$I$2))-(AK96*AK96)),"No Colony")</f>
        <v>No Colony</v>
      </c>
      <c r="AP96" s="32"/>
      <c r="AQ96" s="75" t="str">
        <f>IF('Data Entry - beta, gamma form'!P96&gt;0,Equations!$F$30*AL96,"No Colony")</f>
        <v>No Colony</v>
      </c>
      <c r="AR96" s="76" t="str">
        <f>IF('Data Entry - beta, gamma form'!Q96&gt;0,Equations!$F$30*AM96,"No Colony")</f>
        <v>No Colony</v>
      </c>
      <c r="AS96" s="76" t="str">
        <f>IF('Data Entry - beta, gamma form'!R96&gt;0,Equations!$F$30*AN96,"No Colony")</f>
        <v>No Colony</v>
      </c>
      <c r="AT96" s="77" t="str">
        <f>IF('Data Entry - beta, gamma form'!S96&gt;0,Equations!$F$30*AO96,"No Colony")</f>
        <v>No Colony</v>
      </c>
      <c r="AW96" s="100">
        <v>93</v>
      </c>
      <c r="AX96" s="203" t="str">
        <f>IF('Site Description'!$E$43&gt;1,SQRT(('Data Entry - beta, gamma form'!W96)/PI()),"NO TRANSECT")</f>
        <v>NO TRANSECT</v>
      </c>
      <c r="AY96" s="201" t="str">
        <f>IF('Site Description'!$E$43&gt;1,SQRT(('Data Entry - beta, gamma form'!X96)/PI()),"NO TRANSECT")</f>
        <v>NO TRANSECT</v>
      </c>
      <c r="AZ96" s="201" t="str">
        <f>IF('Site Description'!$E$43&gt;1,SQRT(('Data Entry - beta, gamma form'!Y96)/PI()),"NO TRANSECT")</f>
        <v>NO TRANSECT</v>
      </c>
      <c r="BA96" s="312" t="str">
        <f>IF('Site Description'!$E$43&gt;1,SQRT(('Data Entry - beta, gamma form'!Z96)/PI()),"NO TRANSECT")</f>
        <v>NO TRANSECT</v>
      </c>
      <c r="BB96" s="315" t="str">
        <f>IF('Data Entry - beta, gamma form'!W96&gt;0,PI()*(((AX96+$F$2)*(AX96+$F$2))-(AX96*AX96)),"No Colony")</f>
        <v>No Colony</v>
      </c>
      <c r="BC96" s="91" t="str">
        <f>IF('Data Entry - beta, gamma form'!X96&gt;0,PI()*(((AY96+$G$2)*(AY96+$G$2))-(AY96*AY96)),"No Colony")</f>
        <v>No Colony</v>
      </c>
      <c r="BD96" s="91" t="str">
        <f>IF('Data Entry - beta, gamma form'!Y96&gt;0,PI()*(((AZ96+$H$2)*(AZ96+$H$2))-(AZ96*AZ96)),"No Colony")</f>
        <v>No Colony</v>
      </c>
      <c r="BE96" s="106" t="str">
        <f>IF('Data Entry - beta, gamma form'!Z96&gt;0,PI()*(((BA96+$I$2)*(BA96+$I$2))-(BA96*BA96)),"No Colony")</f>
        <v>No Colony</v>
      </c>
      <c r="BF96" s="32"/>
      <c r="BG96" s="306" t="str">
        <f>IF('Data Entry - beta, gamma form'!W96&gt;0,Equations!$F$30*BB96,"No Colony")</f>
        <v>No Colony</v>
      </c>
      <c r="BH96" s="96" t="str">
        <f>IF('Data Entry - beta, gamma form'!X96&gt;0,Equations!$F$30*BC96,"No Colony")</f>
        <v>No Colony</v>
      </c>
      <c r="BI96" s="96" t="str">
        <f>IF('Data Entry - beta, gamma form'!Y96&gt;0,Equations!$F$30*BD96,"No Colony")</f>
        <v>No Colony</v>
      </c>
      <c r="BJ96" s="307" t="str">
        <f>IF('Data Entry - beta, gamma form'!Z96&gt;0,Equations!$F$30*BE96,"No Colony")</f>
        <v>No Colony</v>
      </c>
      <c r="BM96" s="100">
        <v>93</v>
      </c>
      <c r="BN96" s="203" t="str">
        <f>IF('Site Description'!$F$43&gt;1,SQRT(('Data Entry - beta, gamma form'!AD96)/PI()),"NO TRANSECT")</f>
        <v>NO TRANSECT</v>
      </c>
      <c r="BO96" s="201" t="str">
        <f>IF('Site Description'!$F$43&gt;1,SQRT(('Data Entry - beta, gamma form'!AE96)/PI()),"NO TRANSECT")</f>
        <v>NO TRANSECT</v>
      </c>
      <c r="BP96" s="201" t="str">
        <f>IF('Site Description'!$F$43&gt;1,SQRT(('Data Entry - beta, gamma form'!AF96)/PI()),"NO TRANSECT")</f>
        <v>NO TRANSECT</v>
      </c>
      <c r="BQ96" s="312" t="str">
        <f>IF('Site Description'!$F$43&gt;1,SQRT(('Data Entry - beta, gamma form'!AG96)/PI()),"NO TRANSECT")</f>
        <v>NO TRANSECT</v>
      </c>
      <c r="BR96" s="315" t="str">
        <f>IF('Data Entry - beta, gamma form'!AD96&gt;0,PI()*(((BN96+$F$2)*(BN96+$F$2))-(BN96*BN96)),"No Colony")</f>
        <v>No Colony</v>
      </c>
      <c r="BS96" s="91" t="str">
        <f>IF('Data Entry - beta, gamma form'!AE96&gt;0,PI()*(((BO96+$G$2)*(BO96+$G$2))-(BO96*BO96)),"No Colony")</f>
        <v>No Colony</v>
      </c>
      <c r="BT96" s="91" t="str">
        <f>IF('Data Entry - beta, gamma form'!AF96&gt;0,PI()*(((BP96+$H$2)*(BP96+$H$2))-(BP96*BP96)),"No Colony")</f>
        <v>No Colony</v>
      </c>
      <c r="BU96" s="106" t="str">
        <f>IF('Data Entry - beta, gamma form'!AG96&gt;0,PI()*(((BQ96+$I$2)*(BQ96+$I$2))-(BQ96*BQ96)),"No Colony")</f>
        <v>No Colony</v>
      </c>
      <c r="BV96" s="32"/>
      <c r="BW96" s="75" t="str">
        <f>IF('Data Entry - beta, gamma form'!AD96&gt;0,Equations!$F$30*BR96,"No Colony")</f>
        <v>No Colony</v>
      </c>
      <c r="BX96" s="76" t="str">
        <f>IF('Data Entry - beta, gamma form'!AE96&gt;0,Equations!$F$30*BS96,"No Colony")</f>
        <v>No Colony</v>
      </c>
      <c r="BY96" s="76" t="str">
        <f>IF('Data Entry - beta, gamma form'!AF96&gt;0,Equations!$F$30*BT96,"No Colony")</f>
        <v>No Colony</v>
      </c>
      <c r="BZ96" s="77" t="str">
        <f>IF('Data Entry - beta, gamma form'!AG96&gt;0,Equations!$F$30*BU96,"No Colony")</f>
        <v>No Colony</v>
      </c>
      <c r="CC96" s="100">
        <v>93</v>
      </c>
      <c r="CD96" s="203" t="str">
        <f>IF('Site Description'!$G$43&gt;1,SQRT(('Data Entry - beta, gamma form'!AK96)/PI()),"NO TRANSECT")</f>
        <v>NO TRANSECT</v>
      </c>
      <c r="CE96" s="201" t="str">
        <f>IF('Site Description'!$G$43&gt;1,SQRT(('Data Entry - beta, gamma form'!AL96)/PI()),"NO TRANSECT")</f>
        <v>NO TRANSECT</v>
      </c>
      <c r="CF96" s="201" t="str">
        <f>IF('Site Description'!$G$43&gt;1,SQRT(('Data Entry - beta, gamma form'!AM96)/PI()),"NO TRANSECT")</f>
        <v>NO TRANSECT</v>
      </c>
      <c r="CG96" s="312" t="str">
        <f>IF('Site Description'!$G$43&gt;1,SQRT(('Data Entry - beta, gamma form'!AN96)/PI()),"NO TRANSECT")</f>
        <v>NO TRANSECT</v>
      </c>
      <c r="CH96" s="315" t="str">
        <f>IF('Data Entry - beta, gamma form'!AK96&gt;0,PI()*(((CD96+$F$2)*(CD96+$F$2))-(CD96*CD96)),"No Colony")</f>
        <v>No Colony</v>
      </c>
      <c r="CI96" s="91" t="str">
        <f>IF('Data Entry - beta, gamma form'!AL96&gt;0,PI()*(((CE96+$G$2)*(CE96+$G$2))-(CE96*CE96)),"No Colony")</f>
        <v>No Colony</v>
      </c>
      <c r="CJ96" s="91" t="str">
        <f>IF('Data Entry - beta, gamma form'!AM96&gt;0,PI()*(((CF96+$H$2)*(CF96+$H$2))-(CF96*CF96)),"No Colony")</f>
        <v>No Colony</v>
      </c>
      <c r="CK96" s="106" t="str">
        <f>IF('Data Entry - beta, gamma form'!AN96&gt;0,PI()*(((CG96+$I$2)*(CG96+$I$2))-(CG96*CG96)),"No Colony")</f>
        <v>No Colony</v>
      </c>
      <c r="CL96" s="34"/>
      <c r="CM96" s="75" t="str">
        <f>IF('Data Entry - beta, gamma form'!AK96&gt;0,Equations!$F$30*CH96,"No Colony")</f>
        <v>No Colony</v>
      </c>
      <c r="CN96" s="76" t="str">
        <f>IF('Data Entry - beta, gamma form'!AL96&gt;0,Equations!$F$30*CI96,"No Colony")</f>
        <v>No Colony</v>
      </c>
      <c r="CO96" s="76" t="str">
        <f>IF('Data Entry - beta, gamma form'!AM96&gt;0,Equations!$F$30*CJ96,"No Colony")</f>
        <v>No Colony</v>
      </c>
      <c r="CP96" s="77" t="str">
        <f>IF('Data Entry - beta, gamma form'!AN96&gt;0,Equations!$F$30*CK96,"No Colony")</f>
        <v>No Colony</v>
      </c>
    </row>
    <row r="97" spans="1:94" ht="15.75" thickBot="1">
      <c r="A97" s="100">
        <v>94</v>
      </c>
      <c r="B97" s="203" t="str">
        <f>IF('Site Description'!$B$43&gt;1,SQRT(('Data Entry - beta, gamma form'!B97)/PI()),"NO TRANSECT")</f>
        <v>NO TRANSECT</v>
      </c>
      <c r="C97" s="201" t="str">
        <f>IF('Site Description'!$B$43&gt;1,SQRT(('Data Entry - beta, gamma form'!C97)/PI()),"NO TRANSECT")</f>
        <v>NO TRANSECT</v>
      </c>
      <c r="D97" s="201" t="str">
        <f>IF('Site Description'!$B$43&gt;1,SQRT(('Data Entry - beta, gamma form'!D97)/PI()),"NO TRANSECT")</f>
        <v>NO TRANSECT</v>
      </c>
      <c r="E97" s="201" t="str">
        <f>IF('Site Description'!$B$43&gt;1,SQRT(('Data Entry - beta, gamma form'!E97)/PI()),"NO TRANSECT")</f>
        <v>NO TRANSECT</v>
      </c>
      <c r="F97" s="91" t="str">
        <f>IF('Data Entry - beta, gamma form'!B97&gt;0,PI()*(((B97+$F$2)*(B97+$F$2))-(B97*B97)),"No Colony")</f>
        <v>No Colony</v>
      </c>
      <c r="G97" s="91" t="str">
        <f>IF('Data Entry - beta, gamma form'!C97&gt;0,PI()*(((C97+$G$2)*(C97+$G$2))-(C97*C97)),"No Colony")</f>
        <v>No Colony</v>
      </c>
      <c r="H97" s="91" t="str">
        <f>IF('Data Entry - beta, gamma form'!D97&gt;0,PI()*(((D97+$H$2)*(D97+$H$2))-(D97*D97)),"No Colony")</f>
        <v>No Colony</v>
      </c>
      <c r="I97" s="106" t="str">
        <f>IF('Data Entry - beta, gamma form'!E97&gt;0,PI()*(((E97+$I$2)*(E97+$I$2))-(E97*E97)),"No Colony")</f>
        <v>No Colony</v>
      </c>
      <c r="K97" s="306" t="str">
        <f>IF('Data Entry - beta, gamma form'!B97&gt;0,Equations!$F$30*F97,"No Colony")</f>
        <v>No Colony</v>
      </c>
      <c r="L97" s="96" t="str">
        <f>IF('Data Entry - beta, gamma form'!C97&gt;0,Equations!$F$30*G97,"No Colony")</f>
        <v>No Colony</v>
      </c>
      <c r="M97" s="96" t="str">
        <f>IF('Data Entry - beta, gamma form'!D97&gt;0,Equations!$F$30*H97,"No Colony")</f>
        <v>No Colony</v>
      </c>
      <c r="N97" s="307" t="str">
        <f>IF('Data Entry - beta, gamma form'!E97&gt;0,Equations!$F$30*I97,"No Colony")</f>
        <v>No Colony</v>
      </c>
      <c r="Q97" s="100">
        <v>94</v>
      </c>
      <c r="R97" s="203" t="str">
        <f>IF('Site Description'!$C$43&gt;1,SQRT(('Data Entry - beta, gamma form'!I97)/PI()),"NO TRANSECT")</f>
        <v>NO TRANSECT</v>
      </c>
      <c r="S97" s="201" t="str">
        <f>IF('Site Description'!$C$43&gt;1,SQRT(('Data Entry - beta, gamma form'!J97)/PI()),"NO TRANSECT")</f>
        <v>NO TRANSECT</v>
      </c>
      <c r="T97" s="201" t="str">
        <f>IF('Site Description'!$C$43&gt;1,SQRT(('Data Entry - beta, gamma form'!K97)/PI()),"NO TRANSECT")</f>
        <v>NO TRANSECT</v>
      </c>
      <c r="U97" s="312" t="str">
        <f>IF('Site Description'!$C$43&gt;1,SQRT(('Data Entry - beta, gamma form'!L97)/PI()),"NO TRANSECT")</f>
        <v>NO TRANSECT</v>
      </c>
      <c r="V97" s="315" t="str">
        <f>IF('Data Entry - beta, gamma form'!I97&gt;0,PI()*(((R97+$F$2)*(R97+$F$2))-(R97*R97)),"No Colony")</f>
        <v>No Colony</v>
      </c>
      <c r="W97" s="91" t="str">
        <f>IF('Data Entry - beta, gamma form'!J97&gt;0,PI()*(((S97+$G$2)*(S97+$G$2))-(S97*S97)),"No Colony")</f>
        <v>No Colony</v>
      </c>
      <c r="X97" s="91" t="str">
        <f>IF('Data Entry - beta, gamma form'!K97&gt;0,PI()*(((T97+$H$2)*(T97+$H$2))-(T97*T97)),"No Colony")</f>
        <v>No Colony</v>
      </c>
      <c r="Y97" s="106" t="str">
        <f>IF('Data Entry - beta, gamma form'!L97&gt;0,PI()*(((U97+$I$2)*(U97+$I$2))-(U97*U97)),"No Colony")</f>
        <v>No Colony</v>
      </c>
      <c r="Z97" s="32"/>
      <c r="AA97" s="75" t="str">
        <f>IF('Data Entry - beta, gamma form'!I97&gt;0,Equations!$F$30*V97,"No Colony")</f>
        <v>No Colony</v>
      </c>
      <c r="AB97" s="76" t="str">
        <f>IF('Data Entry - beta, gamma form'!J97&gt;0,Equations!$F$30*W97,"No Colony")</f>
        <v>No Colony</v>
      </c>
      <c r="AC97" s="76" t="str">
        <f>IF('Data Entry - beta, gamma form'!K97&gt;0,Equations!$F$30*X97,"No Colony")</f>
        <v>No Colony</v>
      </c>
      <c r="AD97" s="77" t="str">
        <f>IF('Data Entry - beta, gamma form'!L97&gt;0,Equations!$F$30*Y97,"No Colony")</f>
        <v>No Colony</v>
      </c>
      <c r="AG97" s="100">
        <v>94</v>
      </c>
      <c r="AH97" s="203" t="str">
        <f>IF('Site Description'!$D$43&gt;1,SQRT(('Data Entry - beta, gamma form'!P97)/PI()),"NO TRANSECT")</f>
        <v>NO TRANSECT</v>
      </c>
      <c r="AI97" s="201" t="str">
        <f>IF('Site Description'!$D$43&gt;1,SQRT(('Data Entry - beta, gamma form'!Q97)/PI()),"NO TRANSECT")</f>
        <v>NO TRANSECT</v>
      </c>
      <c r="AJ97" s="201" t="str">
        <f>IF('Site Description'!$D$43&gt;1,SQRT(('Data Entry - beta, gamma form'!R97)/PI()),"NO TRANSECT")</f>
        <v>NO TRANSECT</v>
      </c>
      <c r="AK97" s="317" t="str">
        <f>IF('Site Description'!$D$43&gt;1,SQRT(('Data Entry - beta, gamma form'!S97)/PI()),"NO TRANSECT")</f>
        <v>NO TRANSECT</v>
      </c>
      <c r="AL97" s="315" t="str">
        <f>IF('Data Entry - beta, gamma form'!P97&gt;0,PI()*(((AH97+$F$2)*(AH97+$F$2))-(AH97*AH97)),"No Colony")</f>
        <v>No Colony</v>
      </c>
      <c r="AM97" s="91" t="str">
        <f>IF('Data Entry - beta, gamma form'!Q97&gt;0,PI()*(((AI97+$G$2)*(AI97+$G$2))-(AI97*AI97)),"No Colony")</f>
        <v>No Colony</v>
      </c>
      <c r="AN97" s="91" t="str">
        <f>IF('Data Entry - beta, gamma form'!R97&gt;0,PI()*(((AJ97+$H$2)*(AJ97+$H$2))-(AJ97*AJ97)),"No Colony")</f>
        <v>No Colony</v>
      </c>
      <c r="AO97" s="106" t="str">
        <f>IF('Data Entry - beta, gamma form'!S97&gt;0,PI()*(((AK97+$I$2)*(AK97+$I$2))-(AK97*AK97)),"No Colony")</f>
        <v>No Colony</v>
      </c>
      <c r="AP97" s="32"/>
      <c r="AQ97" s="75" t="str">
        <f>IF('Data Entry - beta, gamma form'!P97&gt;0,Equations!$F$30*AL97,"No Colony")</f>
        <v>No Colony</v>
      </c>
      <c r="AR97" s="76" t="str">
        <f>IF('Data Entry - beta, gamma form'!Q97&gt;0,Equations!$F$30*AM97,"No Colony")</f>
        <v>No Colony</v>
      </c>
      <c r="AS97" s="76" t="str">
        <f>IF('Data Entry - beta, gamma form'!R97&gt;0,Equations!$F$30*AN97,"No Colony")</f>
        <v>No Colony</v>
      </c>
      <c r="AT97" s="77" t="str">
        <f>IF('Data Entry - beta, gamma form'!S97&gt;0,Equations!$F$30*AO97,"No Colony")</f>
        <v>No Colony</v>
      </c>
      <c r="AW97" s="100">
        <v>94</v>
      </c>
      <c r="AX97" s="203" t="str">
        <f>IF('Site Description'!$E$43&gt;1,SQRT(('Data Entry - beta, gamma form'!W97)/PI()),"NO TRANSECT")</f>
        <v>NO TRANSECT</v>
      </c>
      <c r="AY97" s="201" t="str">
        <f>IF('Site Description'!$E$43&gt;1,SQRT(('Data Entry - beta, gamma form'!X97)/PI()),"NO TRANSECT")</f>
        <v>NO TRANSECT</v>
      </c>
      <c r="AZ97" s="201" t="str">
        <f>IF('Site Description'!$E$43&gt;1,SQRT(('Data Entry - beta, gamma form'!Y97)/PI()),"NO TRANSECT")</f>
        <v>NO TRANSECT</v>
      </c>
      <c r="BA97" s="312" t="str">
        <f>IF('Site Description'!$E$43&gt;1,SQRT(('Data Entry - beta, gamma form'!Z97)/PI()),"NO TRANSECT")</f>
        <v>NO TRANSECT</v>
      </c>
      <c r="BB97" s="315" t="str">
        <f>IF('Data Entry - beta, gamma form'!W97&gt;0,PI()*(((AX97+$F$2)*(AX97+$F$2))-(AX97*AX97)),"No Colony")</f>
        <v>No Colony</v>
      </c>
      <c r="BC97" s="91" t="str">
        <f>IF('Data Entry - beta, gamma form'!X97&gt;0,PI()*(((AY97+$G$2)*(AY97+$G$2))-(AY97*AY97)),"No Colony")</f>
        <v>No Colony</v>
      </c>
      <c r="BD97" s="91" t="str">
        <f>IF('Data Entry - beta, gamma form'!Y97&gt;0,PI()*(((AZ97+$H$2)*(AZ97+$H$2))-(AZ97*AZ97)),"No Colony")</f>
        <v>No Colony</v>
      </c>
      <c r="BE97" s="106" t="str">
        <f>IF('Data Entry - beta, gamma form'!Z97&gt;0,PI()*(((BA97+$I$2)*(BA97+$I$2))-(BA97*BA97)),"No Colony")</f>
        <v>No Colony</v>
      </c>
      <c r="BF97" s="32"/>
      <c r="BG97" s="306" t="str">
        <f>IF('Data Entry - beta, gamma form'!W97&gt;0,Equations!$F$30*BB97,"No Colony")</f>
        <v>No Colony</v>
      </c>
      <c r="BH97" s="96" t="str">
        <f>IF('Data Entry - beta, gamma form'!X97&gt;0,Equations!$F$30*BC97,"No Colony")</f>
        <v>No Colony</v>
      </c>
      <c r="BI97" s="96" t="str">
        <f>IF('Data Entry - beta, gamma form'!Y97&gt;0,Equations!$F$30*BD97,"No Colony")</f>
        <v>No Colony</v>
      </c>
      <c r="BJ97" s="307" t="str">
        <f>IF('Data Entry - beta, gamma form'!Z97&gt;0,Equations!$F$30*BE97,"No Colony")</f>
        <v>No Colony</v>
      </c>
      <c r="BM97" s="100">
        <v>94</v>
      </c>
      <c r="BN97" s="203" t="str">
        <f>IF('Site Description'!$F$43&gt;1,SQRT(('Data Entry - beta, gamma form'!AD97)/PI()),"NO TRANSECT")</f>
        <v>NO TRANSECT</v>
      </c>
      <c r="BO97" s="201" t="str">
        <f>IF('Site Description'!$F$43&gt;1,SQRT(('Data Entry - beta, gamma form'!AE97)/PI()),"NO TRANSECT")</f>
        <v>NO TRANSECT</v>
      </c>
      <c r="BP97" s="201" t="str">
        <f>IF('Site Description'!$F$43&gt;1,SQRT(('Data Entry - beta, gamma form'!AF97)/PI()),"NO TRANSECT")</f>
        <v>NO TRANSECT</v>
      </c>
      <c r="BQ97" s="312" t="str">
        <f>IF('Site Description'!$F$43&gt;1,SQRT(('Data Entry - beta, gamma form'!AG97)/PI()),"NO TRANSECT")</f>
        <v>NO TRANSECT</v>
      </c>
      <c r="BR97" s="315" t="str">
        <f>IF('Data Entry - beta, gamma form'!AD97&gt;0,PI()*(((BN97+$F$2)*(BN97+$F$2))-(BN97*BN97)),"No Colony")</f>
        <v>No Colony</v>
      </c>
      <c r="BS97" s="91" t="str">
        <f>IF('Data Entry - beta, gamma form'!AE97&gt;0,PI()*(((BO97+$G$2)*(BO97+$G$2))-(BO97*BO97)),"No Colony")</f>
        <v>No Colony</v>
      </c>
      <c r="BT97" s="91" t="str">
        <f>IF('Data Entry - beta, gamma form'!AF97&gt;0,PI()*(((BP97+$H$2)*(BP97+$H$2))-(BP97*BP97)),"No Colony")</f>
        <v>No Colony</v>
      </c>
      <c r="BU97" s="106" t="str">
        <f>IF('Data Entry - beta, gamma form'!AG97&gt;0,PI()*(((BQ97+$I$2)*(BQ97+$I$2))-(BQ97*BQ97)),"No Colony")</f>
        <v>No Colony</v>
      </c>
      <c r="BV97" s="32"/>
      <c r="BW97" s="75" t="str">
        <f>IF('Data Entry - beta, gamma form'!AD97&gt;0,Equations!$F$30*BR97,"No Colony")</f>
        <v>No Colony</v>
      </c>
      <c r="BX97" s="76" t="str">
        <f>IF('Data Entry - beta, gamma form'!AE97&gt;0,Equations!$F$30*BS97,"No Colony")</f>
        <v>No Colony</v>
      </c>
      <c r="BY97" s="76" t="str">
        <f>IF('Data Entry - beta, gamma form'!AF97&gt;0,Equations!$F$30*BT97,"No Colony")</f>
        <v>No Colony</v>
      </c>
      <c r="BZ97" s="77" t="str">
        <f>IF('Data Entry - beta, gamma form'!AG97&gt;0,Equations!$F$30*BU97,"No Colony")</f>
        <v>No Colony</v>
      </c>
      <c r="CC97" s="100">
        <v>94</v>
      </c>
      <c r="CD97" s="203" t="str">
        <f>IF('Site Description'!$G$43&gt;1,SQRT(('Data Entry - beta, gamma form'!AK97)/PI()),"NO TRANSECT")</f>
        <v>NO TRANSECT</v>
      </c>
      <c r="CE97" s="201" t="str">
        <f>IF('Site Description'!$G$43&gt;1,SQRT(('Data Entry - beta, gamma form'!AL97)/PI()),"NO TRANSECT")</f>
        <v>NO TRANSECT</v>
      </c>
      <c r="CF97" s="201" t="str">
        <f>IF('Site Description'!$G$43&gt;1,SQRT(('Data Entry - beta, gamma form'!AM97)/PI()),"NO TRANSECT")</f>
        <v>NO TRANSECT</v>
      </c>
      <c r="CG97" s="312" t="str">
        <f>IF('Site Description'!$G$43&gt;1,SQRT(('Data Entry - beta, gamma form'!AN97)/PI()),"NO TRANSECT")</f>
        <v>NO TRANSECT</v>
      </c>
      <c r="CH97" s="315" t="str">
        <f>IF('Data Entry - beta, gamma form'!AK97&gt;0,PI()*(((CD97+$F$2)*(CD97+$F$2))-(CD97*CD97)),"No Colony")</f>
        <v>No Colony</v>
      </c>
      <c r="CI97" s="91" t="str">
        <f>IF('Data Entry - beta, gamma form'!AL97&gt;0,PI()*(((CE97+$G$2)*(CE97+$G$2))-(CE97*CE97)),"No Colony")</f>
        <v>No Colony</v>
      </c>
      <c r="CJ97" s="91" t="str">
        <f>IF('Data Entry - beta, gamma form'!AM97&gt;0,PI()*(((CF97+$H$2)*(CF97+$H$2))-(CF97*CF97)),"No Colony")</f>
        <v>No Colony</v>
      </c>
      <c r="CK97" s="106" t="str">
        <f>IF('Data Entry - beta, gamma form'!AN97&gt;0,PI()*(((CG97+$I$2)*(CG97+$I$2))-(CG97*CG97)),"No Colony")</f>
        <v>No Colony</v>
      </c>
      <c r="CL97" s="34"/>
      <c r="CM97" s="75" t="str">
        <f>IF('Data Entry - beta, gamma form'!AK97&gt;0,Equations!$F$30*CH97,"No Colony")</f>
        <v>No Colony</v>
      </c>
      <c r="CN97" s="76" t="str">
        <f>IF('Data Entry - beta, gamma form'!AL97&gt;0,Equations!$F$30*CI97,"No Colony")</f>
        <v>No Colony</v>
      </c>
      <c r="CO97" s="76" t="str">
        <f>IF('Data Entry - beta, gamma form'!AM97&gt;0,Equations!$F$30*CJ97,"No Colony")</f>
        <v>No Colony</v>
      </c>
      <c r="CP97" s="77" t="str">
        <f>IF('Data Entry - beta, gamma form'!AN97&gt;0,Equations!$F$30*CK97,"No Colony")</f>
        <v>No Colony</v>
      </c>
    </row>
    <row r="98" spans="1:94" ht="15.75" thickBot="1">
      <c r="A98" s="100">
        <v>95</v>
      </c>
      <c r="B98" s="203" t="str">
        <f>IF('Site Description'!$B$43&gt;1,SQRT(('Data Entry - beta, gamma form'!B98)/PI()),"NO TRANSECT")</f>
        <v>NO TRANSECT</v>
      </c>
      <c r="C98" s="201" t="str">
        <f>IF('Site Description'!$B$43&gt;1,SQRT(('Data Entry - beta, gamma form'!C98)/PI()),"NO TRANSECT")</f>
        <v>NO TRANSECT</v>
      </c>
      <c r="D98" s="201" t="str">
        <f>IF('Site Description'!$B$43&gt;1,SQRT(('Data Entry - beta, gamma form'!D98)/PI()),"NO TRANSECT")</f>
        <v>NO TRANSECT</v>
      </c>
      <c r="E98" s="201" t="str">
        <f>IF('Site Description'!$B$43&gt;1,SQRT(('Data Entry - beta, gamma form'!E98)/PI()),"NO TRANSECT")</f>
        <v>NO TRANSECT</v>
      </c>
      <c r="F98" s="91" t="str">
        <f>IF('Data Entry - beta, gamma form'!B98&gt;0,PI()*(((B98+$F$2)*(B98+$F$2))-(B98*B98)),"No Colony")</f>
        <v>No Colony</v>
      </c>
      <c r="G98" s="91" t="str">
        <f>IF('Data Entry - beta, gamma form'!C98&gt;0,PI()*(((C98+$G$2)*(C98+$G$2))-(C98*C98)),"No Colony")</f>
        <v>No Colony</v>
      </c>
      <c r="H98" s="91" t="str">
        <f>IF('Data Entry - beta, gamma form'!D98&gt;0,PI()*(((D98+$H$2)*(D98+$H$2))-(D98*D98)),"No Colony")</f>
        <v>No Colony</v>
      </c>
      <c r="I98" s="106" t="str">
        <f>IF('Data Entry - beta, gamma form'!E98&gt;0,PI()*(((E98+$I$2)*(E98+$I$2))-(E98*E98)),"No Colony")</f>
        <v>No Colony</v>
      </c>
      <c r="K98" s="306" t="str">
        <f>IF('Data Entry - beta, gamma form'!B98&gt;0,Equations!$F$30*F98,"No Colony")</f>
        <v>No Colony</v>
      </c>
      <c r="L98" s="96" t="str">
        <f>IF('Data Entry - beta, gamma form'!C98&gt;0,Equations!$F$30*G98,"No Colony")</f>
        <v>No Colony</v>
      </c>
      <c r="M98" s="96" t="str">
        <f>IF('Data Entry - beta, gamma form'!D98&gt;0,Equations!$F$30*H98,"No Colony")</f>
        <v>No Colony</v>
      </c>
      <c r="N98" s="307" t="str">
        <f>IF('Data Entry - beta, gamma form'!E98&gt;0,Equations!$F$30*I98,"No Colony")</f>
        <v>No Colony</v>
      </c>
      <c r="Q98" s="100">
        <v>95</v>
      </c>
      <c r="R98" s="203" t="str">
        <f>IF('Site Description'!$C$43&gt;1,SQRT(('Data Entry - beta, gamma form'!I98)/PI()),"NO TRANSECT")</f>
        <v>NO TRANSECT</v>
      </c>
      <c r="S98" s="201" t="str">
        <f>IF('Site Description'!$C$43&gt;1,SQRT(('Data Entry - beta, gamma form'!J98)/PI()),"NO TRANSECT")</f>
        <v>NO TRANSECT</v>
      </c>
      <c r="T98" s="201" t="str">
        <f>IF('Site Description'!$C$43&gt;1,SQRT(('Data Entry - beta, gamma form'!K98)/PI()),"NO TRANSECT")</f>
        <v>NO TRANSECT</v>
      </c>
      <c r="U98" s="312" t="str">
        <f>IF('Site Description'!$C$43&gt;1,SQRT(('Data Entry - beta, gamma form'!L98)/PI()),"NO TRANSECT")</f>
        <v>NO TRANSECT</v>
      </c>
      <c r="V98" s="315" t="str">
        <f>IF('Data Entry - beta, gamma form'!I98&gt;0,PI()*(((R98+$F$2)*(R98+$F$2))-(R98*R98)),"No Colony")</f>
        <v>No Colony</v>
      </c>
      <c r="W98" s="91" t="str">
        <f>IF('Data Entry - beta, gamma form'!J98&gt;0,PI()*(((S98+$G$2)*(S98+$G$2))-(S98*S98)),"No Colony")</f>
        <v>No Colony</v>
      </c>
      <c r="X98" s="91" t="str">
        <f>IF('Data Entry - beta, gamma form'!K98&gt;0,PI()*(((T98+$H$2)*(T98+$H$2))-(T98*T98)),"No Colony")</f>
        <v>No Colony</v>
      </c>
      <c r="Y98" s="106" t="str">
        <f>IF('Data Entry - beta, gamma form'!L98&gt;0,PI()*(((U98+$I$2)*(U98+$I$2))-(U98*U98)),"No Colony")</f>
        <v>No Colony</v>
      </c>
      <c r="Z98" s="32"/>
      <c r="AA98" s="75" t="str">
        <f>IF('Data Entry - beta, gamma form'!I98&gt;0,Equations!$F$30*V98,"No Colony")</f>
        <v>No Colony</v>
      </c>
      <c r="AB98" s="76" t="str">
        <f>IF('Data Entry - beta, gamma form'!J98&gt;0,Equations!$F$30*W98,"No Colony")</f>
        <v>No Colony</v>
      </c>
      <c r="AC98" s="76" t="str">
        <f>IF('Data Entry - beta, gamma form'!K98&gt;0,Equations!$F$30*X98,"No Colony")</f>
        <v>No Colony</v>
      </c>
      <c r="AD98" s="77" t="str">
        <f>IF('Data Entry - beta, gamma form'!L98&gt;0,Equations!$F$30*Y98,"No Colony")</f>
        <v>No Colony</v>
      </c>
      <c r="AG98" s="100">
        <v>95</v>
      </c>
      <c r="AH98" s="203" t="str">
        <f>IF('Site Description'!$D$43&gt;1,SQRT(('Data Entry - beta, gamma form'!P98)/PI()),"NO TRANSECT")</f>
        <v>NO TRANSECT</v>
      </c>
      <c r="AI98" s="201" t="str">
        <f>IF('Site Description'!$D$43&gt;1,SQRT(('Data Entry - beta, gamma form'!Q98)/PI()),"NO TRANSECT")</f>
        <v>NO TRANSECT</v>
      </c>
      <c r="AJ98" s="201" t="str">
        <f>IF('Site Description'!$D$43&gt;1,SQRT(('Data Entry - beta, gamma form'!R98)/PI()),"NO TRANSECT")</f>
        <v>NO TRANSECT</v>
      </c>
      <c r="AK98" s="317" t="str">
        <f>IF('Site Description'!$D$43&gt;1,SQRT(('Data Entry - beta, gamma form'!S98)/PI()),"NO TRANSECT")</f>
        <v>NO TRANSECT</v>
      </c>
      <c r="AL98" s="315" t="str">
        <f>IF('Data Entry - beta, gamma form'!P98&gt;0,PI()*(((AH98+$F$2)*(AH98+$F$2))-(AH98*AH98)),"No Colony")</f>
        <v>No Colony</v>
      </c>
      <c r="AM98" s="91" t="str">
        <f>IF('Data Entry - beta, gamma form'!Q98&gt;0,PI()*(((AI98+$G$2)*(AI98+$G$2))-(AI98*AI98)),"No Colony")</f>
        <v>No Colony</v>
      </c>
      <c r="AN98" s="91" t="str">
        <f>IF('Data Entry - beta, gamma form'!R98&gt;0,PI()*(((AJ98+$H$2)*(AJ98+$H$2))-(AJ98*AJ98)),"No Colony")</f>
        <v>No Colony</v>
      </c>
      <c r="AO98" s="106" t="str">
        <f>IF('Data Entry - beta, gamma form'!S98&gt;0,PI()*(((AK98+$I$2)*(AK98+$I$2))-(AK98*AK98)),"No Colony")</f>
        <v>No Colony</v>
      </c>
      <c r="AP98" s="32"/>
      <c r="AQ98" s="75" t="str">
        <f>IF('Data Entry - beta, gamma form'!P98&gt;0,Equations!$F$30*AL98,"No Colony")</f>
        <v>No Colony</v>
      </c>
      <c r="AR98" s="76" t="str">
        <f>IF('Data Entry - beta, gamma form'!Q98&gt;0,Equations!$F$30*AM98,"No Colony")</f>
        <v>No Colony</v>
      </c>
      <c r="AS98" s="76" t="str">
        <f>IF('Data Entry - beta, gamma form'!R98&gt;0,Equations!$F$30*AN98,"No Colony")</f>
        <v>No Colony</v>
      </c>
      <c r="AT98" s="77" t="str">
        <f>IF('Data Entry - beta, gamma form'!S98&gt;0,Equations!$F$30*AO98,"No Colony")</f>
        <v>No Colony</v>
      </c>
      <c r="AW98" s="100">
        <v>95</v>
      </c>
      <c r="AX98" s="203" t="str">
        <f>IF('Site Description'!$E$43&gt;1,SQRT(('Data Entry - beta, gamma form'!W98)/PI()),"NO TRANSECT")</f>
        <v>NO TRANSECT</v>
      </c>
      <c r="AY98" s="201" t="str">
        <f>IF('Site Description'!$E$43&gt;1,SQRT(('Data Entry - beta, gamma form'!X98)/PI()),"NO TRANSECT")</f>
        <v>NO TRANSECT</v>
      </c>
      <c r="AZ98" s="201" t="str">
        <f>IF('Site Description'!$E$43&gt;1,SQRT(('Data Entry - beta, gamma form'!Y98)/PI()),"NO TRANSECT")</f>
        <v>NO TRANSECT</v>
      </c>
      <c r="BA98" s="312" t="str">
        <f>IF('Site Description'!$E$43&gt;1,SQRT(('Data Entry - beta, gamma form'!Z98)/PI()),"NO TRANSECT")</f>
        <v>NO TRANSECT</v>
      </c>
      <c r="BB98" s="315" t="str">
        <f>IF('Data Entry - beta, gamma form'!W98&gt;0,PI()*(((AX98+$F$2)*(AX98+$F$2))-(AX98*AX98)),"No Colony")</f>
        <v>No Colony</v>
      </c>
      <c r="BC98" s="91" t="str">
        <f>IF('Data Entry - beta, gamma form'!X98&gt;0,PI()*(((AY98+$G$2)*(AY98+$G$2))-(AY98*AY98)),"No Colony")</f>
        <v>No Colony</v>
      </c>
      <c r="BD98" s="91" t="str">
        <f>IF('Data Entry - beta, gamma form'!Y98&gt;0,PI()*(((AZ98+$H$2)*(AZ98+$H$2))-(AZ98*AZ98)),"No Colony")</f>
        <v>No Colony</v>
      </c>
      <c r="BE98" s="106" t="str">
        <f>IF('Data Entry - beta, gamma form'!Z98&gt;0,PI()*(((BA98+$I$2)*(BA98+$I$2))-(BA98*BA98)),"No Colony")</f>
        <v>No Colony</v>
      </c>
      <c r="BF98" s="32"/>
      <c r="BG98" s="306" t="str">
        <f>IF('Data Entry - beta, gamma form'!W98&gt;0,Equations!$F$30*BB98,"No Colony")</f>
        <v>No Colony</v>
      </c>
      <c r="BH98" s="96" t="str">
        <f>IF('Data Entry - beta, gamma form'!X98&gt;0,Equations!$F$30*BC98,"No Colony")</f>
        <v>No Colony</v>
      </c>
      <c r="BI98" s="96" t="str">
        <f>IF('Data Entry - beta, gamma form'!Y98&gt;0,Equations!$F$30*BD98,"No Colony")</f>
        <v>No Colony</v>
      </c>
      <c r="BJ98" s="307" t="str">
        <f>IF('Data Entry - beta, gamma form'!Z98&gt;0,Equations!$F$30*BE98,"No Colony")</f>
        <v>No Colony</v>
      </c>
      <c r="BM98" s="100">
        <v>95</v>
      </c>
      <c r="BN98" s="203" t="str">
        <f>IF('Site Description'!$F$43&gt;1,SQRT(('Data Entry - beta, gamma form'!AD98)/PI()),"NO TRANSECT")</f>
        <v>NO TRANSECT</v>
      </c>
      <c r="BO98" s="201" t="str">
        <f>IF('Site Description'!$F$43&gt;1,SQRT(('Data Entry - beta, gamma form'!AE98)/PI()),"NO TRANSECT")</f>
        <v>NO TRANSECT</v>
      </c>
      <c r="BP98" s="201" t="str">
        <f>IF('Site Description'!$F$43&gt;1,SQRT(('Data Entry - beta, gamma form'!AF98)/PI()),"NO TRANSECT")</f>
        <v>NO TRANSECT</v>
      </c>
      <c r="BQ98" s="312" t="str">
        <f>IF('Site Description'!$F$43&gt;1,SQRT(('Data Entry - beta, gamma form'!AG98)/PI()),"NO TRANSECT")</f>
        <v>NO TRANSECT</v>
      </c>
      <c r="BR98" s="315" t="str">
        <f>IF('Data Entry - beta, gamma form'!AD98&gt;0,PI()*(((BN98+$F$2)*(BN98+$F$2))-(BN98*BN98)),"No Colony")</f>
        <v>No Colony</v>
      </c>
      <c r="BS98" s="91" t="str">
        <f>IF('Data Entry - beta, gamma form'!AE98&gt;0,PI()*(((BO98+$G$2)*(BO98+$G$2))-(BO98*BO98)),"No Colony")</f>
        <v>No Colony</v>
      </c>
      <c r="BT98" s="91" t="str">
        <f>IF('Data Entry - beta, gamma form'!AF98&gt;0,PI()*(((BP98+$H$2)*(BP98+$H$2))-(BP98*BP98)),"No Colony")</f>
        <v>No Colony</v>
      </c>
      <c r="BU98" s="106" t="str">
        <f>IF('Data Entry - beta, gamma form'!AG98&gt;0,PI()*(((BQ98+$I$2)*(BQ98+$I$2))-(BQ98*BQ98)),"No Colony")</f>
        <v>No Colony</v>
      </c>
      <c r="BV98" s="32"/>
      <c r="BW98" s="75" t="str">
        <f>IF('Data Entry - beta, gamma form'!AD98&gt;0,Equations!$F$30*BR98,"No Colony")</f>
        <v>No Colony</v>
      </c>
      <c r="BX98" s="76" t="str">
        <f>IF('Data Entry - beta, gamma form'!AE98&gt;0,Equations!$F$30*BS98,"No Colony")</f>
        <v>No Colony</v>
      </c>
      <c r="BY98" s="76" t="str">
        <f>IF('Data Entry - beta, gamma form'!AF98&gt;0,Equations!$F$30*BT98,"No Colony")</f>
        <v>No Colony</v>
      </c>
      <c r="BZ98" s="77" t="str">
        <f>IF('Data Entry - beta, gamma form'!AG98&gt;0,Equations!$F$30*BU98,"No Colony")</f>
        <v>No Colony</v>
      </c>
      <c r="CC98" s="100">
        <v>95</v>
      </c>
      <c r="CD98" s="203" t="str">
        <f>IF('Site Description'!$G$43&gt;1,SQRT(('Data Entry - beta, gamma form'!AK98)/PI()),"NO TRANSECT")</f>
        <v>NO TRANSECT</v>
      </c>
      <c r="CE98" s="201" t="str">
        <f>IF('Site Description'!$G$43&gt;1,SQRT(('Data Entry - beta, gamma form'!AL98)/PI()),"NO TRANSECT")</f>
        <v>NO TRANSECT</v>
      </c>
      <c r="CF98" s="201" t="str">
        <f>IF('Site Description'!$G$43&gt;1,SQRT(('Data Entry - beta, gamma form'!AM98)/PI()),"NO TRANSECT")</f>
        <v>NO TRANSECT</v>
      </c>
      <c r="CG98" s="312" t="str">
        <f>IF('Site Description'!$G$43&gt;1,SQRT(('Data Entry - beta, gamma form'!AN98)/PI()),"NO TRANSECT")</f>
        <v>NO TRANSECT</v>
      </c>
      <c r="CH98" s="315" t="str">
        <f>IF('Data Entry - beta, gamma form'!AK98&gt;0,PI()*(((CD98+$F$2)*(CD98+$F$2))-(CD98*CD98)),"No Colony")</f>
        <v>No Colony</v>
      </c>
      <c r="CI98" s="91" t="str">
        <f>IF('Data Entry - beta, gamma form'!AL98&gt;0,PI()*(((CE98+$G$2)*(CE98+$G$2))-(CE98*CE98)),"No Colony")</f>
        <v>No Colony</v>
      </c>
      <c r="CJ98" s="91" t="str">
        <f>IF('Data Entry - beta, gamma form'!AM98&gt;0,PI()*(((CF98+$H$2)*(CF98+$H$2))-(CF98*CF98)),"No Colony")</f>
        <v>No Colony</v>
      </c>
      <c r="CK98" s="106" t="str">
        <f>IF('Data Entry - beta, gamma form'!AN98&gt;0,PI()*(((CG98+$I$2)*(CG98+$I$2))-(CG98*CG98)),"No Colony")</f>
        <v>No Colony</v>
      </c>
      <c r="CL98" s="34"/>
      <c r="CM98" s="75" t="str">
        <f>IF('Data Entry - beta, gamma form'!AK98&gt;0,Equations!$F$30*CH98,"No Colony")</f>
        <v>No Colony</v>
      </c>
      <c r="CN98" s="76" t="str">
        <f>IF('Data Entry - beta, gamma form'!AL98&gt;0,Equations!$F$30*CI98,"No Colony")</f>
        <v>No Colony</v>
      </c>
      <c r="CO98" s="76" t="str">
        <f>IF('Data Entry - beta, gamma form'!AM98&gt;0,Equations!$F$30*CJ98,"No Colony")</f>
        <v>No Colony</v>
      </c>
      <c r="CP98" s="77" t="str">
        <f>IF('Data Entry - beta, gamma form'!AN98&gt;0,Equations!$F$30*CK98,"No Colony")</f>
        <v>No Colony</v>
      </c>
    </row>
    <row r="99" spans="1:94" ht="15.75" thickBot="1">
      <c r="A99" s="100">
        <v>96</v>
      </c>
      <c r="B99" s="203" t="str">
        <f>IF('Site Description'!$B$43&gt;1,SQRT(('Data Entry - beta, gamma form'!B99)/PI()),"NO TRANSECT")</f>
        <v>NO TRANSECT</v>
      </c>
      <c r="C99" s="201" t="str">
        <f>IF('Site Description'!$B$43&gt;1,SQRT(('Data Entry - beta, gamma form'!C99)/PI()),"NO TRANSECT")</f>
        <v>NO TRANSECT</v>
      </c>
      <c r="D99" s="201" t="str">
        <f>IF('Site Description'!$B$43&gt;1,SQRT(('Data Entry - beta, gamma form'!D99)/PI()),"NO TRANSECT")</f>
        <v>NO TRANSECT</v>
      </c>
      <c r="E99" s="201" t="str">
        <f>IF('Site Description'!$B$43&gt;1,SQRT(('Data Entry - beta, gamma form'!E99)/PI()),"NO TRANSECT")</f>
        <v>NO TRANSECT</v>
      </c>
      <c r="F99" s="91" t="str">
        <f>IF('Data Entry - beta, gamma form'!B99&gt;0,PI()*(((B99+$F$2)*(B99+$F$2))-(B99*B99)),"No Colony")</f>
        <v>No Colony</v>
      </c>
      <c r="G99" s="91" t="str">
        <f>IF('Data Entry - beta, gamma form'!C99&gt;0,PI()*(((C99+$G$2)*(C99+$G$2))-(C99*C99)),"No Colony")</f>
        <v>No Colony</v>
      </c>
      <c r="H99" s="91" t="str">
        <f>IF('Data Entry - beta, gamma form'!D99&gt;0,PI()*(((D99+$H$2)*(D99+$H$2))-(D99*D99)),"No Colony")</f>
        <v>No Colony</v>
      </c>
      <c r="I99" s="106" t="str">
        <f>IF('Data Entry - beta, gamma form'!E99&gt;0,PI()*(((E99+$I$2)*(E99+$I$2))-(E99*E99)),"No Colony")</f>
        <v>No Colony</v>
      </c>
      <c r="K99" s="306" t="str">
        <f>IF('Data Entry - beta, gamma form'!B99&gt;0,Equations!$F$30*F99,"No Colony")</f>
        <v>No Colony</v>
      </c>
      <c r="L99" s="96" t="str">
        <f>IF('Data Entry - beta, gamma form'!C99&gt;0,Equations!$F$30*G99,"No Colony")</f>
        <v>No Colony</v>
      </c>
      <c r="M99" s="96" t="str">
        <f>IF('Data Entry - beta, gamma form'!D99&gt;0,Equations!$F$30*H99,"No Colony")</f>
        <v>No Colony</v>
      </c>
      <c r="N99" s="307" t="str">
        <f>IF('Data Entry - beta, gamma form'!E99&gt;0,Equations!$F$30*I99,"No Colony")</f>
        <v>No Colony</v>
      </c>
      <c r="Q99" s="100">
        <v>96</v>
      </c>
      <c r="R99" s="203" t="str">
        <f>IF('Site Description'!$C$43&gt;1,SQRT(('Data Entry - beta, gamma form'!I99)/PI()),"NO TRANSECT")</f>
        <v>NO TRANSECT</v>
      </c>
      <c r="S99" s="201" t="str">
        <f>IF('Site Description'!$C$43&gt;1,SQRT(('Data Entry - beta, gamma form'!J99)/PI()),"NO TRANSECT")</f>
        <v>NO TRANSECT</v>
      </c>
      <c r="T99" s="201" t="str">
        <f>IF('Site Description'!$C$43&gt;1,SQRT(('Data Entry - beta, gamma form'!K99)/PI()),"NO TRANSECT")</f>
        <v>NO TRANSECT</v>
      </c>
      <c r="U99" s="312" t="str">
        <f>IF('Site Description'!$C$43&gt;1,SQRT(('Data Entry - beta, gamma form'!L99)/PI()),"NO TRANSECT")</f>
        <v>NO TRANSECT</v>
      </c>
      <c r="V99" s="315" t="str">
        <f>IF('Data Entry - beta, gamma form'!I99&gt;0,PI()*(((R99+$F$2)*(R99+$F$2))-(R99*R99)),"No Colony")</f>
        <v>No Colony</v>
      </c>
      <c r="W99" s="91" t="str">
        <f>IF('Data Entry - beta, gamma form'!J99&gt;0,PI()*(((S99+$G$2)*(S99+$G$2))-(S99*S99)),"No Colony")</f>
        <v>No Colony</v>
      </c>
      <c r="X99" s="91" t="str">
        <f>IF('Data Entry - beta, gamma form'!K99&gt;0,PI()*(((T99+$H$2)*(T99+$H$2))-(T99*T99)),"No Colony")</f>
        <v>No Colony</v>
      </c>
      <c r="Y99" s="106" t="str">
        <f>IF('Data Entry - beta, gamma form'!L99&gt;0,PI()*(((U99+$I$2)*(U99+$I$2))-(U99*U99)),"No Colony")</f>
        <v>No Colony</v>
      </c>
      <c r="Z99" s="32"/>
      <c r="AA99" s="75" t="str">
        <f>IF('Data Entry - beta, gamma form'!I99&gt;0,Equations!$F$30*V99,"No Colony")</f>
        <v>No Colony</v>
      </c>
      <c r="AB99" s="76" t="str">
        <f>IF('Data Entry - beta, gamma form'!J99&gt;0,Equations!$F$30*W99,"No Colony")</f>
        <v>No Colony</v>
      </c>
      <c r="AC99" s="76" t="str">
        <f>IF('Data Entry - beta, gamma form'!K99&gt;0,Equations!$F$30*X99,"No Colony")</f>
        <v>No Colony</v>
      </c>
      <c r="AD99" s="77" t="str">
        <f>IF('Data Entry - beta, gamma form'!L99&gt;0,Equations!$F$30*Y99,"No Colony")</f>
        <v>No Colony</v>
      </c>
      <c r="AG99" s="100">
        <v>96</v>
      </c>
      <c r="AH99" s="203" t="str">
        <f>IF('Site Description'!$D$43&gt;1,SQRT(('Data Entry - beta, gamma form'!P99)/PI()),"NO TRANSECT")</f>
        <v>NO TRANSECT</v>
      </c>
      <c r="AI99" s="201" t="str">
        <f>IF('Site Description'!$D$43&gt;1,SQRT(('Data Entry - beta, gamma form'!Q99)/PI()),"NO TRANSECT")</f>
        <v>NO TRANSECT</v>
      </c>
      <c r="AJ99" s="201" t="str">
        <f>IF('Site Description'!$D$43&gt;1,SQRT(('Data Entry - beta, gamma form'!R99)/PI()),"NO TRANSECT")</f>
        <v>NO TRANSECT</v>
      </c>
      <c r="AK99" s="317" t="str">
        <f>IF('Site Description'!$D$43&gt;1,SQRT(('Data Entry - beta, gamma form'!S99)/PI()),"NO TRANSECT")</f>
        <v>NO TRANSECT</v>
      </c>
      <c r="AL99" s="315" t="str">
        <f>IF('Data Entry - beta, gamma form'!P99&gt;0,PI()*(((AH99+$F$2)*(AH99+$F$2))-(AH99*AH99)),"No Colony")</f>
        <v>No Colony</v>
      </c>
      <c r="AM99" s="91" t="str">
        <f>IF('Data Entry - beta, gamma form'!Q99&gt;0,PI()*(((AI99+$G$2)*(AI99+$G$2))-(AI99*AI99)),"No Colony")</f>
        <v>No Colony</v>
      </c>
      <c r="AN99" s="91" t="str">
        <f>IF('Data Entry - beta, gamma form'!R99&gt;0,PI()*(((AJ99+$H$2)*(AJ99+$H$2))-(AJ99*AJ99)),"No Colony")</f>
        <v>No Colony</v>
      </c>
      <c r="AO99" s="106" t="str">
        <f>IF('Data Entry - beta, gamma form'!S99&gt;0,PI()*(((AK99+$I$2)*(AK99+$I$2))-(AK99*AK99)),"No Colony")</f>
        <v>No Colony</v>
      </c>
      <c r="AP99" s="32"/>
      <c r="AQ99" s="75" t="str">
        <f>IF('Data Entry - beta, gamma form'!P99&gt;0,Equations!$F$30*AL99,"No Colony")</f>
        <v>No Colony</v>
      </c>
      <c r="AR99" s="76" t="str">
        <f>IF('Data Entry - beta, gamma form'!Q99&gt;0,Equations!$F$30*AM99,"No Colony")</f>
        <v>No Colony</v>
      </c>
      <c r="AS99" s="76" t="str">
        <f>IF('Data Entry - beta, gamma form'!R99&gt;0,Equations!$F$30*AN99,"No Colony")</f>
        <v>No Colony</v>
      </c>
      <c r="AT99" s="77" t="str">
        <f>IF('Data Entry - beta, gamma form'!S99&gt;0,Equations!$F$30*AO99,"No Colony")</f>
        <v>No Colony</v>
      </c>
      <c r="AW99" s="100">
        <v>96</v>
      </c>
      <c r="AX99" s="203" t="str">
        <f>IF('Site Description'!$E$43&gt;1,SQRT(('Data Entry - beta, gamma form'!W99)/PI()),"NO TRANSECT")</f>
        <v>NO TRANSECT</v>
      </c>
      <c r="AY99" s="201" t="str">
        <f>IF('Site Description'!$E$43&gt;1,SQRT(('Data Entry - beta, gamma form'!X99)/PI()),"NO TRANSECT")</f>
        <v>NO TRANSECT</v>
      </c>
      <c r="AZ99" s="201" t="str">
        <f>IF('Site Description'!$E$43&gt;1,SQRT(('Data Entry - beta, gamma form'!Y99)/PI()),"NO TRANSECT")</f>
        <v>NO TRANSECT</v>
      </c>
      <c r="BA99" s="312" t="str">
        <f>IF('Site Description'!$E$43&gt;1,SQRT(('Data Entry - beta, gamma form'!Z99)/PI()),"NO TRANSECT")</f>
        <v>NO TRANSECT</v>
      </c>
      <c r="BB99" s="315" t="str">
        <f>IF('Data Entry - beta, gamma form'!W99&gt;0,PI()*(((AX99+$F$2)*(AX99+$F$2))-(AX99*AX99)),"No Colony")</f>
        <v>No Colony</v>
      </c>
      <c r="BC99" s="91" t="str">
        <f>IF('Data Entry - beta, gamma form'!X99&gt;0,PI()*(((AY99+$G$2)*(AY99+$G$2))-(AY99*AY99)),"No Colony")</f>
        <v>No Colony</v>
      </c>
      <c r="BD99" s="91" t="str">
        <f>IF('Data Entry - beta, gamma form'!Y99&gt;0,PI()*(((AZ99+$H$2)*(AZ99+$H$2))-(AZ99*AZ99)),"No Colony")</f>
        <v>No Colony</v>
      </c>
      <c r="BE99" s="106" t="str">
        <f>IF('Data Entry - beta, gamma form'!Z99&gt;0,PI()*(((BA99+$I$2)*(BA99+$I$2))-(BA99*BA99)),"No Colony")</f>
        <v>No Colony</v>
      </c>
      <c r="BF99" s="32"/>
      <c r="BG99" s="306" t="str">
        <f>IF('Data Entry - beta, gamma form'!W99&gt;0,Equations!$F$30*BB99,"No Colony")</f>
        <v>No Colony</v>
      </c>
      <c r="BH99" s="96" t="str">
        <f>IF('Data Entry - beta, gamma form'!X99&gt;0,Equations!$F$30*BC99,"No Colony")</f>
        <v>No Colony</v>
      </c>
      <c r="BI99" s="96" t="str">
        <f>IF('Data Entry - beta, gamma form'!Y99&gt;0,Equations!$F$30*BD99,"No Colony")</f>
        <v>No Colony</v>
      </c>
      <c r="BJ99" s="307" t="str">
        <f>IF('Data Entry - beta, gamma form'!Z99&gt;0,Equations!$F$30*BE99,"No Colony")</f>
        <v>No Colony</v>
      </c>
      <c r="BM99" s="100">
        <v>96</v>
      </c>
      <c r="BN99" s="203" t="str">
        <f>IF('Site Description'!$F$43&gt;1,SQRT(('Data Entry - beta, gamma form'!AD99)/PI()),"NO TRANSECT")</f>
        <v>NO TRANSECT</v>
      </c>
      <c r="BO99" s="201" t="str">
        <f>IF('Site Description'!$F$43&gt;1,SQRT(('Data Entry - beta, gamma form'!AE99)/PI()),"NO TRANSECT")</f>
        <v>NO TRANSECT</v>
      </c>
      <c r="BP99" s="201" t="str">
        <f>IF('Site Description'!$F$43&gt;1,SQRT(('Data Entry - beta, gamma form'!AF99)/PI()),"NO TRANSECT")</f>
        <v>NO TRANSECT</v>
      </c>
      <c r="BQ99" s="312" t="str">
        <f>IF('Site Description'!$F$43&gt;1,SQRT(('Data Entry - beta, gamma form'!AG99)/PI()),"NO TRANSECT")</f>
        <v>NO TRANSECT</v>
      </c>
      <c r="BR99" s="315" t="str">
        <f>IF('Data Entry - beta, gamma form'!AD99&gt;0,PI()*(((BN99+$F$2)*(BN99+$F$2))-(BN99*BN99)),"No Colony")</f>
        <v>No Colony</v>
      </c>
      <c r="BS99" s="91" t="str">
        <f>IF('Data Entry - beta, gamma form'!AE99&gt;0,PI()*(((BO99+$G$2)*(BO99+$G$2))-(BO99*BO99)),"No Colony")</f>
        <v>No Colony</v>
      </c>
      <c r="BT99" s="91" t="str">
        <f>IF('Data Entry - beta, gamma form'!AF99&gt;0,PI()*(((BP99+$H$2)*(BP99+$H$2))-(BP99*BP99)),"No Colony")</f>
        <v>No Colony</v>
      </c>
      <c r="BU99" s="106" t="str">
        <f>IF('Data Entry - beta, gamma form'!AG99&gt;0,PI()*(((BQ99+$I$2)*(BQ99+$I$2))-(BQ99*BQ99)),"No Colony")</f>
        <v>No Colony</v>
      </c>
      <c r="BV99" s="32"/>
      <c r="BW99" s="75" t="str">
        <f>IF('Data Entry - beta, gamma form'!AD99&gt;0,Equations!$F$30*BR99,"No Colony")</f>
        <v>No Colony</v>
      </c>
      <c r="BX99" s="76" t="str">
        <f>IF('Data Entry - beta, gamma form'!AE99&gt;0,Equations!$F$30*BS99,"No Colony")</f>
        <v>No Colony</v>
      </c>
      <c r="BY99" s="76" t="str">
        <f>IF('Data Entry - beta, gamma form'!AF99&gt;0,Equations!$F$30*BT99,"No Colony")</f>
        <v>No Colony</v>
      </c>
      <c r="BZ99" s="77" t="str">
        <f>IF('Data Entry - beta, gamma form'!AG99&gt;0,Equations!$F$30*BU99,"No Colony")</f>
        <v>No Colony</v>
      </c>
      <c r="CC99" s="100">
        <v>96</v>
      </c>
      <c r="CD99" s="203" t="str">
        <f>IF('Site Description'!$G$43&gt;1,SQRT(('Data Entry - beta, gamma form'!AK99)/PI()),"NO TRANSECT")</f>
        <v>NO TRANSECT</v>
      </c>
      <c r="CE99" s="201" t="str">
        <f>IF('Site Description'!$G$43&gt;1,SQRT(('Data Entry - beta, gamma form'!AL99)/PI()),"NO TRANSECT")</f>
        <v>NO TRANSECT</v>
      </c>
      <c r="CF99" s="201" t="str">
        <f>IF('Site Description'!$G$43&gt;1,SQRT(('Data Entry - beta, gamma form'!AM99)/PI()),"NO TRANSECT")</f>
        <v>NO TRANSECT</v>
      </c>
      <c r="CG99" s="312" t="str">
        <f>IF('Site Description'!$G$43&gt;1,SQRT(('Data Entry - beta, gamma form'!AN99)/PI()),"NO TRANSECT")</f>
        <v>NO TRANSECT</v>
      </c>
      <c r="CH99" s="315" t="str">
        <f>IF('Data Entry - beta, gamma form'!AK99&gt;0,PI()*(((CD99+$F$2)*(CD99+$F$2))-(CD99*CD99)),"No Colony")</f>
        <v>No Colony</v>
      </c>
      <c r="CI99" s="91" t="str">
        <f>IF('Data Entry - beta, gamma form'!AL99&gt;0,PI()*(((CE99+$G$2)*(CE99+$G$2))-(CE99*CE99)),"No Colony")</f>
        <v>No Colony</v>
      </c>
      <c r="CJ99" s="91" t="str">
        <f>IF('Data Entry - beta, gamma form'!AM99&gt;0,PI()*(((CF99+$H$2)*(CF99+$H$2))-(CF99*CF99)),"No Colony")</f>
        <v>No Colony</v>
      </c>
      <c r="CK99" s="106" t="str">
        <f>IF('Data Entry - beta, gamma form'!AN99&gt;0,PI()*(((CG99+$I$2)*(CG99+$I$2))-(CG99*CG99)),"No Colony")</f>
        <v>No Colony</v>
      </c>
      <c r="CL99" s="34"/>
      <c r="CM99" s="75" t="str">
        <f>IF('Data Entry - beta, gamma form'!AK99&gt;0,Equations!$F$30*CH99,"No Colony")</f>
        <v>No Colony</v>
      </c>
      <c r="CN99" s="76" t="str">
        <f>IF('Data Entry - beta, gamma form'!AL99&gt;0,Equations!$F$30*CI99,"No Colony")</f>
        <v>No Colony</v>
      </c>
      <c r="CO99" s="76" t="str">
        <f>IF('Data Entry - beta, gamma form'!AM99&gt;0,Equations!$F$30*CJ99,"No Colony")</f>
        <v>No Colony</v>
      </c>
      <c r="CP99" s="77" t="str">
        <f>IF('Data Entry - beta, gamma form'!AN99&gt;0,Equations!$F$30*CK99,"No Colony")</f>
        <v>No Colony</v>
      </c>
    </row>
    <row r="100" spans="1:94" ht="15.75" thickBot="1">
      <c r="A100" s="100">
        <v>97</v>
      </c>
      <c r="B100" s="203" t="str">
        <f>IF('Site Description'!$B$43&gt;1,SQRT(('Data Entry - beta, gamma form'!B100)/PI()),"NO TRANSECT")</f>
        <v>NO TRANSECT</v>
      </c>
      <c r="C100" s="201" t="str">
        <f>IF('Site Description'!$B$43&gt;1,SQRT(('Data Entry - beta, gamma form'!C100)/PI()),"NO TRANSECT")</f>
        <v>NO TRANSECT</v>
      </c>
      <c r="D100" s="201" t="str">
        <f>IF('Site Description'!$B$43&gt;1,SQRT(('Data Entry - beta, gamma form'!D100)/PI()),"NO TRANSECT")</f>
        <v>NO TRANSECT</v>
      </c>
      <c r="E100" s="201" t="str">
        <f>IF('Site Description'!$B$43&gt;1,SQRT(('Data Entry - beta, gamma form'!E100)/PI()),"NO TRANSECT")</f>
        <v>NO TRANSECT</v>
      </c>
      <c r="F100" s="91" t="str">
        <f>IF('Data Entry - beta, gamma form'!B100&gt;0,PI()*(((B100+$F$2)*(B100+$F$2))-(B100*B100)),"No Colony")</f>
        <v>No Colony</v>
      </c>
      <c r="G100" s="91" t="str">
        <f>IF('Data Entry - beta, gamma form'!C100&gt;0,PI()*(((C100+$G$2)*(C100+$G$2))-(C100*C100)),"No Colony")</f>
        <v>No Colony</v>
      </c>
      <c r="H100" s="91" t="str">
        <f>IF('Data Entry - beta, gamma form'!D100&gt;0,PI()*(((D100+$H$2)*(D100+$H$2))-(D100*D100)),"No Colony")</f>
        <v>No Colony</v>
      </c>
      <c r="I100" s="106" t="str">
        <f>IF('Data Entry - beta, gamma form'!E100&gt;0,PI()*(((E100+$I$2)*(E100+$I$2))-(E100*E100)),"No Colony")</f>
        <v>No Colony</v>
      </c>
      <c r="K100" s="306" t="str">
        <f>IF('Data Entry - beta, gamma form'!B100&gt;0,Equations!$F$30*F100,"No Colony")</f>
        <v>No Colony</v>
      </c>
      <c r="L100" s="96" t="str">
        <f>IF('Data Entry - beta, gamma form'!C100&gt;0,Equations!$F$30*G100,"No Colony")</f>
        <v>No Colony</v>
      </c>
      <c r="M100" s="96" t="str">
        <f>IF('Data Entry - beta, gamma form'!D100&gt;0,Equations!$F$30*H100,"No Colony")</f>
        <v>No Colony</v>
      </c>
      <c r="N100" s="307" t="str">
        <f>IF('Data Entry - beta, gamma form'!E100&gt;0,Equations!$F$30*I100,"No Colony")</f>
        <v>No Colony</v>
      </c>
      <c r="Q100" s="100">
        <v>97</v>
      </c>
      <c r="R100" s="203" t="str">
        <f>IF('Site Description'!$C$43&gt;1,SQRT(('Data Entry - beta, gamma form'!I100)/PI()),"NO TRANSECT")</f>
        <v>NO TRANSECT</v>
      </c>
      <c r="S100" s="201" t="str">
        <f>IF('Site Description'!$C$43&gt;1,SQRT(('Data Entry - beta, gamma form'!J100)/PI()),"NO TRANSECT")</f>
        <v>NO TRANSECT</v>
      </c>
      <c r="T100" s="201" t="str">
        <f>IF('Site Description'!$C$43&gt;1,SQRT(('Data Entry - beta, gamma form'!K100)/PI()),"NO TRANSECT")</f>
        <v>NO TRANSECT</v>
      </c>
      <c r="U100" s="312" t="str">
        <f>IF('Site Description'!$C$43&gt;1,SQRT(('Data Entry - beta, gamma form'!L100)/PI()),"NO TRANSECT")</f>
        <v>NO TRANSECT</v>
      </c>
      <c r="V100" s="315" t="str">
        <f>IF('Data Entry - beta, gamma form'!I100&gt;0,PI()*(((R100+$F$2)*(R100+$F$2))-(R100*R100)),"No Colony")</f>
        <v>No Colony</v>
      </c>
      <c r="W100" s="91" t="str">
        <f>IF('Data Entry - beta, gamma form'!J100&gt;0,PI()*(((S100+$G$2)*(S100+$G$2))-(S100*S100)),"No Colony")</f>
        <v>No Colony</v>
      </c>
      <c r="X100" s="91" t="str">
        <f>IF('Data Entry - beta, gamma form'!K100&gt;0,PI()*(((T100+$H$2)*(T100+$H$2))-(T100*T100)),"No Colony")</f>
        <v>No Colony</v>
      </c>
      <c r="Y100" s="106" t="str">
        <f>IF('Data Entry - beta, gamma form'!L100&gt;0,PI()*(((U100+$I$2)*(U100+$I$2))-(U100*U100)),"No Colony")</f>
        <v>No Colony</v>
      </c>
      <c r="Z100" s="32"/>
      <c r="AA100" s="75" t="str">
        <f>IF('Data Entry - beta, gamma form'!I100&gt;0,Equations!$F$30*V100,"No Colony")</f>
        <v>No Colony</v>
      </c>
      <c r="AB100" s="76" t="str">
        <f>IF('Data Entry - beta, gamma form'!J100&gt;0,Equations!$F$30*W100,"No Colony")</f>
        <v>No Colony</v>
      </c>
      <c r="AC100" s="76" t="str">
        <f>IF('Data Entry - beta, gamma form'!K100&gt;0,Equations!$F$30*X100,"No Colony")</f>
        <v>No Colony</v>
      </c>
      <c r="AD100" s="77" t="str">
        <f>IF('Data Entry - beta, gamma form'!L100&gt;0,Equations!$F$30*Y100,"No Colony")</f>
        <v>No Colony</v>
      </c>
      <c r="AG100" s="100">
        <v>97</v>
      </c>
      <c r="AH100" s="203" t="str">
        <f>IF('Site Description'!$D$43&gt;1,SQRT(('Data Entry - beta, gamma form'!P100)/PI()),"NO TRANSECT")</f>
        <v>NO TRANSECT</v>
      </c>
      <c r="AI100" s="201" t="str">
        <f>IF('Site Description'!$D$43&gt;1,SQRT(('Data Entry - beta, gamma form'!Q100)/PI()),"NO TRANSECT")</f>
        <v>NO TRANSECT</v>
      </c>
      <c r="AJ100" s="201" t="str">
        <f>IF('Site Description'!$D$43&gt;1,SQRT(('Data Entry - beta, gamma form'!R100)/PI()),"NO TRANSECT")</f>
        <v>NO TRANSECT</v>
      </c>
      <c r="AK100" s="317" t="str">
        <f>IF('Site Description'!$D$43&gt;1,SQRT(('Data Entry - beta, gamma form'!S100)/PI()),"NO TRANSECT")</f>
        <v>NO TRANSECT</v>
      </c>
      <c r="AL100" s="315" t="str">
        <f>IF('Data Entry - beta, gamma form'!P100&gt;0,PI()*(((AH100+$F$2)*(AH100+$F$2))-(AH100*AH100)),"No Colony")</f>
        <v>No Colony</v>
      </c>
      <c r="AM100" s="91" t="str">
        <f>IF('Data Entry - beta, gamma form'!Q100&gt;0,PI()*(((AI100+$G$2)*(AI100+$G$2))-(AI100*AI100)),"No Colony")</f>
        <v>No Colony</v>
      </c>
      <c r="AN100" s="91" t="str">
        <f>IF('Data Entry - beta, gamma form'!R100&gt;0,PI()*(((AJ100+$H$2)*(AJ100+$H$2))-(AJ100*AJ100)),"No Colony")</f>
        <v>No Colony</v>
      </c>
      <c r="AO100" s="106" t="str">
        <f>IF('Data Entry - beta, gamma form'!S100&gt;0,PI()*(((AK100+$I$2)*(AK100+$I$2))-(AK100*AK100)),"No Colony")</f>
        <v>No Colony</v>
      </c>
      <c r="AP100" s="32"/>
      <c r="AQ100" s="75" t="str">
        <f>IF('Data Entry - beta, gamma form'!P100&gt;0,Equations!$F$30*AL100,"No Colony")</f>
        <v>No Colony</v>
      </c>
      <c r="AR100" s="76" t="str">
        <f>IF('Data Entry - beta, gamma form'!Q100&gt;0,Equations!$F$30*AM100,"No Colony")</f>
        <v>No Colony</v>
      </c>
      <c r="AS100" s="76" t="str">
        <f>IF('Data Entry - beta, gamma form'!R100&gt;0,Equations!$F$30*AN100,"No Colony")</f>
        <v>No Colony</v>
      </c>
      <c r="AT100" s="77" t="str">
        <f>IF('Data Entry - beta, gamma form'!S100&gt;0,Equations!$F$30*AO100,"No Colony")</f>
        <v>No Colony</v>
      </c>
      <c r="AW100" s="100">
        <v>97</v>
      </c>
      <c r="AX100" s="203" t="str">
        <f>IF('Site Description'!$E$43&gt;1,SQRT(('Data Entry - beta, gamma form'!W100)/PI()),"NO TRANSECT")</f>
        <v>NO TRANSECT</v>
      </c>
      <c r="AY100" s="201" t="str">
        <f>IF('Site Description'!$E$43&gt;1,SQRT(('Data Entry - beta, gamma form'!X100)/PI()),"NO TRANSECT")</f>
        <v>NO TRANSECT</v>
      </c>
      <c r="AZ100" s="201" t="str">
        <f>IF('Site Description'!$E$43&gt;1,SQRT(('Data Entry - beta, gamma form'!Y100)/PI()),"NO TRANSECT")</f>
        <v>NO TRANSECT</v>
      </c>
      <c r="BA100" s="312" t="str">
        <f>IF('Site Description'!$E$43&gt;1,SQRT(('Data Entry - beta, gamma form'!Z100)/PI()),"NO TRANSECT")</f>
        <v>NO TRANSECT</v>
      </c>
      <c r="BB100" s="315" t="str">
        <f>IF('Data Entry - beta, gamma form'!W100&gt;0,PI()*(((AX100+$F$2)*(AX100+$F$2))-(AX100*AX100)),"No Colony")</f>
        <v>No Colony</v>
      </c>
      <c r="BC100" s="91" t="str">
        <f>IF('Data Entry - beta, gamma form'!X100&gt;0,PI()*(((AY100+$G$2)*(AY100+$G$2))-(AY100*AY100)),"No Colony")</f>
        <v>No Colony</v>
      </c>
      <c r="BD100" s="91" t="str">
        <f>IF('Data Entry - beta, gamma form'!Y100&gt;0,PI()*(((AZ100+$H$2)*(AZ100+$H$2))-(AZ100*AZ100)),"No Colony")</f>
        <v>No Colony</v>
      </c>
      <c r="BE100" s="106" t="str">
        <f>IF('Data Entry - beta, gamma form'!Z100&gt;0,PI()*(((BA100+$I$2)*(BA100+$I$2))-(BA100*BA100)),"No Colony")</f>
        <v>No Colony</v>
      </c>
      <c r="BF100" s="32"/>
      <c r="BG100" s="306" t="str">
        <f>IF('Data Entry - beta, gamma form'!W100&gt;0,Equations!$F$30*BB100,"No Colony")</f>
        <v>No Colony</v>
      </c>
      <c r="BH100" s="96" t="str">
        <f>IF('Data Entry - beta, gamma form'!X100&gt;0,Equations!$F$30*BC100,"No Colony")</f>
        <v>No Colony</v>
      </c>
      <c r="BI100" s="96" t="str">
        <f>IF('Data Entry - beta, gamma form'!Y100&gt;0,Equations!$F$30*BD100,"No Colony")</f>
        <v>No Colony</v>
      </c>
      <c r="BJ100" s="307" t="str">
        <f>IF('Data Entry - beta, gamma form'!Z100&gt;0,Equations!$F$30*BE100,"No Colony")</f>
        <v>No Colony</v>
      </c>
      <c r="BM100" s="100">
        <v>97</v>
      </c>
      <c r="BN100" s="203" t="str">
        <f>IF('Site Description'!$F$43&gt;1,SQRT(('Data Entry - beta, gamma form'!AD100)/PI()),"NO TRANSECT")</f>
        <v>NO TRANSECT</v>
      </c>
      <c r="BO100" s="201" t="str">
        <f>IF('Site Description'!$F$43&gt;1,SQRT(('Data Entry - beta, gamma form'!AE100)/PI()),"NO TRANSECT")</f>
        <v>NO TRANSECT</v>
      </c>
      <c r="BP100" s="201" t="str">
        <f>IF('Site Description'!$F$43&gt;1,SQRT(('Data Entry - beta, gamma form'!AF100)/PI()),"NO TRANSECT")</f>
        <v>NO TRANSECT</v>
      </c>
      <c r="BQ100" s="312" t="str">
        <f>IF('Site Description'!$F$43&gt;1,SQRT(('Data Entry - beta, gamma form'!AG100)/PI()),"NO TRANSECT")</f>
        <v>NO TRANSECT</v>
      </c>
      <c r="BR100" s="315" t="str">
        <f>IF('Data Entry - beta, gamma form'!AD100&gt;0,PI()*(((BN100+$F$2)*(BN100+$F$2))-(BN100*BN100)),"No Colony")</f>
        <v>No Colony</v>
      </c>
      <c r="BS100" s="91" t="str">
        <f>IF('Data Entry - beta, gamma form'!AE100&gt;0,PI()*(((BO100+$G$2)*(BO100+$G$2))-(BO100*BO100)),"No Colony")</f>
        <v>No Colony</v>
      </c>
      <c r="BT100" s="91" t="str">
        <f>IF('Data Entry - beta, gamma form'!AF100&gt;0,PI()*(((BP100+$H$2)*(BP100+$H$2))-(BP100*BP100)),"No Colony")</f>
        <v>No Colony</v>
      </c>
      <c r="BU100" s="106" t="str">
        <f>IF('Data Entry - beta, gamma form'!AG100&gt;0,PI()*(((BQ100+$I$2)*(BQ100+$I$2))-(BQ100*BQ100)),"No Colony")</f>
        <v>No Colony</v>
      </c>
      <c r="BV100" s="32"/>
      <c r="BW100" s="75" t="str">
        <f>IF('Data Entry - beta, gamma form'!AD100&gt;0,Equations!$F$30*BR100,"No Colony")</f>
        <v>No Colony</v>
      </c>
      <c r="BX100" s="76" t="str">
        <f>IF('Data Entry - beta, gamma form'!AE100&gt;0,Equations!$F$30*BS100,"No Colony")</f>
        <v>No Colony</v>
      </c>
      <c r="BY100" s="76" t="str">
        <f>IF('Data Entry - beta, gamma form'!AF100&gt;0,Equations!$F$30*BT100,"No Colony")</f>
        <v>No Colony</v>
      </c>
      <c r="BZ100" s="77" t="str">
        <f>IF('Data Entry - beta, gamma form'!AG100&gt;0,Equations!$F$30*BU100,"No Colony")</f>
        <v>No Colony</v>
      </c>
      <c r="CC100" s="100">
        <v>97</v>
      </c>
      <c r="CD100" s="203" t="str">
        <f>IF('Site Description'!$G$43&gt;1,SQRT(('Data Entry - beta, gamma form'!AK100)/PI()),"NO TRANSECT")</f>
        <v>NO TRANSECT</v>
      </c>
      <c r="CE100" s="201" t="str">
        <f>IF('Site Description'!$G$43&gt;1,SQRT(('Data Entry - beta, gamma form'!AL100)/PI()),"NO TRANSECT")</f>
        <v>NO TRANSECT</v>
      </c>
      <c r="CF100" s="201" t="str">
        <f>IF('Site Description'!$G$43&gt;1,SQRT(('Data Entry - beta, gamma form'!AM100)/PI()),"NO TRANSECT")</f>
        <v>NO TRANSECT</v>
      </c>
      <c r="CG100" s="312" t="str">
        <f>IF('Site Description'!$G$43&gt;1,SQRT(('Data Entry - beta, gamma form'!AN100)/PI()),"NO TRANSECT")</f>
        <v>NO TRANSECT</v>
      </c>
      <c r="CH100" s="315" t="str">
        <f>IF('Data Entry - beta, gamma form'!AK100&gt;0,PI()*(((CD100+$F$2)*(CD100+$F$2))-(CD100*CD100)),"No Colony")</f>
        <v>No Colony</v>
      </c>
      <c r="CI100" s="91" t="str">
        <f>IF('Data Entry - beta, gamma form'!AL100&gt;0,PI()*(((CE100+$G$2)*(CE100+$G$2))-(CE100*CE100)),"No Colony")</f>
        <v>No Colony</v>
      </c>
      <c r="CJ100" s="91" t="str">
        <f>IF('Data Entry - beta, gamma form'!AM100&gt;0,PI()*(((CF100+$H$2)*(CF100+$H$2))-(CF100*CF100)),"No Colony")</f>
        <v>No Colony</v>
      </c>
      <c r="CK100" s="106" t="str">
        <f>IF('Data Entry - beta, gamma form'!AN100&gt;0,PI()*(((CG100+$I$2)*(CG100+$I$2))-(CG100*CG100)),"No Colony")</f>
        <v>No Colony</v>
      </c>
      <c r="CL100" s="34"/>
      <c r="CM100" s="75" t="str">
        <f>IF('Data Entry - beta, gamma form'!AK100&gt;0,Equations!$F$30*CH100,"No Colony")</f>
        <v>No Colony</v>
      </c>
      <c r="CN100" s="76" t="str">
        <f>IF('Data Entry - beta, gamma form'!AL100&gt;0,Equations!$F$30*CI100,"No Colony")</f>
        <v>No Colony</v>
      </c>
      <c r="CO100" s="76" t="str">
        <f>IF('Data Entry - beta, gamma form'!AM100&gt;0,Equations!$F$30*CJ100,"No Colony")</f>
        <v>No Colony</v>
      </c>
      <c r="CP100" s="77" t="str">
        <f>IF('Data Entry - beta, gamma form'!AN100&gt;0,Equations!$F$30*CK100,"No Colony")</f>
        <v>No Colony</v>
      </c>
    </row>
    <row r="101" spans="1:94" ht="15.75" thickBot="1">
      <c r="A101" s="100">
        <v>98</v>
      </c>
      <c r="B101" s="203" t="str">
        <f>IF('Site Description'!$B$43&gt;1,SQRT(('Data Entry - beta, gamma form'!B101)/PI()),"NO TRANSECT")</f>
        <v>NO TRANSECT</v>
      </c>
      <c r="C101" s="201" t="str">
        <f>IF('Site Description'!$B$43&gt;1,SQRT(('Data Entry - beta, gamma form'!C101)/PI()),"NO TRANSECT")</f>
        <v>NO TRANSECT</v>
      </c>
      <c r="D101" s="201" t="str">
        <f>IF('Site Description'!$B$43&gt;1,SQRT(('Data Entry - beta, gamma form'!D101)/PI()),"NO TRANSECT")</f>
        <v>NO TRANSECT</v>
      </c>
      <c r="E101" s="201" t="str">
        <f>IF('Site Description'!$B$43&gt;1,SQRT(('Data Entry - beta, gamma form'!E101)/PI()),"NO TRANSECT")</f>
        <v>NO TRANSECT</v>
      </c>
      <c r="F101" s="91" t="str">
        <f>IF('Data Entry - beta, gamma form'!B101&gt;0,PI()*(((B101+$F$2)*(B101+$F$2))-(B101*B101)),"No Colony")</f>
        <v>No Colony</v>
      </c>
      <c r="G101" s="91" t="str">
        <f>IF('Data Entry - beta, gamma form'!C101&gt;0,PI()*(((C101+$G$2)*(C101+$G$2))-(C101*C101)),"No Colony")</f>
        <v>No Colony</v>
      </c>
      <c r="H101" s="91" t="str">
        <f>IF('Data Entry - beta, gamma form'!D101&gt;0,PI()*(((D101+$H$2)*(D101+$H$2))-(D101*D101)),"No Colony")</f>
        <v>No Colony</v>
      </c>
      <c r="I101" s="106" t="str">
        <f>IF('Data Entry - beta, gamma form'!E101&gt;0,PI()*(((E101+$I$2)*(E101+$I$2))-(E101*E101)),"No Colony")</f>
        <v>No Colony</v>
      </c>
      <c r="K101" s="306" t="str">
        <f>IF('Data Entry - beta, gamma form'!B101&gt;0,Equations!$F$30*F101,"No Colony")</f>
        <v>No Colony</v>
      </c>
      <c r="L101" s="96" t="str">
        <f>IF('Data Entry - beta, gamma form'!C101&gt;0,Equations!$F$30*G101,"No Colony")</f>
        <v>No Colony</v>
      </c>
      <c r="M101" s="96" t="str">
        <f>IF('Data Entry - beta, gamma form'!D101&gt;0,Equations!$F$30*H101,"No Colony")</f>
        <v>No Colony</v>
      </c>
      <c r="N101" s="307" t="str">
        <f>IF('Data Entry - beta, gamma form'!E101&gt;0,Equations!$F$30*I101,"No Colony")</f>
        <v>No Colony</v>
      </c>
      <c r="Q101" s="100">
        <v>98</v>
      </c>
      <c r="R101" s="203" t="str">
        <f>IF('Site Description'!$C$43&gt;1,SQRT(('Data Entry - beta, gamma form'!I101)/PI()),"NO TRANSECT")</f>
        <v>NO TRANSECT</v>
      </c>
      <c r="S101" s="201" t="str">
        <f>IF('Site Description'!$C$43&gt;1,SQRT(('Data Entry - beta, gamma form'!J101)/PI()),"NO TRANSECT")</f>
        <v>NO TRANSECT</v>
      </c>
      <c r="T101" s="201" t="str">
        <f>IF('Site Description'!$C$43&gt;1,SQRT(('Data Entry - beta, gamma form'!K101)/PI()),"NO TRANSECT")</f>
        <v>NO TRANSECT</v>
      </c>
      <c r="U101" s="312" t="str">
        <f>IF('Site Description'!$C$43&gt;1,SQRT(('Data Entry - beta, gamma form'!L101)/PI()),"NO TRANSECT")</f>
        <v>NO TRANSECT</v>
      </c>
      <c r="V101" s="315" t="str">
        <f>IF('Data Entry - beta, gamma form'!I101&gt;0,PI()*(((R101+$F$2)*(R101+$F$2))-(R101*R101)),"No Colony")</f>
        <v>No Colony</v>
      </c>
      <c r="W101" s="91" t="str">
        <f>IF('Data Entry - beta, gamma form'!J101&gt;0,PI()*(((S101+$G$2)*(S101+$G$2))-(S101*S101)),"No Colony")</f>
        <v>No Colony</v>
      </c>
      <c r="X101" s="91" t="str">
        <f>IF('Data Entry - beta, gamma form'!K101&gt;0,PI()*(((T101+$H$2)*(T101+$H$2))-(T101*T101)),"No Colony")</f>
        <v>No Colony</v>
      </c>
      <c r="Y101" s="106" t="str">
        <f>IF('Data Entry - beta, gamma form'!L101&gt;0,PI()*(((U101+$I$2)*(U101+$I$2))-(U101*U101)),"No Colony")</f>
        <v>No Colony</v>
      </c>
      <c r="Z101" s="32"/>
      <c r="AA101" s="75" t="str">
        <f>IF('Data Entry - beta, gamma form'!I101&gt;0,Equations!$F$30*V101,"No Colony")</f>
        <v>No Colony</v>
      </c>
      <c r="AB101" s="76" t="str">
        <f>IF('Data Entry - beta, gamma form'!J101&gt;0,Equations!$F$30*W101,"No Colony")</f>
        <v>No Colony</v>
      </c>
      <c r="AC101" s="76" t="str">
        <f>IF('Data Entry - beta, gamma form'!K101&gt;0,Equations!$F$30*X101,"No Colony")</f>
        <v>No Colony</v>
      </c>
      <c r="AD101" s="77" t="str">
        <f>IF('Data Entry - beta, gamma form'!L101&gt;0,Equations!$F$30*Y101,"No Colony")</f>
        <v>No Colony</v>
      </c>
      <c r="AG101" s="100">
        <v>98</v>
      </c>
      <c r="AH101" s="203" t="str">
        <f>IF('Site Description'!$D$43&gt;1,SQRT(('Data Entry - beta, gamma form'!P101)/PI()),"NO TRANSECT")</f>
        <v>NO TRANSECT</v>
      </c>
      <c r="AI101" s="201" t="str">
        <f>IF('Site Description'!$D$43&gt;1,SQRT(('Data Entry - beta, gamma form'!Q101)/PI()),"NO TRANSECT")</f>
        <v>NO TRANSECT</v>
      </c>
      <c r="AJ101" s="201" t="str">
        <f>IF('Site Description'!$D$43&gt;1,SQRT(('Data Entry - beta, gamma form'!R101)/PI()),"NO TRANSECT")</f>
        <v>NO TRANSECT</v>
      </c>
      <c r="AK101" s="317" t="str">
        <f>IF('Site Description'!$D$43&gt;1,SQRT(('Data Entry - beta, gamma form'!S101)/PI()),"NO TRANSECT")</f>
        <v>NO TRANSECT</v>
      </c>
      <c r="AL101" s="315" t="str">
        <f>IF('Data Entry - beta, gamma form'!P101&gt;0,PI()*(((AH101+$F$2)*(AH101+$F$2))-(AH101*AH101)),"No Colony")</f>
        <v>No Colony</v>
      </c>
      <c r="AM101" s="91" t="str">
        <f>IF('Data Entry - beta, gamma form'!Q101&gt;0,PI()*(((AI101+$G$2)*(AI101+$G$2))-(AI101*AI101)),"No Colony")</f>
        <v>No Colony</v>
      </c>
      <c r="AN101" s="91" t="str">
        <f>IF('Data Entry - beta, gamma form'!R101&gt;0,PI()*(((AJ101+$H$2)*(AJ101+$H$2))-(AJ101*AJ101)),"No Colony")</f>
        <v>No Colony</v>
      </c>
      <c r="AO101" s="106" t="str">
        <f>IF('Data Entry - beta, gamma form'!S101&gt;0,PI()*(((AK101+$I$2)*(AK101+$I$2))-(AK101*AK101)),"No Colony")</f>
        <v>No Colony</v>
      </c>
      <c r="AP101" s="32"/>
      <c r="AQ101" s="75" t="str">
        <f>IF('Data Entry - beta, gamma form'!P101&gt;0,Equations!$F$30*AL101,"No Colony")</f>
        <v>No Colony</v>
      </c>
      <c r="AR101" s="76" t="str">
        <f>IF('Data Entry - beta, gamma form'!Q101&gt;0,Equations!$F$30*AM101,"No Colony")</f>
        <v>No Colony</v>
      </c>
      <c r="AS101" s="76" t="str">
        <f>IF('Data Entry - beta, gamma form'!R101&gt;0,Equations!$F$30*AN101,"No Colony")</f>
        <v>No Colony</v>
      </c>
      <c r="AT101" s="77" t="str">
        <f>IF('Data Entry - beta, gamma form'!S101&gt;0,Equations!$F$30*AO101,"No Colony")</f>
        <v>No Colony</v>
      </c>
      <c r="AW101" s="100">
        <v>98</v>
      </c>
      <c r="AX101" s="203" t="str">
        <f>IF('Site Description'!$E$43&gt;1,SQRT(('Data Entry - beta, gamma form'!W101)/PI()),"NO TRANSECT")</f>
        <v>NO TRANSECT</v>
      </c>
      <c r="AY101" s="201" t="str">
        <f>IF('Site Description'!$E$43&gt;1,SQRT(('Data Entry - beta, gamma form'!X101)/PI()),"NO TRANSECT")</f>
        <v>NO TRANSECT</v>
      </c>
      <c r="AZ101" s="201" t="str">
        <f>IF('Site Description'!$E$43&gt;1,SQRT(('Data Entry - beta, gamma form'!Y101)/PI()),"NO TRANSECT")</f>
        <v>NO TRANSECT</v>
      </c>
      <c r="BA101" s="312" t="str">
        <f>IF('Site Description'!$E$43&gt;1,SQRT(('Data Entry - beta, gamma form'!Z101)/PI()),"NO TRANSECT")</f>
        <v>NO TRANSECT</v>
      </c>
      <c r="BB101" s="315" t="str">
        <f>IF('Data Entry - beta, gamma form'!W101&gt;0,PI()*(((AX101+$F$2)*(AX101+$F$2))-(AX101*AX101)),"No Colony")</f>
        <v>No Colony</v>
      </c>
      <c r="BC101" s="91" t="str">
        <f>IF('Data Entry - beta, gamma form'!X101&gt;0,PI()*(((AY101+$G$2)*(AY101+$G$2))-(AY101*AY101)),"No Colony")</f>
        <v>No Colony</v>
      </c>
      <c r="BD101" s="91" t="str">
        <f>IF('Data Entry - beta, gamma form'!Y101&gt;0,PI()*(((AZ101+$H$2)*(AZ101+$H$2))-(AZ101*AZ101)),"No Colony")</f>
        <v>No Colony</v>
      </c>
      <c r="BE101" s="106" t="str">
        <f>IF('Data Entry - beta, gamma form'!Z101&gt;0,PI()*(((BA101+$I$2)*(BA101+$I$2))-(BA101*BA101)),"No Colony")</f>
        <v>No Colony</v>
      </c>
      <c r="BF101" s="32"/>
      <c r="BG101" s="306" t="str">
        <f>IF('Data Entry - beta, gamma form'!W101&gt;0,Equations!$F$30*BB101,"No Colony")</f>
        <v>No Colony</v>
      </c>
      <c r="BH101" s="96" t="str">
        <f>IF('Data Entry - beta, gamma form'!X101&gt;0,Equations!$F$30*BC101,"No Colony")</f>
        <v>No Colony</v>
      </c>
      <c r="BI101" s="96" t="str">
        <f>IF('Data Entry - beta, gamma form'!Y101&gt;0,Equations!$F$30*BD101,"No Colony")</f>
        <v>No Colony</v>
      </c>
      <c r="BJ101" s="307" t="str">
        <f>IF('Data Entry - beta, gamma form'!Z101&gt;0,Equations!$F$30*BE101,"No Colony")</f>
        <v>No Colony</v>
      </c>
      <c r="BM101" s="100">
        <v>98</v>
      </c>
      <c r="BN101" s="203" t="str">
        <f>IF('Site Description'!$F$43&gt;1,SQRT(('Data Entry - beta, gamma form'!AD101)/PI()),"NO TRANSECT")</f>
        <v>NO TRANSECT</v>
      </c>
      <c r="BO101" s="201" t="str">
        <f>IF('Site Description'!$F$43&gt;1,SQRT(('Data Entry - beta, gamma form'!AE101)/PI()),"NO TRANSECT")</f>
        <v>NO TRANSECT</v>
      </c>
      <c r="BP101" s="201" t="str">
        <f>IF('Site Description'!$F$43&gt;1,SQRT(('Data Entry - beta, gamma form'!AF101)/PI()),"NO TRANSECT")</f>
        <v>NO TRANSECT</v>
      </c>
      <c r="BQ101" s="312" t="str">
        <f>IF('Site Description'!$F$43&gt;1,SQRT(('Data Entry - beta, gamma form'!AG101)/PI()),"NO TRANSECT")</f>
        <v>NO TRANSECT</v>
      </c>
      <c r="BR101" s="315" t="str">
        <f>IF('Data Entry - beta, gamma form'!AD101&gt;0,PI()*(((BN101+$F$2)*(BN101+$F$2))-(BN101*BN101)),"No Colony")</f>
        <v>No Colony</v>
      </c>
      <c r="BS101" s="91" t="str">
        <f>IF('Data Entry - beta, gamma form'!AE101&gt;0,PI()*(((BO101+$G$2)*(BO101+$G$2))-(BO101*BO101)),"No Colony")</f>
        <v>No Colony</v>
      </c>
      <c r="BT101" s="91" t="str">
        <f>IF('Data Entry - beta, gamma form'!AF101&gt;0,PI()*(((BP101+$H$2)*(BP101+$H$2))-(BP101*BP101)),"No Colony")</f>
        <v>No Colony</v>
      </c>
      <c r="BU101" s="106" t="str">
        <f>IF('Data Entry - beta, gamma form'!AG101&gt;0,PI()*(((BQ101+$I$2)*(BQ101+$I$2))-(BQ101*BQ101)),"No Colony")</f>
        <v>No Colony</v>
      </c>
      <c r="BV101" s="32"/>
      <c r="BW101" s="75" t="str">
        <f>IF('Data Entry - beta, gamma form'!AD101&gt;0,Equations!$F$30*BR101,"No Colony")</f>
        <v>No Colony</v>
      </c>
      <c r="BX101" s="76" t="str">
        <f>IF('Data Entry - beta, gamma form'!AE101&gt;0,Equations!$F$30*BS101,"No Colony")</f>
        <v>No Colony</v>
      </c>
      <c r="BY101" s="76" t="str">
        <f>IF('Data Entry - beta, gamma form'!AF101&gt;0,Equations!$F$30*BT101,"No Colony")</f>
        <v>No Colony</v>
      </c>
      <c r="BZ101" s="77" t="str">
        <f>IF('Data Entry - beta, gamma form'!AG101&gt;0,Equations!$F$30*BU101,"No Colony")</f>
        <v>No Colony</v>
      </c>
      <c r="CC101" s="100">
        <v>98</v>
      </c>
      <c r="CD101" s="203" t="str">
        <f>IF('Site Description'!$G$43&gt;1,SQRT(('Data Entry - beta, gamma form'!AK101)/PI()),"NO TRANSECT")</f>
        <v>NO TRANSECT</v>
      </c>
      <c r="CE101" s="201" t="str">
        <f>IF('Site Description'!$G$43&gt;1,SQRT(('Data Entry - beta, gamma form'!AL101)/PI()),"NO TRANSECT")</f>
        <v>NO TRANSECT</v>
      </c>
      <c r="CF101" s="201" t="str">
        <f>IF('Site Description'!$G$43&gt;1,SQRT(('Data Entry - beta, gamma form'!AM101)/PI()),"NO TRANSECT")</f>
        <v>NO TRANSECT</v>
      </c>
      <c r="CG101" s="312" t="str">
        <f>IF('Site Description'!$G$43&gt;1,SQRT(('Data Entry - beta, gamma form'!AN101)/PI()),"NO TRANSECT")</f>
        <v>NO TRANSECT</v>
      </c>
      <c r="CH101" s="315" t="str">
        <f>IF('Data Entry - beta, gamma form'!AK101&gt;0,PI()*(((CD101+$F$2)*(CD101+$F$2))-(CD101*CD101)),"No Colony")</f>
        <v>No Colony</v>
      </c>
      <c r="CI101" s="91" t="str">
        <f>IF('Data Entry - beta, gamma form'!AL101&gt;0,PI()*(((CE101+$G$2)*(CE101+$G$2))-(CE101*CE101)),"No Colony")</f>
        <v>No Colony</v>
      </c>
      <c r="CJ101" s="91" t="str">
        <f>IF('Data Entry - beta, gamma form'!AM101&gt;0,PI()*(((CF101+$H$2)*(CF101+$H$2))-(CF101*CF101)),"No Colony")</f>
        <v>No Colony</v>
      </c>
      <c r="CK101" s="106" t="str">
        <f>IF('Data Entry - beta, gamma form'!AN101&gt;0,PI()*(((CG101+$I$2)*(CG101+$I$2))-(CG101*CG101)),"No Colony")</f>
        <v>No Colony</v>
      </c>
      <c r="CL101" s="34"/>
      <c r="CM101" s="75" t="str">
        <f>IF('Data Entry - beta, gamma form'!AK101&gt;0,Equations!$F$30*CH101,"No Colony")</f>
        <v>No Colony</v>
      </c>
      <c r="CN101" s="76" t="str">
        <f>IF('Data Entry - beta, gamma form'!AL101&gt;0,Equations!$F$30*CI101,"No Colony")</f>
        <v>No Colony</v>
      </c>
      <c r="CO101" s="76" t="str">
        <f>IF('Data Entry - beta, gamma form'!AM101&gt;0,Equations!$F$30*CJ101,"No Colony")</f>
        <v>No Colony</v>
      </c>
      <c r="CP101" s="77" t="str">
        <f>IF('Data Entry - beta, gamma form'!AN101&gt;0,Equations!$F$30*CK101,"No Colony")</f>
        <v>No Colony</v>
      </c>
    </row>
    <row r="102" spans="1:94" ht="15.75" thickBot="1">
      <c r="A102" s="100">
        <v>99</v>
      </c>
      <c r="B102" s="203" t="str">
        <f>IF('Site Description'!$B$43&gt;1,SQRT(('Data Entry - beta, gamma form'!B102)/PI()),"NO TRANSECT")</f>
        <v>NO TRANSECT</v>
      </c>
      <c r="C102" s="201" t="str">
        <f>IF('Site Description'!$B$43&gt;1,SQRT(('Data Entry - beta, gamma form'!C102)/PI()),"NO TRANSECT")</f>
        <v>NO TRANSECT</v>
      </c>
      <c r="D102" s="201" t="str">
        <f>IF('Site Description'!$B$43&gt;1,SQRT(('Data Entry - beta, gamma form'!D102)/PI()),"NO TRANSECT")</f>
        <v>NO TRANSECT</v>
      </c>
      <c r="E102" s="201" t="str">
        <f>IF('Site Description'!$B$43&gt;1,SQRT(('Data Entry - beta, gamma form'!E102)/PI()),"NO TRANSECT")</f>
        <v>NO TRANSECT</v>
      </c>
      <c r="F102" s="91" t="str">
        <f>IF('Data Entry - beta, gamma form'!B102&gt;0,PI()*(((B102+$F$2)*(B102+$F$2))-(B102*B102)),"No Colony")</f>
        <v>No Colony</v>
      </c>
      <c r="G102" s="91" t="str">
        <f>IF('Data Entry - beta, gamma form'!C102&gt;0,PI()*(((C102+$G$2)*(C102+$G$2))-(C102*C102)),"No Colony")</f>
        <v>No Colony</v>
      </c>
      <c r="H102" s="91" t="str">
        <f>IF('Data Entry - beta, gamma form'!D102&gt;0,PI()*(((D102+$H$2)*(D102+$H$2))-(D102*D102)),"No Colony")</f>
        <v>No Colony</v>
      </c>
      <c r="I102" s="106" t="str">
        <f>IF('Data Entry - beta, gamma form'!E102&gt;0,PI()*(((E102+$I$2)*(E102+$I$2))-(E102*E102)),"No Colony")</f>
        <v>No Colony</v>
      </c>
      <c r="K102" s="306" t="str">
        <f>IF('Data Entry - beta, gamma form'!B102&gt;0,Equations!$F$30*F102,"No Colony")</f>
        <v>No Colony</v>
      </c>
      <c r="L102" s="96" t="str">
        <f>IF('Data Entry - beta, gamma form'!C102&gt;0,Equations!$F$30*G102,"No Colony")</f>
        <v>No Colony</v>
      </c>
      <c r="M102" s="96" t="str">
        <f>IF('Data Entry - beta, gamma form'!D102&gt;0,Equations!$F$30*H102,"No Colony")</f>
        <v>No Colony</v>
      </c>
      <c r="N102" s="307" t="str">
        <f>IF('Data Entry - beta, gamma form'!E102&gt;0,Equations!$F$30*I102,"No Colony")</f>
        <v>No Colony</v>
      </c>
      <c r="Q102" s="100">
        <v>99</v>
      </c>
      <c r="R102" s="203" t="str">
        <f>IF('Site Description'!$C$43&gt;1,SQRT(('Data Entry - beta, gamma form'!I102)/PI()),"NO TRANSECT")</f>
        <v>NO TRANSECT</v>
      </c>
      <c r="S102" s="201" t="str">
        <f>IF('Site Description'!$C$43&gt;1,SQRT(('Data Entry - beta, gamma form'!J102)/PI()),"NO TRANSECT")</f>
        <v>NO TRANSECT</v>
      </c>
      <c r="T102" s="201" t="str">
        <f>IF('Site Description'!$C$43&gt;1,SQRT(('Data Entry - beta, gamma form'!K102)/PI()),"NO TRANSECT")</f>
        <v>NO TRANSECT</v>
      </c>
      <c r="U102" s="312" t="str">
        <f>IF('Site Description'!$C$43&gt;1,SQRT(('Data Entry - beta, gamma form'!L102)/PI()),"NO TRANSECT")</f>
        <v>NO TRANSECT</v>
      </c>
      <c r="V102" s="315" t="str">
        <f>IF('Data Entry - beta, gamma form'!I102&gt;0,PI()*(((R102+$F$2)*(R102+$F$2))-(R102*R102)),"No Colony")</f>
        <v>No Colony</v>
      </c>
      <c r="W102" s="91" t="str">
        <f>IF('Data Entry - beta, gamma form'!J102&gt;0,PI()*(((S102+$G$2)*(S102+$G$2))-(S102*S102)),"No Colony")</f>
        <v>No Colony</v>
      </c>
      <c r="X102" s="91" t="str">
        <f>IF('Data Entry - beta, gamma form'!K102&gt;0,PI()*(((T102+$H$2)*(T102+$H$2))-(T102*T102)),"No Colony")</f>
        <v>No Colony</v>
      </c>
      <c r="Y102" s="106" t="str">
        <f>IF('Data Entry - beta, gamma form'!L102&gt;0,PI()*(((U102+$I$2)*(U102+$I$2))-(U102*U102)),"No Colony")</f>
        <v>No Colony</v>
      </c>
      <c r="Z102" s="32"/>
      <c r="AA102" s="75" t="str">
        <f>IF('Data Entry - beta, gamma form'!I102&gt;0,Equations!$F$30*V102,"No Colony")</f>
        <v>No Colony</v>
      </c>
      <c r="AB102" s="76" t="str">
        <f>IF('Data Entry - beta, gamma form'!J102&gt;0,Equations!$F$30*W102,"No Colony")</f>
        <v>No Colony</v>
      </c>
      <c r="AC102" s="76" t="str">
        <f>IF('Data Entry - beta, gamma form'!K102&gt;0,Equations!$F$30*X102,"No Colony")</f>
        <v>No Colony</v>
      </c>
      <c r="AD102" s="77" t="str">
        <f>IF('Data Entry - beta, gamma form'!L102&gt;0,Equations!$F$30*Y102,"No Colony")</f>
        <v>No Colony</v>
      </c>
      <c r="AG102" s="100">
        <v>99</v>
      </c>
      <c r="AH102" s="203" t="str">
        <f>IF('Site Description'!$D$43&gt;1,SQRT(('Data Entry - beta, gamma form'!P102)/PI()),"NO TRANSECT")</f>
        <v>NO TRANSECT</v>
      </c>
      <c r="AI102" s="201" t="str">
        <f>IF('Site Description'!$D$43&gt;1,SQRT(('Data Entry - beta, gamma form'!Q102)/PI()),"NO TRANSECT")</f>
        <v>NO TRANSECT</v>
      </c>
      <c r="AJ102" s="201" t="str">
        <f>IF('Site Description'!$D$43&gt;1,SQRT(('Data Entry - beta, gamma form'!R102)/PI()),"NO TRANSECT")</f>
        <v>NO TRANSECT</v>
      </c>
      <c r="AK102" s="317" t="str">
        <f>IF('Site Description'!$D$43&gt;1,SQRT(('Data Entry - beta, gamma form'!S102)/PI()),"NO TRANSECT")</f>
        <v>NO TRANSECT</v>
      </c>
      <c r="AL102" s="315" t="str">
        <f>IF('Data Entry - beta, gamma form'!P102&gt;0,PI()*(((AH102+$F$2)*(AH102+$F$2))-(AH102*AH102)),"No Colony")</f>
        <v>No Colony</v>
      </c>
      <c r="AM102" s="91" t="str">
        <f>IF('Data Entry - beta, gamma form'!Q102&gt;0,PI()*(((AI102+$G$2)*(AI102+$G$2))-(AI102*AI102)),"No Colony")</f>
        <v>No Colony</v>
      </c>
      <c r="AN102" s="91" t="str">
        <f>IF('Data Entry - beta, gamma form'!R102&gt;0,PI()*(((AJ102+$H$2)*(AJ102+$H$2))-(AJ102*AJ102)),"No Colony")</f>
        <v>No Colony</v>
      </c>
      <c r="AO102" s="106" t="str">
        <f>IF('Data Entry - beta, gamma form'!S102&gt;0,PI()*(((AK102+$I$2)*(AK102+$I$2))-(AK102*AK102)),"No Colony")</f>
        <v>No Colony</v>
      </c>
      <c r="AP102" s="32"/>
      <c r="AQ102" s="75" t="str">
        <f>IF('Data Entry - beta, gamma form'!P102&gt;0,Equations!$F$30*AL102,"No Colony")</f>
        <v>No Colony</v>
      </c>
      <c r="AR102" s="76" t="str">
        <f>IF('Data Entry - beta, gamma form'!Q102&gt;0,Equations!$F$30*AM102,"No Colony")</f>
        <v>No Colony</v>
      </c>
      <c r="AS102" s="76" t="str">
        <f>IF('Data Entry - beta, gamma form'!R102&gt;0,Equations!$F$30*AN102,"No Colony")</f>
        <v>No Colony</v>
      </c>
      <c r="AT102" s="77" t="str">
        <f>IF('Data Entry - beta, gamma form'!S102&gt;0,Equations!$F$30*AO102,"No Colony")</f>
        <v>No Colony</v>
      </c>
      <c r="AW102" s="100">
        <v>99</v>
      </c>
      <c r="AX102" s="203" t="str">
        <f>IF('Site Description'!$E$43&gt;1,SQRT(('Data Entry - beta, gamma form'!W102)/PI()),"NO TRANSECT")</f>
        <v>NO TRANSECT</v>
      </c>
      <c r="AY102" s="201" t="str">
        <f>IF('Site Description'!$E$43&gt;1,SQRT(('Data Entry - beta, gamma form'!X102)/PI()),"NO TRANSECT")</f>
        <v>NO TRANSECT</v>
      </c>
      <c r="AZ102" s="201" t="str">
        <f>IF('Site Description'!$E$43&gt;1,SQRT(('Data Entry - beta, gamma form'!Y102)/PI()),"NO TRANSECT")</f>
        <v>NO TRANSECT</v>
      </c>
      <c r="BA102" s="312" t="str">
        <f>IF('Site Description'!$E$43&gt;1,SQRT(('Data Entry - beta, gamma form'!Z102)/PI()),"NO TRANSECT")</f>
        <v>NO TRANSECT</v>
      </c>
      <c r="BB102" s="315" t="str">
        <f>IF('Data Entry - beta, gamma form'!W102&gt;0,PI()*(((AX102+$F$2)*(AX102+$F$2))-(AX102*AX102)),"No Colony")</f>
        <v>No Colony</v>
      </c>
      <c r="BC102" s="91" t="str">
        <f>IF('Data Entry - beta, gamma form'!X102&gt;0,PI()*(((AY102+$G$2)*(AY102+$G$2))-(AY102*AY102)),"No Colony")</f>
        <v>No Colony</v>
      </c>
      <c r="BD102" s="91" t="str">
        <f>IF('Data Entry - beta, gamma form'!Y102&gt;0,PI()*(((AZ102+$H$2)*(AZ102+$H$2))-(AZ102*AZ102)),"No Colony")</f>
        <v>No Colony</v>
      </c>
      <c r="BE102" s="106" t="str">
        <f>IF('Data Entry - beta, gamma form'!Z102&gt;0,PI()*(((BA102+$I$2)*(BA102+$I$2))-(BA102*BA102)),"No Colony")</f>
        <v>No Colony</v>
      </c>
      <c r="BF102" s="32"/>
      <c r="BG102" s="306" t="str">
        <f>IF('Data Entry - beta, gamma form'!W102&gt;0,Equations!$F$30*BB102,"No Colony")</f>
        <v>No Colony</v>
      </c>
      <c r="BH102" s="96" t="str">
        <f>IF('Data Entry - beta, gamma form'!X102&gt;0,Equations!$F$30*BC102,"No Colony")</f>
        <v>No Colony</v>
      </c>
      <c r="BI102" s="96" t="str">
        <f>IF('Data Entry - beta, gamma form'!Y102&gt;0,Equations!$F$30*BD102,"No Colony")</f>
        <v>No Colony</v>
      </c>
      <c r="BJ102" s="307" t="str">
        <f>IF('Data Entry - beta, gamma form'!Z102&gt;0,Equations!$F$30*BE102,"No Colony")</f>
        <v>No Colony</v>
      </c>
      <c r="BM102" s="100">
        <v>99</v>
      </c>
      <c r="BN102" s="203" t="str">
        <f>IF('Site Description'!$F$43&gt;1,SQRT(('Data Entry - beta, gamma form'!AD102)/PI()),"NO TRANSECT")</f>
        <v>NO TRANSECT</v>
      </c>
      <c r="BO102" s="201" t="str">
        <f>IF('Site Description'!$F$43&gt;1,SQRT(('Data Entry - beta, gamma form'!AE102)/PI()),"NO TRANSECT")</f>
        <v>NO TRANSECT</v>
      </c>
      <c r="BP102" s="201" t="str">
        <f>IF('Site Description'!$F$43&gt;1,SQRT(('Data Entry - beta, gamma form'!AF102)/PI()),"NO TRANSECT")</f>
        <v>NO TRANSECT</v>
      </c>
      <c r="BQ102" s="312" t="str">
        <f>IF('Site Description'!$F$43&gt;1,SQRT(('Data Entry - beta, gamma form'!AG102)/PI()),"NO TRANSECT")</f>
        <v>NO TRANSECT</v>
      </c>
      <c r="BR102" s="315" t="str">
        <f>IF('Data Entry - beta, gamma form'!AD102&gt;0,PI()*(((BN102+$F$2)*(BN102+$F$2))-(BN102*BN102)),"No Colony")</f>
        <v>No Colony</v>
      </c>
      <c r="BS102" s="91" t="str">
        <f>IF('Data Entry - beta, gamma form'!AE102&gt;0,PI()*(((BO102+$G$2)*(BO102+$G$2))-(BO102*BO102)),"No Colony")</f>
        <v>No Colony</v>
      </c>
      <c r="BT102" s="91" t="str">
        <f>IF('Data Entry - beta, gamma form'!AF102&gt;0,PI()*(((BP102+$H$2)*(BP102+$H$2))-(BP102*BP102)),"No Colony")</f>
        <v>No Colony</v>
      </c>
      <c r="BU102" s="106" t="str">
        <f>IF('Data Entry - beta, gamma form'!AG102&gt;0,PI()*(((BQ102+$I$2)*(BQ102+$I$2))-(BQ102*BQ102)),"No Colony")</f>
        <v>No Colony</v>
      </c>
      <c r="BV102" s="32"/>
      <c r="BW102" s="75" t="str">
        <f>IF('Data Entry - beta, gamma form'!AD102&gt;0,Equations!$F$30*BR102,"No Colony")</f>
        <v>No Colony</v>
      </c>
      <c r="BX102" s="76" t="str">
        <f>IF('Data Entry - beta, gamma form'!AE102&gt;0,Equations!$F$30*BS102,"No Colony")</f>
        <v>No Colony</v>
      </c>
      <c r="BY102" s="76" t="str">
        <f>IF('Data Entry - beta, gamma form'!AF102&gt;0,Equations!$F$30*BT102,"No Colony")</f>
        <v>No Colony</v>
      </c>
      <c r="BZ102" s="77" t="str">
        <f>IF('Data Entry - beta, gamma form'!AG102&gt;0,Equations!$F$30*BU102,"No Colony")</f>
        <v>No Colony</v>
      </c>
      <c r="CC102" s="100">
        <v>99</v>
      </c>
      <c r="CD102" s="203" t="str">
        <f>IF('Site Description'!$G$43&gt;1,SQRT(('Data Entry - beta, gamma form'!AK102)/PI()),"NO TRANSECT")</f>
        <v>NO TRANSECT</v>
      </c>
      <c r="CE102" s="201" t="str">
        <f>IF('Site Description'!$G$43&gt;1,SQRT(('Data Entry - beta, gamma form'!AL102)/PI()),"NO TRANSECT")</f>
        <v>NO TRANSECT</v>
      </c>
      <c r="CF102" s="201" t="str">
        <f>IF('Site Description'!$G$43&gt;1,SQRT(('Data Entry - beta, gamma form'!AM102)/PI()),"NO TRANSECT")</f>
        <v>NO TRANSECT</v>
      </c>
      <c r="CG102" s="312" t="str">
        <f>IF('Site Description'!$G$43&gt;1,SQRT(('Data Entry - beta, gamma form'!AN102)/PI()),"NO TRANSECT")</f>
        <v>NO TRANSECT</v>
      </c>
      <c r="CH102" s="315" t="str">
        <f>IF('Data Entry - beta, gamma form'!AK102&gt;0,PI()*(((CD102+$F$2)*(CD102+$F$2))-(CD102*CD102)),"No Colony")</f>
        <v>No Colony</v>
      </c>
      <c r="CI102" s="91" t="str">
        <f>IF('Data Entry - beta, gamma form'!AL102&gt;0,PI()*(((CE102+$G$2)*(CE102+$G$2))-(CE102*CE102)),"No Colony")</f>
        <v>No Colony</v>
      </c>
      <c r="CJ102" s="91" t="str">
        <f>IF('Data Entry - beta, gamma form'!AM102&gt;0,PI()*(((CF102+$H$2)*(CF102+$H$2))-(CF102*CF102)),"No Colony")</f>
        <v>No Colony</v>
      </c>
      <c r="CK102" s="106" t="str">
        <f>IF('Data Entry - beta, gamma form'!AN102&gt;0,PI()*(((CG102+$I$2)*(CG102+$I$2))-(CG102*CG102)),"No Colony")</f>
        <v>No Colony</v>
      </c>
      <c r="CL102" s="34"/>
      <c r="CM102" s="75" t="str">
        <f>IF('Data Entry - beta, gamma form'!AK102&gt;0,Equations!$F$30*CH102,"No Colony")</f>
        <v>No Colony</v>
      </c>
      <c r="CN102" s="76" t="str">
        <f>IF('Data Entry - beta, gamma form'!AL102&gt;0,Equations!$F$30*CI102,"No Colony")</f>
        <v>No Colony</v>
      </c>
      <c r="CO102" s="76" t="str">
        <f>IF('Data Entry - beta, gamma form'!AM102&gt;0,Equations!$F$30*CJ102,"No Colony")</f>
        <v>No Colony</v>
      </c>
      <c r="CP102" s="77" t="str">
        <f>IF('Data Entry - beta, gamma form'!AN102&gt;0,Equations!$F$30*CK102,"No Colony")</f>
        <v>No Colony</v>
      </c>
    </row>
    <row r="103" spans="1:94" ht="15.75" thickBot="1">
      <c r="A103" s="207">
        <v>100</v>
      </c>
      <c r="B103" s="208" t="str">
        <f>IF('Site Description'!$B$43&gt;1,SQRT(('Data Entry - beta, gamma form'!B103)/PI()),"NO TRANSECT")</f>
        <v>NO TRANSECT</v>
      </c>
      <c r="C103" s="202" t="str">
        <f>IF('Site Description'!$B$43&gt;1,SQRT(('Data Entry - beta, gamma form'!C103)/PI()),"NO TRANSECT")</f>
        <v>NO TRANSECT</v>
      </c>
      <c r="D103" s="202" t="str">
        <f>IF('Site Description'!$B$43&gt;1,SQRT(('Data Entry - beta, gamma form'!D103)/PI()),"NO TRANSECT")</f>
        <v>NO TRANSECT</v>
      </c>
      <c r="E103" s="202" t="str">
        <f>IF('Site Description'!$B$43&gt;1,SQRT(('Data Entry - beta, gamma form'!E103)/PI()),"NO TRANSECT")</f>
        <v>NO TRANSECT</v>
      </c>
      <c r="F103" s="107" t="str">
        <f>IF('Data Entry - beta, gamma form'!B103&gt;0,PI()*(((B103+$F$2)*(B103+$F$2))-(B103*B103)),"No Colony")</f>
        <v>No Colony</v>
      </c>
      <c r="G103" s="107" t="str">
        <f>IF('Data Entry - beta, gamma form'!C103&gt;0,PI()*(((C103+$G$2)*(C103+$G$2))-(C103*C103)),"No Colony")</f>
        <v>No Colony</v>
      </c>
      <c r="H103" s="107" t="str">
        <f>IF('Data Entry - beta, gamma form'!D103&gt;0,PI()*(((D103+$H$2)*(D103+$H$2))-(D103*D103)),"No Colony")</f>
        <v>No Colony</v>
      </c>
      <c r="I103" s="108" t="str">
        <f>IF('Data Entry - beta, gamma form'!E103&gt;0,PI()*(((E103+$I$2)*(E103+$I$2))-(E103*E103)),"No Colony")</f>
        <v>No Colony</v>
      </c>
      <c r="K103" s="308" t="str">
        <f>IF('Data Entry - beta, gamma form'!B103&gt;0,Equations!$F$30*F103,"No Colony")</f>
        <v>No Colony</v>
      </c>
      <c r="L103" s="309" t="str">
        <f>IF('Data Entry - beta, gamma form'!C103&gt;0,Equations!$F$30*G103,"No Colony")</f>
        <v>No Colony</v>
      </c>
      <c r="M103" s="309" t="str">
        <f>IF('Data Entry - beta, gamma form'!D103&gt;0,Equations!$F$30*H103,"No Colony")</f>
        <v>No Colony</v>
      </c>
      <c r="N103" s="310" t="str">
        <f>IF('Data Entry - beta, gamma form'!E103&gt;0,Equations!$F$30*I103,"No Colony")</f>
        <v>No Colony</v>
      </c>
      <c r="Q103" s="99">
        <v>100</v>
      </c>
      <c r="R103" s="208" t="str">
        <f>IF('Site Description'!$C$43&gt;1,SQRT(('Data Entry - beta, gamma form'!I103)/PI()),"NO TRANSECT")</f>
        <v>NO TRANSECT</v>
      </c>
      <c r="S103" s="202" t="str">
        <f>IF('Site Description'!$C$43&gt;1,SQRT(('Data Entry - beta, gamma form'!J103)/PI()),"NO TRANSECT")</f>
        <v>NO TRANSECT</v>
      </c>
      <c r="T103" s="202" t="str">
        <f>IF('Site Description'!$C$43&gt;1,SQRT(('Data Entry - beta, gamma form'!K103)/PI()),"NO TRANSECT")</f>
        <v>NO TRANSECT</v>
      </c>
      <c r="U103" s="313" t="str">
        <f>IF('Site Description'!$C$43&gt;1,SQRT(('Data Entry - beta, gamma form'!L103)/PI()),"NO TRANSECT")</f>
        <v>NO TRANSECT</v>
      </c>
      <c r="V103" s="316" t="str">
        <f>IF('Data Entry - beta, gamma form'!I103&gt;0,PI()*(((R103+$F$2)*(R103+$F$2))-(R103*R103)),"No Colony")</f>
        <v>No Colony</v>
      </c>
      <c r="W103" s="107" t="str">
        <f>IF('Data Entry - beta, gamma form'!J103&gt;0,PI()*(((S103+$G$2)*(S103+$G$2))-(S103*S103)),"No Colony")</f>
        <v>No Colony</v>
      </c>
      <c r="X103" s="107" t="str">
        <f>IF('Data Entry - beta, gamma form'!K103&gt;0,PI()*(((T103+$H$2)*(T103+$H$2))-(T103*T103)),"No Colony")</f>
        <v>No Colony</v>
      </c>
      <c r="Y103" s="108" t="str">
        <f>IF('Data Entry - beta, gamma form'!L103&gt;0,PI()*(((U103+$I$2)*(U103+$I$2))-(U103*U103)),"No Colony")</f>
        <v>No Colony</v>
      </c>
      <c r="Z103" s="32"/>
      <c r="AA103" s="209" t="str">
        <f>IF('Data Entry - beta, gamma form'!I103&gt;0,Equations!$F$30*V103,"No Colony")</f>
        <v>No Colony</v>
      </c>
      <c r="AB103" s="210" t="str">
        <f>IF('Data Entry - beta, gamma form'!J103&gt;0,Equations!$F$30*W103,"No Colony")</f>
        <v>No Colony</v>
      </c>
      <c r="AC103" s="210" t="str">
        <f>IF('Data Entry - beta, gamma form'!K103&gt;0,Equations!$F$30*X103,"No Colony")</f>
        <v>No Colony</v>
      </c>
      <c r="AD103" s="211" t="str">
        <f>IF('Data Entry - beta, gamma form'!L103&gt;0,Equations!$F$30*Y103,"No Colony")</f>
        <v>No Colony</v>
      </c>
      <c r="AG103" s="150">
        <v>100</v>
      </c>
      <c r="AH103" s="208" t="str">
        <f>IF('Site Description'!$D$43&gt;1,SQRT(('Data Entry - beta, gamma form'!P103)/PI()),"NO TRANSECT")</f>
        <v>NO TRANSECT</v>
      </c>
      <c r="AI103" s="202" t="str">
        <f>IF('Site Description'!$D$43&gt;1,SQRT(('Data Entry - beta, gamma form'!Q103)/PI()),"NO TRANSECT")</f>
        <v>NO TRANSECT</v>
      </c>
      <c r="AJ103" s="202" t="str">
        <f>IF('Site Description'!$D$43&gt;1,SQRT(('Data Entry - beta, gamma form'!R103)/PI()),"NO TRANSECT")</f>
        <v>NO TRANSECT</v>
      </c>
      <c r="AK103" s="318" t="str">
        <f>IF('Site Description'!$D$43&gt;1,SQRT(('Data Entry - beta, gamma form'!S103)/PI()),"NO TRANSECT")</f>
        <v>NO TRANSECT</v>
      </c>
      <c r="AL103" s="316" t="str">
        <f>IF('Data Entry - beta, gamma form'!P103&gt;0,PI()*(((AH103+$F$2)*(AH103+$F$2))-(AH103*AH103)),"No Colony")</f>
        <v>No Colony</v>
      </c>
      <c r="AM103" s="107" t="str">
        <f>IF('Data Entry - beta, gamma form'!Q103&gt;0,PI()*(((AI103+$G$2)*(AI103+$G$2))-(AI103*AI103)),"No Colony")</f>
        <v>No Colony</v>
      </c>
      <c r="AN103" s="107" t="str">
        <f>IF('Data Entry - beta, gamma form'!R103&gt;0,PI()*(((AJ103+$H$2)*(AJ103+$H$2))-(AJ103*AJ103)),"No Colony")</f>
        <v>No Colony</v>
      </c>
      <c r="AO103" s="108" t="str">
        <f>IF('Data Entry - beta, gamma form'!S103&gt;0,PI()*(((AK103+$I$2)*(AK103+$I$2))-(AK103*AK103)),"No Colony")</f>
        <v>No Colony</v>
      </c>
      <c r="AP103" s="32"/>
      <c r="AQ103" s="75" t="str">
        <f>IF('Data Entry - beta, gamma form'!P103&gt;0,Equations!$F$30*AL103,"No Colony")</f>
        <v>No Colony</v>
      </c>
      <c r="AR103" s="76" t="str">
        <f>IF('Data Entry - beta, gamma form'!Q103&gt;0,Equations!$F$30*AM103,"No Colony")</f>
        <v>No Colony</v>
      </c>
      <c r="AS103" s="76" t="str">
        <f>IF('Data Entry - beta, gamma form'!R103&gt;0,Equations!$F$30*AN103,"No Colony")</f>
        <v>No Colony</v>
      </c>
      <c r="AT103" s="77" t="str">
        <f>IF('Data Entry - beta, gamma form'!S103&gt;0,Equations!$F$30*AO103,"No Colony")</f>
        <v>No Colony</v>
      </c>
      <c r="AW103" s="99">
        <v>100</v>
      </c>
      <c r="AX103" s="208" t="str">
        <f>IF('Site Description'!$E$43&gt;1,SQRT(('Data Entry - beta, gamma form'!W103)/PI()),"NO TRANSECT")</f>
        <v>NO TRANSECT</v>
      </c>
      <c r="AY103" s="202" t="str">
        <f>IF('Site Description'!$E$43&gt;1,SQRT(('Data Entry - beta, gamma form'!X103)/PI()),"NO TRANSECT")</f>
        <v>NO TRANSECT</v>
      </c>
      <c r="AZ103" s="202" t="str">
        <f>IF('Site Description'!$E$43&gt;1,SQRT(('Data Entry - beta, gamma form'!Y103)/PI()),"NO TRANSECT")</f>
        <v>NO TRANSECT</v>
      </c>
      <c r="BA103" s="313" t="str">
        <f>IF('Site Description'!$E$43&gt;1,SQRT(('Data Entry - beta, gamma form'!Z103)/PI()),"NO TRANSECT")</f>
        <v>NO TRANSECT</v>
      </c>
      <c r="BB103" s="316" t="str">
        <f>IF('Data Entry - beta, gamma form'!W103&gt;0,PI()*(((AX103+$F$2)*(AX103+$F$2))-(AX103*AX103)),"No Colony")</f>
        <v>No Colony</v>
      </c>
      <c r="BC103" s="107" t="str">
        <f>IF('Data Entry - beta, gamma form'!X103&gt;0,PI()*(((AY103+$G$2)*(AY103+$G$2))-(AY103*AY103)),"No Colony")</f>
        <v>No Colony</v>
      </c>
      <c r="BD103" s="107" t="str">
        <f>IF('Data Entry - beta, gamma form'!Y103&gt;0,PI()*(((AZ103+$H$2)*(AZ103+$H$2))-(AZ103*AZ103)),"No Colony")</f>
        <v>No Colony</v>
      </c>
      <c r="BE103" s="108" t="str">
        <f>IF('Data Entry - beta, gamma form'!Z103&gt;0,PI()*(((BA103+$I$2)*(BA103+$I$2))-(BA103*BA103)),"No Colony")</f>
        <v>No Colony</v>
      </c>
      <c r="BF103" s="32"/>
      <c r="BG103" s="308" t="str">
        <f>IF('Data Entry - beta, gamma form'!W103&gt;0,Equations!$F$30*BB103,"No Colony")</f>
        <v>No Colony</v>
      </c>
      <c r="BH103" s="309" t="str">
        <f>IF('Data Entry - beta, gamma form'!X103&gt;0,Equations!$F$30*BC103,"No Colony")</f>
        <v>No Colony</v>
      </c>
      <c r="BI103" s="309" t="str">
        <f>IF('Data Entry - beta, gamma form'!Y103&gt;0,Equations!$F$30*BD103,"No Colony")</f>
        <v>No Colony</v>
      </c>
      <c r="BJ103" s="310" t="str">
        <f>IF('Data Entry - beta, gamma form'!Z103&gt;0,Equations!$F$30*BE103,"No Colony")</f>
        <v>No Colony</v>
      </c>
      <c r="BM103" s="207">
        <v>100</v>
      </c>
      <c r="BN103" s="208" t="str">
        <f>IF('Site Description'!$F$43&gt;1,SQRT(('Data Entry - beta, gamma form'!AD103)/PI()),"NO TRANSECT")</f>
        <v>NO TRANSECT</v>
      </c>
      <c r="BO103" s="202" t="str">
        <f>IF('Site Description'!$F$43&gt;1,SQRT(('Data Entry - beta, gamma form'!AE103)/PI()),"NO TRANSECT")</f>
        <v>NO TRANSECT</v>
      </c>
      <c r="BP103" s="202" t="str">
        <f>IF('Site Description'!$F$43&gt;1,SQRT(('Data Entry - beta, gamma form'!AF103)/PI()),"NO TRANSECT")</f>
        <v>NO TRANSECT</v>
      </c>
      <c r="BQ103" s="313" t="str">
        <f>IF('Site Description'!$F$43&gt;1,SQRT(('Data Entry - beta, gamma form'!AG103)/PI()),"NO TRANSECT")</f>
        <v>NO TRANSECT</v>
      </c>
      <c r="BR103" s="316" t="str">
        <f>IF('Data Entry - beta, gamma form'!AD103&gt;0,PI()*(((BN103+$F$2)*(BN103+$F$2))-(BN103*BN103)),"No Colony")</f>
        <v>No Colony</v>
      </c>
      <c r="BS103" s="107" t="str">
        <f>IF('Data Entry - beta, gamma form'!AE103&gt;0,PI()*(((BO103+$G$2)*(BO103+$G$2))-(BO103*BO103)),"No Colony")</f>
        <v>No Colony</v>
      </c>
      <c r="BT103" s="107" t="str">
        <f>IF('Data Entry - beta, gamma form'!AF103&gt;0,PI()*(((BP103+$H$2)*(BP103+$H$2))-(BP103*BP103)),"No Colony")</f>
        <v>No Colony</v>
      </c>
      <c r="BU103" s="108" t="str">
        <f>IF('Data Entry - beta, gamma form'!AG103&gt;0,PI()*(((BQ103+$I$2)*(BQ103+$I$2))-(BQ103*BQ103)),"No Colony")</f>
        <v>No Colony</v>
      </c>
      <c r="BV103" s="32"/>
      <c r="BW103" s="209" t="str">
        <f>IF('Data Entry - beta, gamma form'!AD103&gt;0,Equations!$F$30*BR103,"No Colony")</f>
        <v>No Colony</v>
      </c>
      <c r="BX103" s="210" t="str">
        <f>IF('Data Entry - beta, gamma form'!AE103&gt;0,Equations!$F$30*BS103,"No Colony")</f>
        <v>No Colony</v>
      </c>
      <c r="BY103" s="210" t="str">
        <f>IF('Data Entry - beta, gamma form'!AF103&gt;0,Equations!$F$30*BT103,"No Colony")</f>
        <v>No Colony</v>
      </c>
      <c r="BZ103" s="211" t="str">
        <f>IF('Data Entry - beta, gamma form'!AG103&gt;0,Equations!$F$30*BU103,"No Colony")</f>
        <v>No Colony</v>
      </c>
      <c r="CC103" s="207">
        <v>100</v>
      </c>
      <c r="CD103" s="208" t="str">
        <f>IF('Site Description'!$G$43&gt;1,SQRT(('Data Entry - beta, gamma form'!AK103)/PI()),"NO TRANSECT")</f>
        <v>NO TRANSECT</v>
      </c>
      <c r="CE103" s="202" t="str">
        <f>IF('Site Description'!$G$43&gt;1,SQRT(('Data Entry - beta, gamma form'!AL103)/PI()),"NO TRANSECT")</f>
        <v>NO TRANSECT</v>
      </c>
      <c r="CF103" s="202" t="str">
        <f>IF('Site Description'!$G$43&gt;1,SQRT(('Data Entry - beta, gamma form'!AM103)/PI()),"NO TRANSECT")</f>
        <v>NO TRANSECT</v>
      </c>
      <c r="CG103" s="313" t="str">
        <f>IF('Site Description'!$G$43&gt;1,SQRT(('Data Entry - beta, gamma form'!AN103)/PI()),"NO TRANSECT")</f>
        <v>NO TRANSECT</v>
      </c>
      <c r="CH103" s="316" t="str">
        <f>IF('Data Entry - beta, gamma form'!AK103&gt;0,PI()*(((CD103+$F$2)*(CD103+$F$2))-(CD103*CD103)),"No Colony")</f>
        <v>No Colony</v>
      </c>
      <c r="CI103" s="107" t="str">
        <f>IF('Data Entry - beta, gamma form'!AL103&gt;0,PI()*(((CE103+$G$2)*(CE103+$G$2))-(CE103*CE103)),"No Colony")</f>
        <v>No Colony</v>
      </c>
      <c r="CJ103" s="107" t="str">
        <f>IF('Data Entry - beta, gamma form'!AM103&gt;0,PI()*(((CF103+$H$2)*(CF103+$H$2))-(CF103*CF103)),"No Colony")</f>
        <v>No Colony</v>
      </c>
      <c r="CK103" s="108" t="str">
        <f>IF('Data Entry - beta, gamma form'!AN103&gt;0,PI()*(((CG103+$I$2)*(CG103+$I$2))-(CG103*CG103)),"No Colony")</f>
        <v>No Colony</v>
      </c>
      <c r="CL103" s="134"/>
      <c r="CM103" s="209" t="str">
        <f>IF('Data Entry - beta, gamma form'!AK103&gt;0,Equations!$F$30*CH103,"No Colony")</f>
        <v>No Colony</v>
      </c>
      <c r="CN103" s="210" t="str">
        <f>IF('Data Entry - beta, gamma form'!AL103&gt;0,Equations!$F$30*CI103,"No Colony")</f>
        <v>No Colony</v>
      </c>
      <c r="CO103" s="210" t="str">
        <f>IF('Data Entry - beta, gamma form'!AM103&gt;0,Equations!$F$30*CJ103,"No Colony")</f>
        <v>No Colony</v>
      </c>
      <c r="CP103" s="211" t="str">
        <f>IF('Data Entry - beta, gamma form'!AN103&gt;0,Equations!$F$30*CK103,"No Colony")</f>
        <v>No Colony</v>
      </c>
    </row>
    <row r="104" spans="1:95" ht="15.75" thickBot="1">
      <c r="A104" s="97"/>
      <c r="B104" s="97"/>
      <c r="C104" s="97"/>
      <c r="D104" s="97"/>
      <c r="E104" s="97"/>
      <c r="F104" s="98"/>
      <c r="J104" s="74" t="s">
        <v>68</v>
      </c>
      <c r="K104" s="50">
        <f>SUM(K4:K103)</f>
        <v>0</v>
      </c>
      <c r="L104" s="50">
        <f>SUM(L4:L103)</f>
        <v>0</v>
      </c>
      <c r="M104" s="50">
        <f>SUM(M4:M103)</f>
        <v>0</v>
      </c>
      <c r="N104" s="50">
        <f>SUM(N4:N103)</f>
        <v>0</v>
      </c>
      <c r="O104" s="51">
        <f>SUM(K104:N104)</f>
        <v>0</v>
      </c>
      <c r="P104" s="147"/>
      <c r="Q104" s="97"/>
      <c r="R104" s="97"/>
      <c r="S104" s="97"/>
      <c r="T104" s="97"/>
      <c r="U104" s="97"/>
      <c r="V104" s="98"/>
      <c r="Z104" s="74" t="s">
        <v>68</v>
      </c>
      <c r="AA104" s="50">
        <f>SUM(AA4:AA103)</f>
        <v>0</v>
      </c>
      <c r="AB104" s="50">
        <f>SUM(AB4:AB103)</f>
        <v>0</v>
      </c>
      <c r="AC104" s="50">
        <f>SUM(AC4:AC103)</f>
        <v>0</v>
      </c>
      <c r="AD104" s="50">
        <f>SUM(AD4:AD103)</f>
        <v>0</v>
      </c>
      <c r="AE104" s="51">
        <f>SUM(AA104:AD104)</f>
        <v>0</v>
      </c>
      <c r="AG104" s="97"/>
      <c r="AH104" s="97"/>
      <c r="AI104" s="97"/>
      <c r="AJ104" s="97"/>
      <c r="AK104" s="97"/>
      <c r="AL104" s="98"/>
      <c r="AM104" s="146"/>
      <c r="AP104" s="74" t="s">
        <v>68</v>
      </c>
      <c r="AQ104" s="50">
        <f>SUM(AQ4:AQ103)</f>
        <v>0</v>
      </c>
      <c r="AR104" s="50">
        <f>SUM(AR4:AR103)</f>
        <v>0</v>
      </c>
      <c r="AS104" s="50">
        <f>SUM(AS4:AS103)</f>
        <v>0</v>
      </c>
      <c r="AT104" s="50">
        <f>SUM(AT4:AT103)</f>
        <v>0</v>
      </c>
      <c r="AU104" s="51">
        <f>SUM(AQ104:AT104)</f>
        <v>0</v>
      </c>
      <c r="AW104" s="97"/>
      <c r="AX104" s="97"/>
      <c r="AY104" s="97"/>
      <c r="AZ104" s="97"/>
      <c r="BA104" s="97"/>
      <c r="BB104" s="98"/>
      <c r="BF104" s="74" t="s">
        <v>68</v>
      </c>
      <c r="BG104" s="95">
        <f>SUM(BG4:BG103)</f>
        <v>0</v>
      </c>
      <c r="BH104" s="95">
        <f>SUM(BH4:BH103)</f>
        <v>0</v>
      </c>
      <c r="BI104" s="95">
        <f>SUM(BI4:BI103)</f>
        <v>0</v>
      </c>
      <c r="BJ104" s="95">
        <f>SUM(BJ4:BJ103)</f>
        <v>0</v>
      </c>
      <c r="BK104" s="51">
        <f>SUM(BG104:BJ104)</f>
        <v>0</v>
      </c>
      <c r="BM104" s="97"/>
      <c r="BN104" s="97"/>
      <c r="BO104" s="97"/>
      <c r="BP104" s="97"/>
      <c r="BQ104" s="97"/>
      <c r="BR104" s="98"/>
      <c r="BV104" s="74" t="s">
        <v>68</v>
      </c>
      <c r="BW104" s="50">
        <f>SUM(BW4:BW103)</f>
        <v>0</v>
      </c>
      <c r="BX104" s="50">
        <f>SUM(BX4:BX103)</f>
        <v>0</v>
      </c>
      <c r="BY104" s="50">
        <f>SUM(BY4:BY103)</f>
        <v>0</v>
      </c>
      <c r="BZ104" s="50">
        <f>SUM(BZ4:BZ103)</f>
        <v>0</v>
      </c>
      <c r="CA104" s="51">
        <f>SUM(BW104:BZ104)</f>
        <v>0</v>
      </c>
      <c r="CC104" s="97"/>
      <c r="CD104" s="97"/>
      <c r="CE104" s="97"/>
      <c r="CF104" s="97"/>
      <c r="CG104" s="97"/>
      <c r="CH104" s="98"/>
      <c r="CL104" s="205" t="s">
        <v>68</v>
      </c>
      <c r="CM104" s="95">
        <f>SUM(CM4:CM103)</f>
        <v>0</v>
      </c>
      <c r="CN104" s="95">
        <f>SUM(CN4:CN103)</f>
        <v>0</v>
      </c>
      <c r="CO104" s="95">
        <f>SUM(CO4:CO103)</f>
        <v>0</v>
      </c>
      <c r="CP104" s="95">
        <f>SUM(CP4:CP103)</f>
        <v>0</v>
      </c>
      <c r="CQ104" s="51">
        <f>SUM(CM104:CP104)</f>
        <v>0</v>
      </c>
    </row>
    <row r="105" spans="1:6" ht="15">
      <c r="A105" s="146"/>
      <c r="B105" s="146"/>
      <c r="C105" s="146"/>
      <c r="D105" s="146"/>
      <c r="E105" s="146"/>
      <c r="F105" s="146"/>
    </row>
  </sheetData>
  <sheetProtection/>
  <mergeCells count="18">
    <mergeCell ref="CD1:CG1"/>
    <mergeCell ref="CH1:CK1"/>
    <mergeCell ref="CM1:CP1"/>
    <mergeCell ref="AX1:BA1"/>
    <mergeCell ref="BB1:BE1"/>
    <mergeCell ref="BG1:BJ1"/>
    <mergeCell ref="BN1:BQ1"/>
    <mergeCell ref="BR1:BU1"/>
    <mergeCell ref="BW1:BZ1"/>
    <mergeCell ref="AH1:AK1"/>
    <mergeCell ref="AL1:AO1"/>
    <mergeCell ref="AQ1:AT1"/>
    <mergeCell ref="B1:E1"/>
    <mergeCell ref="F1:I1"/>
    <mergeCell ref="K1:N1"/>
    <mergeCell ref="R1:U1"/>
    <mergeCell ref="V1:Y1"/>
    <mergeCell ref="AA1:AD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29"/>
  <sheetViews>
    <sheetView zoomScalePageLayoutView="0" workbookViewId="0" topLeftCell="A1">
      <selection activeCell="H5" sqref="H5"/>
    </sheetView>
  </sheetViews>
  <sheetFormatPr defaultColWidth="9.140625" defaultRowHeight="15"/>
  <cols>
    <col min="1" max="1" width="31.00390625" style="0" customWidth="1"/>
    <col min="2" max="2" width="12.140625" style="0" customWidth="1"/>
    <col min="3" max="7" width="13.421875" style="0" bestFit="1" customWidth="1"/>
    <col min="8" max="8" width="10.7109375" style="0" customWidth="1"/>
  </cols>
  <sheetData>
    <row r="1" spans="1:9" ht="15.75" thickBot="1">
      <c r="A1" s="439" t="s">
        <v>104</v>
      </c>
      <c r="B1" s="434"/>
      <c r="C1" s="434"/>
      <c r="D1" s="434"/>
      <c r="E1" s="434"/>
      <c r="F1" s="434"/>
      <c r="G1" s="434"/>
      <c r="H1" s="434"/>
      <c r="I1" s="440"/>
    </row>
    <row r="2" spans="1:9" ht="15">
      <c r="A2" s="261" t="s">
        <v>12</v>
      </c>
      <c r="B2" s="36" t="s">
        <v>3</v>
      </c>
      <c r="C2" s="36" t="s">
        <v>4</v>
      </c>
      <c r="D2" s="36" t="s">
        <v>5</v>
      </c>
      <c r="E2" s="36" t="s">
        <v>6</v>
      </c>
      <c r="F2" s="36" t="s">
        <v>7</v>
      </c>
      <c r="G2" s="46" t="s">
        <v>8</v>
      </c>
      <c r="H2" s="37" t="s">
        <v>38</v>
      </c>
      <c r="I2" s="38" t="s">
        <v>39</v>
      </c>
    </row>
    <row r="3" spans="1:9" ht="17.25">
      <c r="A3" s="47" t="s">
        <v>44</v>
      </c>
      <c r="B3" s="191" t="str">
        <f>IF('Site Description'!B43&gt;0,'Data Entry - beta, gamma form'!F104,"NO TRANSECT")</f>
        <v>NO TRANSECT</v>
      </c>
      <c r="C3" s="191" t="str">
        <f>IF('Site Description'!C43&gt;0,'Data Entry - beta, gamma form'!M104,"NO TRANSECT")</f>
        <v>NO TRANSECT</v>
      </c>
      <c r="D3" s="191" t="str">
        <f>IF('Site Description'!D43&gt;0,'Data Entry - beta, gamma form'!T104,"NO TRANSECT")</f>
        <v>NO TRANSECT</v>
      </c>
      <c r="E3" s="191" t="str">
        <f>IF('Site Description'!E43&gt;0,'Data Entry - beta, gamma form'!AA4,"NO TRANSECT")</f>
        <v>NO TRANSECT</v>
      </c>
      <c r="F3" s="191" t="str">
        <f>IF('Site Description'!F43&gt;0,'Data Entry - beta, gamma form'!AH104,"NO TRANSECT")</f>
        <v>NO TRANSECT</v>
      </c>
      <c r="G3" s="191" t="str">
        <f>IF('Site Description'!G43&gt;0,'Data Entry - beta, gamma form'!AO104,"NO TRANSECT")</f>
        <v>NO TRANSECT</v>
      </c>
      <c r="H3" s="187" t="e">
        <f>AVERAGE(B3:G3)</f>
        <v>#DIV/0!</v>
      </c>
      <c r="I3" s="188" t="e">
        <f>STDEV(B3:G3)</f>
        <v>#DIV/0!</v>
      </c>
    </row>
    <row r="4" spans="1:9" ht="15.75" thickBot="1">
      <c r="A4" s="195" t="s">
        <v>24</v>
      </c>
      <c r="B4" s="196" t="str">
        <f>IF('Site Description'!B43&gt;0,B3/('Site Description'!B43*10000)*100,"NO TRANSECT")</f>
        <v>NO TRANSECT</v>
      </c>
      <c r="C4" s="196" t="str">
        <f>IF('Site Description'!C43&gt;0,C3/('Site Description'!C43*10000)*100,"NO TRANSECT")</f>
        <v>NO TRANSECT</v>
      </c>
      <c r="D4" s="274" t="str">
        <f>IF('Site Description'!D43&gt;0,D3/('Site Description'!D43*10000)*100,"NO TRANSECT")</f>
        <v>NO TRANSECT</v>
      </c>
      <c r="E4" s="196" t="str">
        <f>IF('Site Description'!E43&gt;0,E3/('Site Description'!E43*10000)*100,"NO TRANSECT")</f>
        <v>NO TRANSECT</v>
      </c>
      <c r="F4" s="196" t="str">
        <f>IF('Site Description'!F43&gt;0,F3/('Site Description'!F43*10000)*100,"NO TRANSECT")</f>
        <v>NO TRANSECT</v>
      </c>
      <c r="G4" s="197" t="str">
        <f>IF('Site Description'!G43&gt;0,G3/('Site Description'!G43*10000)*100,"NO TRANSECT")</f>
        <v>NO TRANSECT</v>
      </c>
      <c r="H4" s="187" t="e">
        <f>AVERAGE(B4:G4)</f>
        <v>#DIV/0!</v>
      </c>
      <c r="I4" s="188" t="e">
        <f>STDEV(B4:G4)</f>
        <v>#DIV/0!</v>
      </c>
    </row>
    <row r="5" spans="1:9" ht="15.75" thickBot="1">
      <c r="A5" s="48" t="s">
        <v>40</v>
      </c>
      <c r="B5" s="194" t="str">
        <f>IF('Site Description'!B43&gt;1,Equations!$F$13*B4,"NO TRANSECT")</f>
        <v>NO TRANSECT</v>
      </c>
      <c r="C5" s="194" t="str">
        <f>IF('Site Description'!C43&gt;1,Equations!$F$13*C4,"NO TRANSECT")</f>
        <v>NO TRANSECT</v>
      </c>
      <c r="D5" s="194" t="str">
        <f>IF('Site Description'!D43&gt;1,Equations!$F$13*D4,"NO TRANSECT")</f>
        <v>NO TRANSECT</v>
      </c>
      <c r="E5" s="194" t="str">
        <f>IF('Site Description'!E43&gt;1,Equations!$F$13*E4,"NO TRANSECT")</f>
        <v>NO TRANSECT</v>
      </c>
      <c r="F5" s="194" t="str">
        <f>IF('Site Description'!F43&gt;1,Equations!$F$13*F4,"NO TRANSECT")</f>
        <v>NO TRANSECT</v>
      </c>
      <c r="G5" s="194" t="str">
        <f>IF('Site Description'!G43&gt;1,Equations!$F$13*G4,"NO TRANSECT")</f>
        <v>NO TRANSECT</v>
      </c>
      <c r="H5" s="346" t="e">
        <f>AVERAGE(B5:G5)</f>
        <v>#DIV/0!</v>
      </c>
      <c r="I5" s="190" t="e">
        <f>STDEV(B5:G5)</f>
        <v>#DIV/0!</v>
      </c>
    </row>
    <row r="6" spans="1:9" ht="15.75" thickBot="1">
      <c r="A6" s="262"/>
      <c r="B6" s="34"/>
      <c r="C6" s="34"/>
      <c r="D6" s="34"/>
      <c r="E6" s="34"/>
      <c r="F6" s="34"/>
      <c r="G6" s="34"/>
      <c r="H6" s="34"/>
      <c r="I6" s="126"/>
    </row>
    <row r="7" spans="1:9" ht="15">
      <c r="A7" s="261" t="s">
        <v>76</v>
      </c>
      <c r="B7" s="36" t="s">
        <v>3</v>
      </c>
      <c r="C7" s="36" t="s">
        <v>4</v>
      </c>
      <c r="D7" s="36" t="s">
        <v>5</v>
      </c>
      <c r="E7" s="36" t="s">
        <v>6</v>
      </c>
      <c r="F7" s="36" t="s">
        <v>7</v>
      </c>
      <c r="G7" s="46" t="s">
        <v>8</v>
      </c>
      <c r="H7" s="37" t="s">
        <v>38</v>
      </c>
      <c r="I7" s="38" t="s">
        <v>39</v>
      </c>
    </row>
    <row r="8" spans="1:9" ht="17.25">
      <c r="A8" s="47" t="s">
        <v>44</v>
      </c>
      <c r="B8" s="192" t="str">
        <f>IF('Site Description'!B43&gt;0,'Data Entry - alpha form'!D105,"NO TRANSECT")</f>
        <v>NO TRANSECT</v>
      </c>
      <c r="C8" s="192" t="str">
        <f>IF('Site Description'!C43&gt;0,'Data Entry - alpha form'!J105,"NO TRANSECT")</f>
        <v>NO TRANSECT</v>
      </c>
      <c r="D8" s="192" t="str">
        <f>IF('Site Description'!D43&gt;0,'Data Entry - alpha form'!P105,"NO TRANSECT")</f>
        <v>NO TRANSECT</v>
      </c>
      <c r="E8" s="192" t="str">
        <f>IF('Site Description'!E43&gt;0,'Data Entry - alpha form'!V105,"NO TRANSECT")</f>
        <v>NO TRANSECT</v>
      </c>
      <c r="F8" s="192" t="str">
        <f>IF('Site Description'!F43&gt;0,'Data Entry - alpha form'!AB105,"NO TRANSECT")</f>
        <v>NO TRANSECT</v>
      </c>
      <c r="G8" s="192" t="str">
        <f>IF('Site Description'!G43&gt;0,'Data Entry - alpha form'!AH105,"NO TRANSECT")</f>
        <v>NO TRANSECT</v>
      </c>
      <c r="H8" s="187" t="e">
        <f>AVERAGE(B8:G8)</f>
        <v>#DIV/0!</v>
      </c>
      <c r="I8" s="188" t="e">
        <f>STDEV(B8:G8)</f>
        <v>#DIV/0!</v>
      </c>
    </row>
    <row r="9" spans="1:9" ht="15.75" thickBot="1">
      <c r="A9" s="195" t="s">
        <v>24</v>
      </c>
      <c r="B9" s="246" t="str">
        <f>IF('Site Description'!B43&gt;0,B8/('Site Description'!B43*10000)*100,"NO TRANSECT")</f>
        <v>NO TRANSECT</v>
      </c>
      <c r="C9" s="196" t="str">
        <f>IF('Site Description'!C43&gt;0,C8/('Site Description'!C43*10000)*100,"NO TRANSECT")</f>
        <v>NO TRANSECT</v>
      </c>
      <c r="D9" s="245" t="str">
        <f>IF('Site Description'!D43&gt;0,D8/('Site Description'!D43*10000)*100,"NO TRANSECT")</f>
        <v>NO TRANSECT</v>
      </c>
      <c r="E9" s="196" t="str">
        <f>IF('Site Description'!E43&gt;0,E8/('Site Description'!E43*10000)*100,"NO TRANSECT")</f>
        <v>NO TRANSECT</v>
      </c>
      <c r="F9" s="196" t="str">
        <f>IF('Site Description'!F43&gt;0,F8/('Site Description'!F43*10000)*100,"NO TRANSECT")</f>
        <v>NO TRANSECT</v>
      </c>
      <c r="G9" s="197" t="str">
        <f>IF('Site Description'!G43&gt;0,G8/('Site Description'!G43*10000)*100,"NO TRANSECT")</f>
        <v>NO TRANSECT</v>
      </c>
      <c r="H9" s="187" t="e">
        <f>AVERAGE(B9:G9)</f>
        <v>#DIV/0!</v>
      </c>
      <c r="I9" s="188" t="e">
        <f>STDEV(B9:G9)</f>
        <v>#DIV/0!</v>
      </c>
    </row>
    <row r="10" spans="1:9" ht="15.75" thickBot="1">
      <c r="A10" s="48" t="s">
        <v>40</v>
      </c>
      <c r="B10" s="194" t="str">
        <f>IF('Site Description'!B43&gt;1,Equations!$F$14*B9,"NO TRANSECT")</f>
        <v>NO TRANSECT</v>
      </c>
      <c r="C10" s="194" t="str">
        <f>IF('Site Description'!C43&gt;1,Equations!$F$14*C9,"NO TRANSECT")</f>
        <v>NO TRANSECT</v>
      </c>
      <c r="D10" s="194" t="str">
        <f>IF('Site Description'!D43&gt;1,Equations!$F$14*D9,"NO TRANSECT")</f>
        <v>NO TRANSECT</v>
      </c>
      <c r="E10" s="194" t="str">
        <f>IF('Site Description'!E43&gt;1,Equations!$F$14*E9,"NO TRANSECT")</f>
        <v>NO TRANSECT</v>
      </c>
      <c r="F10" s="194" t="str">
        <f>IF('Site Description'!F43&gt;1,Equations!$F$14*F9,"NO TRANSECT")</f>
        <v>NO TRANSECT</v>
      </c>
      <c r="G10" s="194" t="str">
        <f>IF('Site Description'!G43&gt;1,Equations!$F$14*G9,"NO TRANSECT")</f>
        <v>NO TRANSECT</v>
      </c>
      <c r="H10" s="189" t="e">
        <f>AVERAGE(B10:G10)</f>
        <v>#DIV/0!</v>
      </c>
      <c r="I10" s="190" t="e">
        <f>STDEV(B10:G10)</f>
        <v>#DIV/0!</v>
      </c>
    </row>
    <row r="11" spans="1:9" ht="15.75" thickBot="1">
      <c r="A11" s="239"/>
      <c r="B11" s="259"/>
      <c r="C11" s="259"/>
      <c r="D11" s="259"/>
      <c r="E11" s="259"/>
      <c r="F11" s="259"/>
      <c r="G11" s="259"/>
      <c r="H11" s="260"/>
      <c r="I11" s="260"/>
    </row>
    <row r="12" spans="1:9" ht="15">
      <c r="A12" s="253" t="s">
        <v>102</v>
      </c>
      <c r="B12" s="36" t="s">
        <v>3</v>
      </c>
      <c r="C12" s="36" t="s">
        <v>4</v>
      </c>
      <c r="D12" s="36" t="s">
        <v>5</v>
      </c>
      <c r="E12" s="36" t="s">
        <v>6</v>
      </c>
      <c r="F12" s="36" t="s">
        <v>7</v>
      </c>
      <c r="G12" s="46" t="s">
        <v>8</v>
      </c>
      <c r="H12" s="37"/>
      <c r="I12" s="38"/>
    </row>
    <row r="13" spans="1:9" ht="15.75" thickBot="1">
      <c r="A13" s="254" t="s">
        <v>100</v>
      </c>
      <c r="B13" s="250">
        <f>'Site Description'!B46</f>
        <v>0</v>
      </c>
      <c r="C13" s="250">
        <f>'Site Description'!C46</f>
        <v>0</v>
      </c>
      <c r="D13" s="250">
        <f>'Site Description'!D46</f>
        <v>0</v>
      </c>
      <c r="E13" s="250">
        <f>'Site Description'!E46</f>
        <v>0</v>
      </c>
      <c r="F13" s="250">
        <f>'Site Description'!F46</f>
        <v>0</v>
      </c>
      <c r="G13" s="251">
        <f>'Site Description'!G46</f>
        <v>0</v>
      </c>
      <c r="H13" s="187"/>
      <c r="I13" s="188"/>
    </row>
    <row r="14" spans="1:9" ht="15">
      <c r="A14" s="470" t="s">
        <v>101</v>
      </c>
      <c r="B14" s="471"/>
      <c r="C14" s="471"/>
      <c r="D14" s="471"/>
      <c r="E14" s="471"/>
      <c r="F14" s="471"/>
      <c r="G14" s="471"/>
      <c r="H14" s="37" t="s">
        <v>38</v>
      </c>
      <c r="I14" s="38" t="s">
        <v>39</v>
      </c>
    </row>
    <row r="15" spans="1:9" ht="15">
      <c r="A15" s="255" t="s">
        <v>12</v>
      </c>
      <c r="B15" s="193" t="str">
        <f>IF('Site Description'!B46&gt;'Site Description'!B43,B3/('Site Description'!B46*10000)*100,"NO DATA")</f>
        <v>NO DATA</v>
      </c>
      <c r="C15" s="193" t="str">
        <f>IF('Site Description'!C46&gt;'Site Description'!C43,C3/('Site Description'!C46*10000)*100,"NO DATA")</f>
        <v>NO DATA</v>
      </c>
      <c r="D15" s="193" t="str">
        <f>IF('Site Description'!D46&gt;'Site Description'!D43,D3/('Site Description'!D46*10000)*100,"NO DATA")</f>
        <v>NO DATA</v>
      </c>
      <c r="E15" s="193" t="str">
        <f>IF('Site Description'!E46&gt;'Site Description'!E43,E3/('Site Description'!E46*10000)*100,"NO DATA")</f>
        <v>NO DATA</v>
      </c>
      <c r="F15" s="193" t="str">
        <f>IF('Site Description'!F46&gt;'Site Description'!F43,F3/('Site Description'!F46*10000)*100,"NO DATA")</f>
        <v>NO DATA</v>
      </c>
      <c r="G15" s="263" t="str">
        <f>IF('Site Description'!G46&gt;'Site Description'!G43,G3/('Site Description'!G46*10000)*100,"NO DATA")</f>
        <v>NO DATA</v>
      </c>
      <c r="H15" s="187" t="e">
        <f>AVERAGE(B15:G15)</f>
        <v>#DIV/0!</v>
      </c>
      <c r="I15" s="188" t="e">
        <f>STDEV(B15:G15)</f>
        <v>#DIV/0!</v>
      </c>
    </row>
    <row r="16" spans="1:9" ht="15.75" thickBot="1">
      <c r="A16" s="256" t="s">
        <v>76</v>
      </c>
      <c r="B16" s="264" t="str">
        <f>IF('Site Description'!B46&gt;'Site Description'!B43,B8/('Site Description'!B46*10000)*100,"NO DATA")</f>
        <v>NO DATA</v>
      </c>
      <c r="C16" s="264" t="str">
        <f>IF('Site Description'!C46&gt;'Site Description'!C43,C8/('Site Description'!C46*10000)*100,"NO DATA")</f>
        <v>NO DATA</v>
      </c>
      <c r="D16" s="264" t="str">
        <f>IF('Site Description'!D46&gt;'Site Description'!D43,D8/('Site Description'!D46*10000)*100,"NO DATA")</f>
        <v>NO DATA</v>
      </c>
      <c r="E16" s="264" t="str">
        <f>IF('Site Description'!E46&gt;'Site Description'!E43,E8/('Site Description'!E46*10000)*100,"NO DATA")</f>
        <v>NO DATA</v>
      </c>
      <c r="F16" s="264" t="str">
        <f>IF('Site Description'!F46&gt;'Site Description'!F43,F8/('Site Description'!F46*10000)*100,"NO DATA")</f>
        <v>NO DATA</v>
      </c>
      <c r="G16" s="265" t="str">
        <f>IF('Site Description'!G46&gt;'Site Description'!G43,G8/('Site Description'!G46*10000)*100,"NO DATA")</f>
        <v>NO DATA</v>
      </c>
      <c r="H16" s="187" t="e">
        <f>AVERAGE(B16:G16)</f>
        <v>#DIV/0!</v>
      </c>
      <c r="I16" s="188" t="e">
        <f>STDEV(B16:G16)</f>
        <v>#DIV/0!</v>
      </c>
    </row>
    <row r="17" spans="1:9" ht="15.75" thickBot="1">
      <c r="A17" s="252" t="s">
        <v>71</v>
      </c>
      <c r="B17" s="266">
        <f aca="true" t="shared" si="0" ref="B17:G17">SUM(B15:B16)</f>
        <v>0</v>
      </c>
      <c r="C17" s="266">
        <f t="shared" si="0"/>
        <v>0</v>
      </c>
      <c r="D17" s="266">
        <f t="shared" si="0"/>
        <v>0</v>
      </c>
      <c r="E17" s="266">
        <f t="shared" si="0"/>
        <v>0</v>
      </c>
      <c r="F17" s="266">
        <f t="shared" si="0"/>
        <v>0</v>
      </c>
      <c r="G17" s="267">
        <f t="shared" si="0"/>
        <v>0</v>
      </c>
      <c r="H17" s="189">
        <f>AVERAGE(B17:G17)</f>
        <v>0</v>
      </c>
      <c r="I17" s="190">
        <f>STDEV(B17:G17)</f>
        <v>0</v>
      </c>
    </row>
    <row r="18" ht="15.75" thickBot="1">
      <c r="A18" s="49"/>
    </row>
    <row r="19" spans="1:9" ht="15">
      <c r="A19" s="240" t="s">
        <v>85</v>
      </c>
      <c r="B19" s="138"/>
      <c r="C19" s="138"/>
      <c r="D19" s="138"/>
      <c r="E19" s="138"/>
      <c r="F19" s="138"/>
      <c r="G19" s="138"/>
      <c r="H19" s="138"/>
      <c r="I19" s="139"/>
    </row>
    <row r="20" spans="1:9" ht="15" customHeight="1">
      <c r="A20" s="464" t="s">
        <v>105</v>
      </c>
      <c r="B20" s="465"/>
      <c r="C20" s="465"/>
      <c r="D20" s="465"/>
      <c r="E20" s="465"/>
      <c r="F20" s="465"/>
      <c r="G20" s="465"/>
      <c r="H20" s="465"/>
      <c r="I20" s="466"/>
    </row>
    <row r="21" spans="1:9" ht="15">
      <c r="A21" s="464"/>
      <c r="B21" s="465"/>
      <c r="C21" s="465"/>
      <c r="D21" s="465"/>
      <c r="E21" s="465"/>
      <c r="F21" s="465"/>
      <c r="G21" s="465"/>
      <c r="H21" s="465"/>
      <c r="I21" s="466"/>
    </row>
    <row r="22" spans="1:9" ht="15">
      <c r="A22" s="464"/>
      <c r="B22" s="465"/>
      <c r="C22" s="465"/>
      <c r="D22" s="465"/>
      <c r="E22" s="465"/>
      <c r="F22" s="465"/>
      <c r="G22" s="465"/>
      <c r="H22" s="465"/>
      <c r="I22" s="466"/>
    </row>
    <row r="23" spans="1:9" ht="15">
      <c r="A23" s="464"/>
      <c r="B23" s="465"/>
      <c r="C23" s="465"/>
      <c r="D23" s="465"/>
      <c r="E23" s="465"/>
      <c r="F23" s="465"/>
      <c r="G23" s="465"/>
      <c r="H23" s="465"/>
      <c r="I23" s="466"/>
    </row>
    <row r="24" spans="1:9" ht="15">
      <c r="A24" s="464"/>
      <c r="B24" s="465"/>
      <c r="C24" s="465"/>
      <c r="D24" s="465"/>
      <c r="E24" s="465"/>
      <c r="F24" s="465"/>
      <c r="G24" s="465"/>
      <c r="H24" s="465"/>
      <c r="I24" s="466"/>
    </row>
    <row r="25" spans="1:9" ht="15">
      <c r="A25" s="464"/>
      <c r="B25" s="465"/>
      <c r="C25" s="465"/>
      <c r="D25" s="465"/>
      <c r="E25" s="465"/>
      <c r="F25" s="465"/>
      <c r="G25" s="465"/>
      <c r="H25" s="465"/>
      <c r="I25" s="466"/>
    </row>
    <row r="26" spans="1:9" ht="15">
      <c r="A26" s="464"/>
      <c r="B26" s="465"/>
      <c r="C26" s="465"/>
      <c r="D26" s="465"/>
      <c r="E26" s="465"/>
      <c r="F26" s="465"/>
      <c r="G26" s="465"/>
      <c r="H26" s="465"/>
      <c r="I26" s="466"/>
    </row>
    <row r="27" spans="1:9" ht="15">
      <c r="A27" s="464"/>
      <c r="B27" s="465"/>
      <c r="C27" s="465"/>
      <c r="D27" s="465"/>
      <c r="E27" s="465"/>
      <c r="F27" s="465"/>
      <c r="G27" s="465"/>
      <c r="H27" s="465"/>
      <c r="I27" s="466"/>
    </row>
    <row r="28" spans="1:9" ht="15">
      <c r="A28" s="464"/>
      <c r="B28" s="465"/>
      <c r="C28" s="465"/>
      <c r="D28" s="465"/>
      <c r="E28" s="465"/>
      <c r="F28" s="465"/>
      <c r="G28" s="465"/>
      <c r="H28" s="465"/>
      <c r="I28" s="466"/>
    </row>
    <row r="29" spans="1:9" ht="15.75" thickBot="1">
      <c r="A29" s="467"/>
      <c r="B29" s="468"/>
      <c r="C29" s="468"/>
      <c r="D29" s="468"/>
      <c r="E29" s="468"/>
      <c r="F29" s="468"/>
      <c r="G29" s="468"/>
      <c r="H29" s="468"/>
      <c r="I29" s="469"/>
    </row>
  </sheetData>
  <sheetProtection/>
  <mergeCells count="3">
    <mergeCell ref="A20:I29"/>
    <mergeCell ref="A14:G14"/>
    <mergeCell ref="A1:I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50"/>
  <sheetViews>
    <sheetView zoomScalePageLayoutView="0" workbookViewId="0" topLeftCell="A16">
      <selection activeCell="B52" sqref="B52"/>
    </sheetView>
  </sheetViews>
  <sheetFormatPr defaultColWidth="9.140625" defaultRowHeight="15"/>
  <cols>
    <col min="1" max="1" width="32.57421875" style="0" customWidth="1"/>
    <col min="2" max="2" width="25.7109375" style="0" customWidth="1"/>
    <col min="3" max="4" width="15.7109375" style="0" customWidth="1"/>
    <col min="5" max="5" width="10.57421875" style="0" bestFit="1" customWidth="1"/>
  </cols>
  <sheetData>
    <row r="1" spans="1:4" ht="19.5" thickBot="1">
      <c r="A1" s="472" t="s">
        <v>27</v>
      </c>
      <c r="B1" s="473"/>
      <c r="C1" s="473"/>
      <c r="D1" s="474"/>
    </row>
    <row r="2" spans="1:4" ht="18.75">
      <c r="A2" s="176"/>
      <c r="B2" s="177"/>
      <c r="C2" s="177"/>
      <c r="D2" s="178"/>
    </row>
    <row r="3" spans="1:4" ht="18.75">
      <c r="A3" s="179"/>
      <c r="B3" s="180"/>
      <c r="C3" s="180"/>
      <c r="D3" s="181"/>
    </row>
    <row r="4" spans="1:4" ht="18.75">
      <c r="A4" s="179">
        <f>'Site Description'!B23</f>
        <v>0</v>
      </c>
      <c r="B4" s="180">
        <f>'Site Description'!B25</f>
        <v>0</v>
      </c>
      <c r="C4" s="475">
        <f>'Site Description'!F23</f>
        <v>0</v>
      </c>
      <c r="D4" s="476"/>
    </row>
    <row r="5" spans="1:4" ht="15">
      <c r="A5" s="151"/>
      <c r="B5" s="152"/>
      <c r="C5" s="152"/>
      <c r="D5" s="153"/>
    </row>
    <row r="6" spans="1:4" ht="15.75" thickBot="1">
      <c r="A6" s="154"/>
      <c r="B6" s="155"/>
      <c r="C6" s="155"/>
      <c r="D6" s="156"/>
    </row>
    <row r="7" spans="1:4" ht="15.75" thickBot="1">
      <c r="A7" s="157"/>
      <c r="B7" s="158"/>
      <c r="C7" s="158"/>
      <c r="D7" s="159"/>
    </row>
    <row r="8" spans="1:4" ht="15.75" thickBot="1">
      <c r="A8" s="172"/>
      <c r="B8" s="160" t="s">
        <v>69</v>
      </c>
      <c r="C8" s="161"/>
      <c r="D8" s="182"/>
    </row>
    <row r="9" spans="1:4" ht="15.75" thickBot="1">
      <c r="A9" s="163" t="s">
        <v>72</v>
      </c>
      <c r="B9" s="160" t="s">
        <v>73</v>
      </c>
      <c r="C9" s="164"/>
      <c r="D9" s="183"/>
    </row>
    <row r="10" spans="1:4" ht="15">
      <c r="A10" s="165">
        <v>1</v>
      </c>
      <c r="B10" s="166" t="str">
        <f>IF('Site Description'!B43&gt;0,'Data Analysis Gallery Former'!O104/1000,"NO TRANSECT")</f>
        <v>NO TRANSECT</v>
      </c>
      <c r="C10" s="167"/>
      <c r="D10" s="184"/>
    </row>
    <row r="11" spans="1:4" ht="15">
      <c r="A11" s="165">
        <v>2</v>
      </c>
      <c r="B11" s="166" t="str">
        <f>IF('Site Description'!C43&gt;0,'Data Analysis Gallery Former'!AE104/1000,"NO TRANSECT")</f>
        <v>NO TRANSECT</v>
      </c>
      <c r="C11" s="168"/>
      <c r="D11" s="184"/>
    </row>
    <row r="12" spans="1:4" ht="15">
      <c r="A12" s="165">
        <v>3</v>
      </c>
      <c r="B12" s="166" t="str">
        <f>IF('Site Description'!D43&gt;0,'Data Analysis Gallery Former'!AU104/1000,"NO TRANSECT")</f>
        <v>NO TRANSECT</v>
      </c>
      <c r="C12" s="167"/>
      <c r="D12" s="184"/>
    </row>
    <row r="13" spans="1:4" ht="15">
      <c r="A13" s="165">
        <v>4</v>
      </c>
      <c r="B13" s="166" t="str">
        <f>IF('Site Description'!E43&gt;0,'Data Analysis Gallery Former'!BK104/1000,"NO TRANSECT")</f>
        <v>NO TRANSECT</v>
      </c>
      <c r="C13" s="169"/>
      <c r="D13" s="184"/>
    </row>
    <row r="14" spans="1:4" ht="15">
      <c r="A14" s="165">
        <v>5</v>
      </c>
      <c r="B14" s="166" t="str">
        <f>IF('Site Description'!F43&gt;0,'Data Analysis Gallery Former'!CA104/1000,"NO TRANSECT")</f>
        <v>NO TRANSECT</v>
      </c>
      <c r="C14" s="169"/>
      <c r="D14" s="184"/>
    </row>
    <row r="15" spans="1:4" ht="15.75" thickBot="1">
      <c r="A15" s="170">
        <v>6</v>
      </c>
      <c r="B15" s="171" t="str">
        <f>IF('Site Description'!G43&gt;0,'Data Analysis Gallery Former'!CQ104/1000,"NO TRANSECT")</f>
        <v>NO TRANSECT</v>
      </c>
      <c r="C15" s="169"/>
      <c r="D15" s="184"/>
    </row>
    <row r="16" spans="1:4" ht="15.75" thickBot="1">
      <c r="A16" s="199" t="s">
        <v>47</v>
      </c>
      <c r="B16" s="200" t="e">
        <f>AVERAGE(B10:B15)</f>
        <v>#DIV/0!</v>
      </c>
      <c r="C16" s="167"/>
      <c r="D16" s="184"/>
    </row>
    <row r="17" spans="1:4" ht="15.75" thickBot="1">
      <c r="A17" s="185"/>
      <c r="B17" s="162"/>
      <c r="C17" s="162"/>
      <c r="D17" s="186"/>
    </row>
    <row r="18" spans="1:4" ht="18" thickBot="1">
      <c r="A18" s="477" t="s">
        <v>78</v>
      </c>
      <c r="B18" s="478"/>
      <c r="C18" s="478"/>
      <c r="D18" s="479"/>
    </row>
    <row r="19" spans="1:4" ht="15.75" thickBot="1">
      <c r="A19" s="172" t="s">
        <v>72</v>
      </c>
      <c r="B19" s="160" t="s">
        <v>73</v>
      </c>
      <c r="C19" s="173" t="s">
        <v>70</v>
      </c>
      <c r="D19" s="173" t="s">
        <v>71</v>
      </c>
    </row>
    <row r="20" spans="1:5" ht="15">
      <c r="A20" s="275">
        <v>1</v>
      </c>
      <c r="B20" s="168" t="str">
        <f>IF('Site Description'!B43&gt;0,B10/'Site Description'!B43,"NO TRANSECT")</f>
        <v>NO TRANSECT</v>
      </c>
      <c r="C20" s="229" t="str">
        <f>IF('Site Description'!B43&gt;0,'Data Analysis Cavity Formers'!B10+'Data Analysis Cavity Formers'!B5,"NO TRANSECT")</f>
        <v>NO TRANSECT</v>
      </c>
      <c r="D20" s="229" t="str">
        <f>IF('Site Description'!B43&gt;0,SUM(B20:C20),"NO TRANSECT")</f>
        <v>NO TRANSECT</v>
      </c>
      <c r="E20" s="268"/>
    </row>
    <row r="21" spans="1:4" ht="15">
      <c r="A21" s="276">
        <v>2</v>
      </c>
      <c r="B21" s="168" t="str">
        <f>IF('Site Description'!C43&gt;0,B11/'Site Description'!C43,"NO TRANSECT")</f>
        <v>NO TRANSECT</v>
      </c>
      <c r="C21" s="230" t="str">
        <f>IF('Site Description'!C43&gt;0,'Data Analysis Cavity Formers'!C10+'Data Analysis Cavity Formers'!C5,"NO TRANSECT")</f>
        <v>NO TRANSECT</v>
      </c>
      <c r="D21" s="166" t="str">
        <f>IF('Site Description'!C43&gt;0,SUM(B21:C21),"NO TRANSECT")</f>
        <v>NO TRANSECT</v>
      </c>
    </row>
    <row r="22" spans="1:4" ht="15">
      <c r="A22" s="276">
        <v>3</v>
      </c>
      <c r="B22" s="168" t="str">
        <f>IF('Site Description'!D43&gt;0,B12/'Site Description'!D43,"NO TRANSECT")</f>
        <v>NO TRANSECT</v>
      </c>
      <c r="C22" s="230" t="str">
        <f>IF('Site Description'!D43&gt;0,'Data Analysis Cavity Formers'!D10+'Data Analysis Cavity Formers'!D5,"NO TRANSECT")</f>
        <v>NO TRANSECT</v>
      </c>
      <c r="D22" s="166" t="str">
        <f>IF('Site Description'!D43&gt;0,SUM(B22:C22),"NO TRANSECT")</f>
        <v>NO TRANSECT</v>
      </c>
    </row>
    <row r="23" spans="1:4" ht="15">
      <c r="A23" s="276">
        <v>4</v>
      </c>
      <c r="B23" s="168" t="str">
        <f>IF('Site Description'!E43&gt;0,B13/'Site Description'!E43,"NO TRANSECT")</f>
        <v>NO TRANSECT</v>
      </c>
      <c r="C23" s="230" t="str">
        <f>IF('Site Description'!E43&gt;0,'Data Analysis Cavity Formers'!E10+'Data Analysis Cavity Formers'!E5,"NO TRANSECT")</f>
        <v>NO TRANSECT</v>
      </c>
      <c r="D23" s="166" t="str">
        <f>IF('Site Description'!E43&gt;0,SUM(B23:C23),"NO TRANSECT")</f>
        <v>NO TRANSECT</v>
      </c>
    </row>
    <row r="24" spans="1:4" ht="15">
      <c r="A24" s="276">
        <v>5</v>
      </c>
      <c r="B24" s="168" t="str">
        <f>IF('Site Description'!F43&gt;0,B14/'Site Description'!F43,"NO TRANSECT")</f>
        <v>NO TRANSECT</v>
      </c>
      <c r="C24" s="230" t="str">
        <f>IF('Site Description'!F43&gt;0,'Data Analysis Cavity Formers'!F10+'Data Analysis Cavity Formers'!F5,"NO TRANSECT")</f>
        <v>NO TRANSECT</v>
      </c>
      <c r="D24" s="166" t="str">
        <f>IF('Site Description'!F43&gt;0,SUM(B24:C24),"NO TRANSECT")</f>
        <v>NO TRANSECT</v>
      </c>
    </row>
    <row r="25" spans="1:4" ht="15.75" thickBot="1">
      <c r="A25" s="277">
        <v>6</v>
      </c>
      <c r="B25" s="231" t="str">
        <f>IF('Site Description'!G43&gt;0,B15/'Site Description'!G43,"NO TRANSECT")</f>
        <v>NO TRANSECT</v>
      </c>
      <c r="C25" s="232" t="str">
        <f>IF('Site Description'!G43&gt;0,'Data Analysis Cavity Formers'!G10+'Data Analysis Cavity Formers'!G5,"NO TRANSECT")</f>
        <v>NO TRANSECT</v>
      </c>
      <c r="D25" s="171" t="str">
        <f>IF('Site Description'!G43&gt;0,SUM(B25:C25),"NO TRANSECT")</f>
        <v>NO TRANSECT</v>
      </c>
    </row>
    <row r="26" spans="1:4" ht="15.75" thickBot="1">
      <c r="A26" s="278"/>
      <c r="B26" s="279"/>
      <c r="C26" s="279"/>
      <c r="D26" s="280"/>
    </row>
    <row r="27" spans="1:4" ht="18.75" thickBot="1">
      <c r="A27" s="281" t="s">
        <v>83</v>
      </c>
      <c r="B27" s="175" t="e">
        <f>AVERAGE(B20:B25)</f>
        <v>#DIV/0!</v>
      </c>
      <c r="C27" s="238" t="e">
        <f>AVERAGE(C20:C25)</f>
        <v>#DIV/0!</v>
      </c>
      <c r="D27" s="175" t="e">
        <f>AVERAGE(D20:D25)</f>
        <v>#DIV/0!</v>
      </c>
    </row>
    <row r="28" spans="1:4" ht="16.5" thickBot="1">
      <c r="A28" s="281" t="s">
        <v>94</v>
      </c>
      <c r="B28" s="175" t="e">
        <f>STDEV(B20:B25)</f>
        <v>#DIV/0!</v>
      </c>
      <c r="C28" s="282" t="e">
        <f>STDEV(C20:C25)</f>
        <v>#DIV/0!</v>
      </c>
      <c r="D28" s="175" t="e">
        <f>STDEV(D20:D25)</f>
        <v>#DIV/0!</v>
      </c>
    </row>
    <row r="29" spans="1:4" ht="15.75" thickBot="1">
      <c r="A29" s="283"/>
      <c r="B29" s="283"/>
      <c r="C29" s="283"/>
      <c r="D29" s="284"/>
    </row>
    <row r="30" spans="1:4" ht="15.75" thickBot="1">
      <c r="A30" s="480" t="s">
        <v>103</v>
      </c>
      <c r="B30" s="481"/>
      <c r="C30" s="481"/>
      <c r="D30" s="482"/>
    </row>
    <row r="31" spans="1:4" ht="15.75" thickBot="1">
      <c r="A31" s="285" t="s">
        <v>72</v>
      </c>
      <c r="B31" s="286" t="s">
        <v>73</v>
      </c>
      <c r="C31" s="287" t="s">
        <v>70</v>
      </c>
      <c r="D31" s="288" t="s">
        <v>71</v>
      </c>
    </row>
    <row r="32" spans="1:4" ht="15">
      <c r="A32" s="289">
        <v>1</v>
      </c>
      <c r="B32" s="233" t="str">
        <f>IF('Site Description'!B46&gt;'Site Description'!B43,SUM('Data Entry - beta, gamma form'!B105:E105),"NO DATA")</f>
        <v>NO DATA</v>
      </c>
      <c r="C32" s="234" t="str">
        <f>IF('Site Description'!B46&gt;'Site Description'!B43,'Data Analysis Cavity Formers'!B17,"NO DATA")</f>
        <v>NO DATA</v>
      </c>
      <c r="D32" s="233" t="str">
        <f>IF('Site Description'!B46&gt;'Site Description'!B43,SUM(B32:C32),"NO DATA")</f>
        <v>NO DATA</v>
      </c>
    </row>
    <row r="33" spans="1:4" ht="15">
      <c r="A33" s="290">
        <v>2</v>
      </c>
      <c r="B33" s="235" t="str">
        <f>IF('Site Description'!C46&gt;'Site Description'!C43,SUM('Data Entry - beta, gamma form'!I105:L105),"NO DATA")</f>
        <v>NO DATA</v>
      </c>
      <c r="C33" s="236" t="str">
        <f>IF('Site Description'!C46&gt;'Site Description'!C43,'Data Analysis Cavity Formers'!C17,"NO DATA")</f>
        <v>NO DATA</v>
      </c>
      <c r="D33" s="235" t="str">
        <f>IF('Site Description'!C46&gt;'Site Description'!C43,SUM(B33:C33),"NO DATA")</f>
        <v>NO DATA</v>
      </c>
    </row>
    <row r="34" spans="1:4" ht="15">
      <c r="A34" s="290">
        <v>3</v>
      </c>
      <c r="B34" s="235" t="str">
        <f>IF('Site Description'!D46&gt;'Site Description'!D43,SUM('Data Entry - beta, gamma form'!P105:S105),"NO DATA")</f>
        <v>NO DATA</v>
      </c>
      <c r="C34" s="236" t="str">
        <f>IF('Site Description'!D46&gt;'Site Description'!D43,'Data Analysis Cavity Formers'!D17,"NO DATA")</f>
        <v>NO DATA</v>
      </c>
      <c r="D34" s="235" t="str">
        <f>IF('Site Description'!D46&gt;'Site Description'!D43,SUM(B34:C34),"NO DATA")</f>
        <v>NO DATA</v>
      </c>
    </row>
    <row r="35" spans="1:4" ht="15">
      <c r="A35" s="290">
        <v>4</v>
      </c>
      <c r="B35" s="235" t="str">
        <f>IF('Site Description'!E46&gt;'Site Description'!E43,SUM('Data Entry - beta, gamma form'!W105:Z105),"NO DATA")</f>
        <v>NO DATA</v>
      </c>
      <c r="C35" s="236" t="str">
        <f>IF('Site Description'!E46&gt;'Site Description'!E43,'Data Analysis Cavity Formers'!E17,"NO DATA")</f>
        <v>NO DATA</v>
      </c>
      <c r="D35" s="235" t="str">
        <f>IF('Site Description'!E46&gt;'Site Description'!E43,SUM(B35:C35),"NO DATA")</f>
        <v>NO DATA</v>
      </c>
    </row>
    <row r="36" spans="1:4" ht="15">
      <c r="A36" s="290">
        <v>5</v>
      </c>
      <c r="B36" s="235" t="str">
        <f>IF('Site Description'!F46&gt;'Site Description'!F43,SUM('Data Entry - beta, gamma form'!AD105:AG105),"NO DATA")</f>
        <v>NO DATA</v>
      </c>
      <c r="C36" s="236" t="str">
        <f>IF('Site Description'!F46&gt;'Site Description'!F43,'Data Analysis Cavity Formers'!F17,"NO DATA")</f>
        <v>NO DATA</v>
      </c>
      <c r="D36" s="235" t="str">
        <f>IF('Site Description'!F46&gt;'Site Description'!F43,SUM(B36:C36),"NO DATA")</f>
        <v>NO DATA</v>
      </c>
    </row>
    <row r="37" spans="1:4" ht="15.75" thickBot="1">
      <c r="A37" s="291">
        <v>6</v>
      </c>
      <c r="B37" s="237" t="str">
        <f>IF('Site Description'!G46&gt;'Site Description'!G43,SUM('Data Entry - beta, gamma form'!AK105:AN105),"NO DATA")</f>
        <v>NO DATA</v>
      </c>
      <c r="C37" s="258" t="str">
        <f>IF('Site Description'!G46&gt;'Site Description'!G43,'Data Analysis Cavity Formers'!G17,"NO DATA")</f>
        <v>NO DATA</v>
      </c>
      <c r="D37" s="237" t="str">
        <f>IF('Site Description'!G46&gt;'Site Description'!G43,SUM(B37:C37),"NO DATA")</f>
        <v>NO DATA</v>
      </c>
    </row>
    <row r="38" spans="1:4" ht="15">
      <c r="A38" s="292" t="s">
        <v>97</v>
      </c>
      <c r="B38" s="228" t="e">
        <f>AVERAGE(B32:B37)</f>
        <v>#DIV/0!</v>
      </c>
      <c r="C38" s="228" t="e">
        <f>AVERAGE(C32:C37)</f>
        <v>#DIV/0!</v>
      </c>
      <c r="D38" s="257" t="e">
        <f>AVERAGE(D32:D37)</f>
        <v>#DIV/0!</v>
      </c>
    </row>
    <row r="39" spans="1:4" ht="15.75" thickBot="1">
      <c r="A39" s="293" t="s">
        <v>98</v>
      </c>
      <c r="B39" s="226" t="e">
        <f>STDEV(B32:B37)</f>
        <v>#DIV/0!</v>
      </c>
      <c r="C39" s="226" t="e">
        <f>STDEV(C32:C37)</f>
        <v>#DIV/0!</v>
      </c>
      <c r="D39" s="227" t="e">
        <f>STDEV(D32:D37)</f>
        <v>#DIV/0!</v>
      </c>
    </row>
    <row r="40" spans="1:4" ht="15.75" thickBot="1">
      <c r="A40" s="269"/>
      <c r="B40" s="269"/>
      <c r="C40" s="269"/>
      <c r="D40" s="269"/>
    </row>
    <row r="41" spans="1:4" ht="15.75" thickBot="1">
      <c r="A41" s="483" t="s">
        <v>106</v>
      </c>
      <c r="B41" s="484"/>
      <c r="C41" s="484"/>
      <c r="D41" s="485"/>
    </row>
    <row r="42" spans="1:4" ht="15.75" thickBot="1">
      <c r="A42" s="294" t="s">
        <v>72</v>
      </c>
      <c r="B42" s="295" t="s">
        <v>73</v>
      </c>
      <c r="C42" s="295" t="s">
        <v>70</v>
      </c>
      <c r="D42" s="296" t="s">
        <v>71</v>
      </c>
    </row>
    <row r="43" spans="1:4" ht="15">
      <c r="A43" s="275">
        <v>1</v>
      </c>
      <c r="B43" s="271" t="str">
        <f aca="true" t="shared" si="0" ref="B43:B48">B20</f>
        <v>NO TRANSECT</v>
      </c>
      <c r="C43" s="271" t="str">
        <f>IF('Site Description'!B46&gt;'Site Description'!B43,(C20/'Site Description'!B45)*100,"NO DATA")</f>
        <v>NO DATA</v>
      </c>
      <c r="D43" s="236" t="str">
        <f>IF('Site Description'!B46&gt;'Site Description'!B43,SUM(B43:C43),"NO DATA")</f>
        <v>NO DATA</v>
      </c>
    </row>
    <row r="44" spans="1:4" ht="15">
      <c r="A44" s="276">
        <v>2</v>
      </c>
      <c r="B44" s="271" t="str">
        <f t="shared" si="0"/>
        <v>NO TRANSECT</v>
      </c>
      <c r="C44" s="271" t="str">
        <f>IF('Site Description'!C46&gt;'Site Description'!C43,(C21/'Site Description'!C45)*100,"NO DATA")</f>
        <v>NO DATA</v>
      </c>
      <c r="D44" s="236" t="str">
        <f>IF('Site Description'!C46&gt;'Site Description'!C43,SUM(B44:C44),"NO DATA")</f>
        <v>NO DATA</v>
      </c>
    </row>
    <row r="45" spans="1:4" ht="15">
      <c r="A45" s="276">
        <v>3</v>
      </c>
      <c r="B45" s="271" t="str">
        <f t="shared" si="0"/>
        <v>NO TRANSECT</v>
      </c>
      <c r="C45" s="271" t="str">
        <f>IF('Site Description'!D46&gt;'Site Description'!D43,(C22/'Site Description'!D45)*100,"NO DATA")</f>
        <v>NO DATA</v>
      </c>
      <c r="D45" s="236" t="str">
        <f>IF('Site Description'!D46&gt;'Site Description'!D43,SUM(B45:C45),"NO DATA")</f>
        <v>NO DATA</v>
      </c>
    </row>
    <row r="46" spans="1:4" ht="15">
      <c r="A46" s="276">
        <v>4</v>
      </c>
      <c r="B46" s="271" t="str">
        <f t="shared" si="0"/>
        <v>NO TRANSECT</v>
      </c>
      <c r="C46" s="271" t="str">
        <f>IF('Site Description'!E46&gt;'Site Description'!E43,(C23/'Site Description'!E45)*100,"NO DATA")</f>
        <v>NO DATA</v>
      </c>
      <c r="D46" s="236" t="str">
        <f>IF('Site Description'!E46&gt;'Site Description'!E43,SUM(B46:C46),"NO DATA")</f>
        <v>NO DATA</v>
      </c>
    </row>
    <row r="47" spans="1:4" ht="15">
      <c r="A47" s="276">
        <v>5</v>
      </c>
      <c r="B47" s="271" t="str">
        <f t="shared" si="0"/>
        <v>NO TRANSECT</v>
      </c>
      <c r="C47" s="271" t="str">
        <f>IF('Site Description'!F46&gt;'Site Description'!F43,(C24/'Site Description'!F45)*100,"NO DATA")</f>
        <v>NO DATA</v>
      </c>
      <c r="D47" s="236" t="str">
        <f>IF('Site Description'!F46&gt;'Site Description'!F43,SUM(B47:C47),"NO DATA")</f>
        <v>NO DATA</v>
      </c>
    </row>
    <row r="48" spans="1:4" ht="15.75" thickBot="1">
      <c r="A48" s="277">
        <v>6</v>
      </c>
      <c r="B48" s="271" t="str">
        <f t="shared" si="0"/>
        <v>NO TRANSECT</v>
      </c>
      <c r="C48" s="271" t="str">
        <f>IF('Site Description'!G46&gt;'Site Description'!G43,(C25/'Site Description'!G45)*100,"NO DATA")</f>
        <v>NO DATA</v>
      </c>
      <c r="D48" s="236" t="str">
        <f>IF('Site Description'!G46&gt;'Site Description'!G43,SUM(B48:C48),"NO DATA")</f>
        <v>NO DATA</v>
      </c>
    </row>
    <row r="49" spans="1:4" ht="18.75" thickBot="1">
      <c r="A49" s="281" t="s">
        <v>83</v>
      </c>
      <c r="B49" s="175" t="e">
        <f>AVERAGE(B42:B47)</f>
        <v>#DIV/0!</v>
      </c>
      <c r="C49" s="175" t="e">
        <f>AVERAGE(C42:C47)</f>
        <v>#DIV/0!</v>
      </c>
      <c r="D49" s="238" t="e">
        <f>AVERAGE(D42:D47)</f>
        <v>#DIV/0!</v>
      </c>
    </row>
    <row r="50" spans="1:4" ht="16.5" thickBot="1">
      <c r="A50" s="174" t="s">
        <v>94</v>
      </c>
      <c r="B50" s="272" t="e">
        <f>STDEV(B42:B47)</f>
        <v>#DIV/0!</v>
      </c>
      <c r="C50" s="272" t="e">
        <f>STDEV(C42:C47)</f>
        <v>#DIV/0!</v>
      </c>
      <c r="D50" s="270" t="e">
        <f>STDEV(D42:D47)</f>
        <v>#DIV/0!</v>
      </c>
    </row>
  </sheetData>
  <sheetProtection/>
  <mergeCells count="5">
    <mergeCell ref="A1:D1"/>
    <mergeCell ref="C4:D4"/>
    <mergeCell ref="A18:D18"/>
    <mergeCell ref="A30:D30"/>
    <mergeCell ref="A41:D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mmu-user</dc:creator>
  <cp:keywords/>
  <dc:description/>
  <cp:lastModifiedBy>CTP</cp:lastModifiedBy>
  <cp:lastPrinted>2015-08-18T13:47:32Z</cp:lastPrinted>
  <dcterms:created xsi:type="dcterms:W3CDTF">2010-07-16T12:15:58Z</dcterms:created>
  <dcterms:modified xsi:type="dcterms:W3CDTF">2016-07-25T07:21:21Z</dcterms:modified>
  <cp:category/>
  <cp:version/>
  <cp:contentType/>
  <cp:contentStatus/>
</cp:coreProperties>
</file>