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600" windowHeight="11760" activeTab="0"/>
  </bookViews>
  <sheets>
    <sheet name="Site Description" sheetId="1" r:id="rId1"/>
    <sheet name="Data Entry" sheetId="2" r:id="rId2"/>
    <sheet name="Equations" sheetId="3" r:id="rId3"/>
    <sheet name="Data Analysis GenEQ" sheetId="4" r:id="rId4"/>
    <sheet name="Data Analysis IndEQ" sheetId="5" r:id="rId5"/>
    <sheet name="Results" sheetId="6" r:id="rId6"/>
  </sheets>
  <definedNames/>
  <calcPr fullCalcOnLoad="1"/>
</workbook>
</file>

<file path=xl/sharedStrings.xml><?xml version="1.0" encoding="utf-8"?>
<sst xmlns="http://schemas.openxmlformats.org/spreadsheetml/2006/main" count="312" uniqueCount="79">
  <si>
    <t>Site</t>
  </si>
  <si>
    <t>Depth</t>
  </si>
  <si>
    <t>Surveyor</t>
  </si>
  <si>
    <t>Echinometra lucunter</t>
  </si>
  <si>
    <t>Eucidaris tribuloides</t>
  </si>
  <si>
    <t>Other Species</t>
  </si>
  <si>
    <t>0-20</t>
  </si>
  <si>
    <t>21-40</t>
  </si>
  <si>
    <t>41-60</t>
  </si>
  <si>
    <t>61-80</t>
  </si>
  <si>
    <t>81-100</t>
  </si>
  <si>
    <t>Total</t>
  </si>
  <si>
    <t>Transect 1</t>
  </si>
  <si>
    <t>Transect 2</t>
  </si>
  <si>
    <t>Transect 3</t>
  </si>
  <si>
    <t>Transect 4</t>
  </si>
  <si>
    <t>Transect 5</t>
  </si>
  <si>
    <t>Transect 6</t>
  </si>
  <si>
    <t>Transect No.</t>
  </si>
  <si>
    <t>Std Dev</t>
  </si>
  <si>
    <t>Bioerosion (g CaCO3/urchin/day)</t>
  </si>
  <si>
    <r>
      <t>Mean no./m</t>
    </r>
    <r>
      <rPr>
        <b/>
        <vertAlign val="superscript"/>
        <sz val="11"/>
        <color indexed="8"/>
        <rFont val="Calibri"/>
        <family val="2"/>
      </rPr>
      <t>2</t>
    </r>
  </si>
  <si>
    <t>Spreadsheet Guidelines</t>
  </si>
  <si>
    <t>1.</t>
  </si>
  <si>
    <t>2.</t>
  </si>
  <si>
    <t>3.</t>
  </si>
  <si>
    <t>Survey Date</t>
  </si>
  <si>
    <t>Notes</t>
  </si>
  <si>
    <t>Site Details</t>
  </si>
  <si>
    <t>Length (m)</t>
  </si>
  <si>
    <t>Width (m)</t>
  </si>
  <si>
    <r>
      <t>Area (m</t>
    </r>
    <r>
      <rPr>
        <b/>
        <vertAlign val="superscript"/>
        <sz val="11"/>
        <color indexed="8"/>
        <rFont val="Calibri"/>
        <family val="2"/>
      </rPr>
      <t>2</t>
    </r>
    <r>
      <rPr>
        <b/>
        <sz val="11"/>
        <color indexed="8"/>
        <rFont val="Calibri"/>
        <family val="2"/>
      </rPr>
      <t>)</t>
    </r>
  </si>
  <si>
    <t>Transect 1: Urchin Numbers</t>
  </si>
  <si>
    <t>Transect 2: Urchin Numbers</t>
  </si>
  <si>
    <t>Transect 3: Urchin Numbers</t>
  </si>
  <si>
    <t>Transect 4: Urchin Numbers</t>
  </si>
  <si>
    <t>Transect 5: Urchin Numbers</t>
  </si>
  <si>
    <t>Transect 6: Urchin Numbers</t>
  </si>
  <si>
    <t>Total No.</t>
  </si>
  <si>
    <t>where</t>
  </si>
  <si>
    <t>y = Bioerosion rate (g/urchin/day)</t>
  </si>
  <si>
    <t>Median Test Size (mm)</t>
  </si>
  <si>
    <t>x = Urchin Test Size (mm)</t>
  </si>
  <si>
    <r>
      <t>General Urchin Equation: y = 8*10</t>
    </r>
    <r>
      <rPr>
        <b/>
        <vertAlign val="superscript"/>
        <sz val="14"/>
        <color indexed="8"/>
        <rFont val="Calibri"/>
        <family val="2"/>
      </rPr>
      <t>-5</t>
    </r>
    <r>
      <rPr>
        <b/>
        <sz val="14"/>
        <color indexed="8"/>
        <rFont val="Calibri"/>
        <family val="2"/>
      </rPr>
      <t>x</t>
    </r>
    <r>
      <rPr>
        <b/>
        <vertAlign val="superscript"/>
        <sz val="14"/>
        <color indexed="8"/>
        <rFont val="Calibri"/>
        <family val="2"/>
      </rPr>
      <t>2.4537</t>
    </r>
  </si>
  <si>
    <r>
      <t>Diadema Urchin Equation: y = 0.0029x</t>
    </r>
    <r>
      <rPr>
        <b/>
        <vertAlign val="superscript"/>
        <sz val="14"/>
        <color indexed="8"/>
        <rFont val="Calibri"/>
        <family val="2"/>
      </rPr>
      <t>1.6624</t>
    </r>
  </si>
  <si>
    <r>
      <t>Echinometra Urchin Equation: y = 0.0007x</t>
    </r>
    <r>
      <rPr>
        <b/>
        <vertAlign val="superscript"/>
        <sz val="14"/>
        <color indexed="8"/>
        <rFont val="Calibri"/>
        <family val="2"/>
      </rPr>
      <t>1.7309</t>
    </r>
  </si>
  <si>
    <t>Test Size (mm)</t>
  </si>
  <si>
    <t>Transect Urchin Abundance: Numbers</t>
  </si>
  <si>
    <r>
      <t>Transect Urchin Abundance: no./m</t>
    </r>
    <r>
      <rPr>
        <b/>
        <vertAlign val="superscript"/>
        <sz val="12"/>
        <color indexed="8"/>
        <rFont val="Calibri"/>
        <family val="2"/>
      </rPr>
      <t>2</t>
    </r>
  </si>
  <si>
    <t>D antillarum</t>
  </si>
  <si>
    <t>Echinometra spp.</t>
  </si>
  <si>
    <t>Others</t>
  </si>
  <si>
    <t>Latitude</t>
  </si>
  <si>
    <t>Longitude</t>
  </si>
  <si>
    <t>Using the General Equation for all Urchins</t>
  </si>
  <si>
    <t>Echinometra viridis</t>
  </si>
  <si>
    <t>Survey Period</t>
  </si>
  <si>
    <t>Surveyors</t>
  </si>
  <si>
    <t>4.</t>
  </si>
  <si>
    <t>The spreadsheet calculates the bioerosion rate based on mean abundances for six transects. If a transect is not surveyed, the transect length and width figures must be deleted from the table below. Otherwise the spreadsheet will still calculate the bioerosion rate based on the mean of six transects.</t>
  </si>
  <si>
    <t>Transect ID</t>
  </si>
  <si>
    <t>Greyed out or yellow cells should not be manipulated.</t>
  </si>
  <si>
    <r>
      <t xml:space="preserve">Site details may be added to this tab and data to the 'Data Entry' tab. The 'Equations' tab illustrates the equations used to calculate bioerosion. The 'Data Analysis GenEQ' tab calculates bioerosion using a general equation for all species of urchin. The 'Data Analysis IndEQ' tab calculates bioerosion using separate equations for </t>
    </r>
    <r>
      <rPr>
        <i/>
        <sz val="11"/>
        <color indexed="8"/>
        <rFont val="Calibri"/>
        <family val="2"/>
      </rPr>
      <t>Diadema</t>
    </r>
    <r>
      <rPr>
        <sz val="11"/>
        <color theme="1"/>
        <rFont val="Calibri"/>
        <family val="2"/>
      </rPr>
      <t xml:space="preserve"> and </t>
    </r>
    <r>
      <rPr>
        <i/>
        <sz val="11"/>
        <color indexed="8"/>
        <rFont val="Calibri"/>
        <family val="2"/>
      </rPr>
      <t>Echinometra</t>
    </r>
    <r>
      <rPr>
        <sz val="11"/>
        <color theme="1"/>
        <rFont val="Calibri"/>
        <family val="2"/>
      </rPr>
      <t xml:space="preserve"> urchins. The results are displayed in the 'Results' tab.</t>
    </r>
  </si>
  <si>
    <t>Transect lengths and widths (pre-set as 10 m x 2 m), recorded in the table below, yield areas which are linked to urchin abundance. Default figures have already been added but these may be changed if required.</t>
  </si>
  <si>
    <t>Survey Results</t>
  </si>
  <si>
    <t>Diadema antillarum</t>
  </si>
  <si>
    <t>Mean</t>
  </si>
  <si>
    <t>Bioerosion (g CaCO3/m2/yr)</t>
  </si>
  <si>
    <t>Standard Deviation</t>
  </si>
  <si>
    <r>
      <t>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t>
    </r>
  </si>
  <si>
    <t>Totals</t>
  </si>
  <si>
    <t>Transect Totals</t>
  </si>
  <si>
    <t>Site Total</t>
  </si>
  <si>
    <r>
      <t>Site Mean Bioerosion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t>
    </r>
  </si>
  <si>
    <r>
      <t>Mean Bioerosion Rates (kg CaCO</t>
    </r>
    <r>
      <rPr>
        <b/>
        <vertAlign val="subscript"/>
        <sz val="14"/>
        <color indexed="8"/>
        <rFont val="Calibri"/>
        <family val="2"/>
      </rPr>
      <t>3</t>
    </r>
    <r>
      <rPr>
        <b/>
        <sz val="14"/>
        <color indexed="8"/>
        <rFont val="Calibri"/>
        <family val="2"/>
      </rPr>
      <t>/m</t>
    </r>
    <r>
      <rPr>
        <b/>
        <vertAlign val="superscript"/>
        <sz val="14"/>
        <color indexed="8"/>
        <rFont val="Calibri"/>
        <family val="2"/>
      </rPr>
      <t>2</t>
    </r>
    <r>
      <rPr>
        <b/>
        <sz val="14"/>
        <color indexed="8"/>
        <rFont val="Calibri"/>
        <family val="2"/>
      </rPr>
      <t>/yr)</t>
    </r>
  </si>
  <si>
    <r>
      <t xml:space="preserve">Using separate equations for </t>
    </r>
    <r>
      <rPr>
        <b/>
        <i/>
        <sz val="12"/>
        <color indexed="8"/>
        <rFont val="Calibri"/>
        <family val="2"/>
      </rPr>
      <t>Diadema</t>
    </r>
    <r>
      <rPr>
        <b/>
        <sz val="12"/>
        <color indexed="8"/>
        <rFont val="Calibri"/>
        <family val="2"/>
      </rPr>
      <t xml:space="preserve">, </t>
    </r>
    <r>
      <rPr>
        <b/>
        <i/>
        <sz val="12"/>
        <color indexed="8"/>
        <rFont val="Calibri"/>
        <family val="2"/>
      </rPr>
      <t>Echinometra</t>
    </r>
    <r>
      <rPr>
        <b/>
        <sz val="12"/>
        <color indexed="8"/>
        <rFont val="Calibri"/>
        <family val="2"/>
      </rPr>
      <t xml:space="preserve"> and other urchins</t>
    </r>
  </si>
  <si>
    <t>Respective Standard Deviations</t>
  </si>
  <si>
    <r>
      <t>Mean Urchin Abundance (no./m</t>
    </r>
    <r>
      <rPr>
        <b/>
        <vertAlign val="superscript"/>
        <sz val="12"/>
        <color indexed="8"/>
        <rFont val="Calibri"/>
        <family val="2"/>
      </rPr>
      <t>2</t>
    </r>
    <r>
      <rPr>
        <b/>
        <sz val="12"/>
        <color indexed="8"/>
        <rFont val="Calibri"/>
        <family val="2"/>
      </rPr>
      <t>)</t>
    </r>
  </si>
  <si>
    <r>
      <t>Site Mean 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</si>
</sst>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0.0"/>
    <numFmt numFmtId="172" formatCode="0.000"/>
    <numFmt numFmtId="173" formatCode="0.0000"/>
    <numFmt numFmtId="174" formatCode="0.00000"/>
    <numFmt numFmtId="175" formatCode="0.000000"/>
    <numFmt numFmtId="176" formatCode="0.0000000"/>
    <numFmt numFmtId="177" formatCode="0.00000000"/>
  </numFmts>
  <fonts count="53">
    <font>
      <sz val="11"/>
      <color theme="1"/>
      <name val="Calibri"/>
      <family val="2"/>
    </font>
    <font>
      <sz val="11"/>
      <color indexed="8"/>
      <name val="Calibri"/>
      <family val="2"/>
    </font>
    <font>
      <b/>
      <vertAlign val="superscript"/>
      <sz val="11"/>
      <color indexed="8"/>
      <name val="Calibri"/>
      <family val="2"/>
    </font>
    <font>
      <b/>
      <sz val="11"/>
      <color indexed="8"/>
      <name val="Calibri"/>
      <family val="2"/>
    </font>
    <font>
      <b/>
      <sz val="14"/>
      <color indexed="8"/>
      <name val="Calibri"/>
      <family val="2"/>
    </font>
    <font>
      <b/>
      <vertAlign val="superscript"/>
      <sz val="14"/>
      <color indexed="8"/>
      <name val="Calibri"/>
      <family val="2"/>
    </font>
    <font>
      <b/>
      <vertAlign val="superscript"/>
      <sz val="12"/>
      <color indexed="8"/>
      <name val="Calibri"/>
      <family val="2"/>
    </font>
    <font>
      <b/>
      <vertAlign val="subscript"/>
      <sz val="14"/>
      <color indexed="8"/>
      <name val="Calibri"/>
      <family val="2"/>
    </font>
    <font>
      <b/>
      <i/>
      <sz val="11"/>
      <color indexed="8"/>
      <name val="Calibri"/>
      <family val="2"/>
    </font>
    <font>
      <b/>
      <sz val="11"/>
      <name val="Calibri"/>
      <family val="2"/>
    </font>
    <font>
      <b/>
      <sz val="12"/>
      <color indexed="8"/>
      <name val="Calibri"/>
      <family val="2"/>
    </font>
    <font>
      <b/>
      <sz val="11"/>
      <color indexed="10"/>
      <name val="Calibri"/>
      <family val="2"/>
    </font>
    <font>
      <sz val="11"/>
      <name val="Calibri"/>
      <family val="2"/>
    </font>
    <font>
      <b/>
      <i/>
      <sz val="11"/>
      <name val="Calibri"/>
      <family val="2"/>
    </font>
    <font>
      <b/>
      <sz val="12"/>
      <name val="Calibri"/>
      <family val="2"/>
    </font>
    <font>
      <sz val="8"/>
      <name val="Calibri"/>
      <family val="2"/>
    </font>
    <font>
      <i/>
      <sz val="11"/>
      <color indexed="8"/>
      <name val="Calibri"/>
      <family val="2"/>
    </font>
    <font>
      <b/>
      <vertAlign val="subscript"/>
      <sz val="12"/>
      <color indexed="8"/>
      <name val="Calibri"/>
      <family val="2"/>
    </font>
    <font>
      <b/>
      <vertAlign val="subscript"/>
      <sz val="11"/>
      <color indexed="8"/>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33CC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78">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Border="1" applyAlignment="1">
      <alignment/>
    </xf>
    <xf numFmtId="0" fontId="0" fillId="33" borderId="0" xfId="0" applyFill="1" applyAlignment="1">
      <alignment/>
    </xf>
    <xf numFmtId="0" fontId="3"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xf>
    <xf numFmtId="0" fontId="0" fillId="33" borderId="14" xfId="0" applyFill="1" applyBorder="1" applyAlignment="1">
      <alignment horizontal="center"/>
    </xf>
    <xf numFmtId="0" fontId="3" fillId="33" borderId="15" xfId="0" applyFont="1" applyFill="1" applyBorder="1" applyAlignment="1">
      <alignment/>
    </xf>
    <xf numFmtId="0" fontId="3" fillId="34" borderId="16" xfId="0" applyFont="1" applyFill="1" applyBorder="1" applyAlignment="1">
      <alignment horizontal="center"/>
    </xf>
    <xf numFmtId="0" fontId="3" fillId="34" borderId="17" xfId="0" applyFont="1" applyFill="1" applyBorder="1" applyAlignment="1">
      <alignment horizontal="center"/>
    </xf>
    <xf numFmtId="0" fontId="0" fillId="33" borderId="0" xfId="0" applyFill="1" applyBorder="1" applyAlignment="1">
      <alignment/>
    </xf>
    <xf numFmtId="0" fontId="3" fillId="34" borderId="18" xfId="0" applyFont="1" applyFill="1" applyBorder="1" applyAlignment="1">
      <alignment/>
    </xf>
    <xf numFmtId="0" fontId="3" fillId="33" borderId="18" xfId="0" applyFont="1" applyFill="1" applyBorder="1" applyAlignment="1">
      <alignment/>
    </xf>
    <xf numFmtId="0" fontId="8" fillId="33" borderId="19" xfId="0" applyFont="1" applyFill="1" applyBorder="1" applyAlignment="1">
      <alignment horizontal="center"/>
    </xf>
    <xf numFmtId="0" fontId="3" fillId="33" borderId="19" xfId="0" applyFont="1" applyFill="1" applyBorder="1" applyAlignment="1">
      <alignment horizontal="center"/>
    </xf>
    <xf numFmtId="0" fontId="3" fillId="33" borderId="18" xfId="0" applyFont="1" applyFill="1" applyBorder="1" applyAlignment="1">
      <alignment horizont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1"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vertical="center"/>
    </xf>
    <xf numFmtId="0" fontId="8" fillId="33" borderId="23" xfId="0" applyFont="1" applyFill="1" applyBorder="1" applyAlignment="1">
      <alignment horizontal="center"/>
    </xf>
    <xf numFmtId="0" fontId="8" fillId="33" borderId="17" xfId="0" applyFont="1" applyFill="1" applyBorder="1" applyAlignment="1">
      <alignment horizontal="center"/>
    </xf>
    <xf numFmtId="0" fontId="3" fillId="33" borderId="24"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center" vertical="center"/>
    </xf>
    <xf numFmtId="2" fontId="0" fillId="33" borderId="0" xfId="0" applyNumberFormat="1" applyFill="1" applyAlignment="1">
      <alignment horizontal="center"/>
    </xf>
    <xf numFmtId="0" fontId="0" fillId="33" borderId="13" xfId="0" applyFill="1" applyBorder="1" applyAlignment="1">
      <alignment/>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15" xfId="0" applyFill="1" applyBorder="1" applyAlignment="1">
      <alignment/>
    </xf>
    <xf numFmtId="0" fontId="9" fillId="33" borderId="13" xfId="0" applyFont="1" applyFill="1" applyBorder="1" applyAlignment="1">
      <alignment/>
    </xf>
    <xf numFmtId="0" fontId="0" fillId="33" borderId="29" xfId="0" applyFill="1" applyBorder="1" applyAlignment="1">
      <alignment/>
    </xf>
    <xf numFmtId="0" fontId="3" fillId="33" borderId="30" xfId="0" applyFont="1" applyFill="1" applyBorder="1" applyAlignment="1">
      <alignment vertical="center"/>
    </xf>
    <xf numFmtId="0" fontId="3" fillId="33" borderId="31" xfId="0" applyFont="1" applyFill="1" applyBorder="1" applyAlignment="1">
      <alignment vertical="center"/>
    </xf>
    <xf numFmtId="2" fontId="11" fillId="0" borderId="0" xfId="0" applyNumberFormat="1" applyFont="1" applyBorder="1" applyAlignment="1">
      <alignment horizontal="center"/>
    </xf>
    <xf numFmtId="2" fontId="3" fillId="0" borderId="0" xfId="0" applyNumberFormat="1" applyFont="1" applyBorder="1" applyAlignment="1">
      <alignment horizontal="center"/>
    </xf>
    <xf numFmtId="2" fontId="0" fillId="33" borderId="0" xfId="0" applyNumberFormat="1" applyFill="1" applyAlignment="1">
      <alignment/>
    </xf>
    <xf numFmtId="0" fontId="3" fillId="33" borderId="32" xfId="0" applyFont="1" applyFill="1" applyBorder="1" applyAlignment="1">
      <alignment horizontal="center"/>
    </xf>
    <xf numFmtId="0" fontId="3" fillId="33" borderId="33" xfId="0" applyFont="1" applyFill="1" applyBorder="1" applyAlignment="1">
      <alignment horizontal="center"/>
    </xf>
    <xf numFmtId="2" fontId="0" fillId="33" borderId="14" xfId="0" applyNumberFormat="1" applyFill="1" applyBorder="1" applyAlignment="1">
      <alignment horizontal="center"/>
    </xf>
    <xf numFmtId="2" fontId="0" fillId="33" borderId="34" xfId="0" applyNumberFormat="1" applyFill="1" applyBorder="1" applyAlignment="1">
      <alignment horizontal="center"/>
    </xf>
    <xf numFmtId="2" fontId="0" fillId="33" borderId="35" xfId="0" applyNumberFormat="1" applyFill="1" applyBorder="1" applyAlignment="1">
      <alignment horizontal="center"/>
    </xf>
    <xf numFmtId="2" fontId="0" fillId="33" borderId="36" xfId="0" applyNumberFormat="1" applyFill="1" applyBorder="1" applyAlignment="1">
      <alignment horizontal="center"/>
    </xf>
    <xf numFmtId="2" fontId="0" fillId="33" borderId="25" xfId="0" applyNumberFormat="1" applyFill="1" applyBorder="1" applyAlignment="1">
      <alignment horizontal="center"/>
    </xf>
    <xf numFmtId="2" fontId="0" fillId="33" borderId="15" xfId="0" applyNumberFormat="1" applyFill="1" applyBorder="1" applyAlignment="1">
      <alignment horizontal="center"/>
    </xf>
    <xf numFmtId="2" fontId="0" fillId="33" borderId="26" xfId="0" applyNumberFormat="1" applyFill="1" applyBorder="1" applyAlignment="1">
      <alignment horizontal="center"/>
    </xf>
    <xf numFmtId="2" fontId="0" fillId="33" borderId="27" xfId="0" applyNumberFormat="1" applyFill="1" applyBorder="1" applyAlignment="1">
      <alignment horizontal="center"/>
    </xf>
    <xf numFmtId="2" fontId="0" fillId="33" borderId="37" xfId="0" applyNumberFormat="1" applyFill="1" applyBorder="1" applyAlignment="1">
      <alignment horizontal="center"/>
    </xf>
    <xf numFmtId="2" fontId="0" fillId="33" borderId="28" xfId="0" applyNumberFormat="1" applyFill="1" applyBorder="1" applyAlignment="1">
      <alignment horizontal="center"/>
    </xf>
    <xf numFmtId="0" fontId="12" fillId="33" borderId="25" xfId="0" applyFont="1" applyFill="1" applyBorder="1" applyAlignment="1">
      <alignment horizontal="center"/>
    </xf>
    <xf numFmtId="0" fontId="12" fillId="33" borderId="26" xfId="0" applyFont="1" applyFill="1" applyBorder="1" applyAlignment="1">
      <alignment horizontal="center"/>
    </xf>
    <xf numFmtId="0" fontId="12" fillId="33" borderId="27" xfId="0" applyFont="1" applyFill="1" applyBorder="1" applyAlignment="1">
      <alignment horizontal="center"/>
    </xf>
    <xf numFmtId="0" fontId="12" fillId="33" borderId="28" xfId="0" applyFont="1" applyFill="1" applyBorder="1" applyAlignment="1">
      <alignment horizontal="center"/>
    </xf>
    <xf numFmtId="2" fontId="0" fillId="0" borderId="0" xfId="0" applyNumberFormat="1" applyAlignment="1">
      <alignment/>
    </xf>
    <xf numFmtId="0" fontId="3" fillId="33" borderId="38" xfId="0" applyFont="1" applyFill="1" applyBorder="1" applyAlignment="1">
      <alignment vertical="center"/>
    </xf>
    <xf numFmtId="0" fontId="0" fillId="0" borderId="0" xfId="0" applyFill="1" applyAlignment="1">
      <alignment/>
    </xf>
    <xf numFmtId="0" fontId="3" fillId="0" borderId="0" xfId="0" applyFont="1" applyFill="1" applyBorder="1" applyAlignment="1">
      <alignment/>
    </xf>
    <xf numFmtId="2" fontId="0" fillId="0" borderId="0" xfId="0" applyNumberFormat="1" applyFill="1" applyBorder="1" applyAlignment="1">
      <alignment horizontal="left" indent="7"/>
    </xf>
    <xf numFmtId="2" fontId="0" fillId="0" borderId="0" xfId="0" applyNumberFormat="1" applyFill="1" applyBorder="1" applyAlignment="1">
      <alignment/>
    </xf>
    <xf numFmtId="0" fontId="3" fillId="33" borderId="32" xfId="0" applyFont="1" applyFill="1" applyBorder="1" applyAlignment="1">
      <alignment/>
    </xf>
    <xf numFmtId="0" fontId="3" fillId="33" borderId="19" xfId="0" applyFont="1" applyFill="1" applyBorder="1" applyAlignment="1">
      <alignment/>
    </xf>
    <xf numFmtId="0" fontId="3" fillId="33" borderId="33" xfId="0" applyFont="1" applyFill="1" applyBorder="1" applyAlignment="1">
      <alignment/>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1" xfId="0" applyFont="1" applyFill="1" applyBorder="1" applyAlignment="1">
      <alignment vertical="center"/>
    </xf>
    <xf numFmtId="0" fontId="0" fillId="33" borderId="11" xfId="0" applyFill="1" applyBorder="1" applyAlignment="1">
      <alignment horizontal="center"/>
    </xf>
    <xf numFmtId="0" fontId="0" fillId="33" borderId="35"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0" fillId="33" borderId="44" xfId="0" applyFill="1" applyBorder="1" applyAlignment="1">
      <alignment horizontal="center"/>
    </xf>
    <xf numFmtId="0" fontId="13" fillId="33" borderId="45" xfId="0" applyFont="1" applyFill="1" applyBorder="1" applyAlignment="1">
      <alignment/>
    </xf>
    <xf numFmtId="0" fontId="9" fillId="33" borderId="46" xfId="0" applyFont="1" applyFill="1" applyBorder="1" applyAlignment="1">
      <alignment/>
    </xf>
    <xf numFmtId="0" fontId="8" fillId="33" borderId="45" xfId="0" applyFont="1" applyFill="1" applyBorder="1" applyAlignment="1">
      <alignment/>
    </xf>
    <xf numFmtId="0" fontId="3" fillId="33" borderId="46" xfId="0" applyFont="1" applyFill="1" applyBorder="1" applyAlignment="1">
      <alignment/>
    </xf>
    <xf numFmtId="0" fontId="13" fillId="33" borderId="47" xfId="0" applyFont="1" applyFill="1" applyBorder="1" applyAlignment="1">
      <alignment/>
    </xf>
    <xf numFmtId="0" fontId="8" fillId="33" borderId="47" xfId="0" applyFont="1" applyFill="1" applyBorder="1" applyAlignment="1">
      <alignment/>
    </xf>
    <xf numFmtId="0" fontId="12" fillId="33" borderId="15" xfId="0" applyFont="1" applyFill="1" applyBorder="1" applyAlignment="1">
      <alignment horizontal="center"/>
    </xf>
    <xf numFmtId="0" fontId="12" fillId="33" borderId="37" xfId="0" applyFont="1" applyFill="1" applyBorder="1" applyAlignment="1">
      <alignment horizontal="center"/>
    </xf>
    <xf numFmtId="0" fontId="0" fillId="33" borderId="15" xfId="0" applyFill="1" applyBorder="1" applyAlignment="1">
      <alignment horizontal="center"/>
    </xf>
    <xf numFmtId="0" fontId="0" fillId="33" borderId="37" xfId="0" applyFill="1" applyBorder="1" applyAlignment="1">
      <alignment horizontal="center"/>
    </xf>
    <xf numFmtId="0" fontId="0" fillId="33" borderId="25" xfId="0" applyFill="1" applyBorder="1" applyAlignment="1">
      <alignment/>
    </xf>
    <xf numFmtId="0" fontId="3" fillId="34" borderId="18" xfId="0" applyFont="1" applyFill="1" applyBorder="1" applyAlignment="1">
      <alignment horizontal="center"/>
    </xf>
    <xf numFmtId="0" fontId="3" fillId="34" borderId="19"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33"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38" xfId="0" applyFont="1" applyFill="1" applyBorder="1" applyAlignment="1">
      <alignment horizontal="center"/>
    </xf>
    <xf numFmtId="0" fontId="3" fillId="33" borderId="0" xfId="0" applyFont="1" applyFill="1" applyAlignment="1">
      <alignment horizontal="center"/>
    </xf>
    <xf numFmtId="0" fontId="3" fillId="33" borderId="22" xfId="0" applyFont="1" applyFill="1" applyBorder="1" applyAlignment="1">
      <alignment horizontal="center"/>
    </xf>
    <xf numFmtId="0" fontId="3" fillId="34" borderId="48" xfId="0" applyFont="1" applyFill="1" applyBorder="1" applyAlignment="1">
      <alignment horizontal="center"/>
    </xf>
    <xf numFmtId="0" fontId="3" fillId="33" borderId="15" xfId="0" applyFont="1" applyFill="1" applyBorder="1" applyAlignment="1">
      <alignment/>
    </xf>
    <xf numFmtId="0" fontId="3" fillId="34" borderId="37" xfId="0" applyFont="1" applyFill="1" applyBorder="1" applyAlignment="1">
      <alignment/>
    </xf>
    <xf numFmtId="0" fontId="3" fillId="33" borderId="13" xfId="0" applyFont="1" applyFill="1" applyBorder="1" applyAlignment="1">
      <alignment/>
    </xf>
    <xf numFmtId="0" fontId="3" fillId="33" borderId="37" xfId="0" applyFont="1" applyFill="1" applyBorder="1" applyAlignment="1">
      <alignment/>
    </xf>
    <xf numFmtId="0" fontId="3" fillId="0" borderId="49"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0" fillId="0" borderId="52"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55"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0" fillId="33" borderId="26" xfId="0" applyFill="1" applyBorder="1" applyAlignment="1">
      <alignment/>
    </xf>
    <xf numFmtId="0" fontId="0" fillId="33" borderId="27" xfId="0" applyFill="1" applyBorder="1" applyAlignment="1">
      <alignment/>
    </xf>
    <xf numFmtId="0" fontId="0" fillId="33" borderId="56" xfId="0" applyFill="1" applyBorder="1" applyAlignment="1">
      <alignment/>
    </xf>
    <xf numFmtId="0" fontId="0" fillId="33" borderId="28" xfId="0" applyFill="1" applyBorder="1" applyAlignment="1">
      <alignment/>
    </xf>
    <xf numFmtId="49" fontId="3" fillId="33" borderId="0" xfId="0" applyNumberFormat="1" applyFont="1" applyFill="1" applyBorder="1" applyAlignment="1">
      <alignment horizontal="center"/>
    </xf>
    <xf numFmtId="49" fontId="0" fillId="33" borderId="0" xfId="0" applyNumberFormat="1" applyFont="1" applyFill="1" applyBorder="1" applyAlignment="1">
      <alignment horizontal="center" vertical="top"/>
    </xf>
    <xf numFmtId="49" fontId="3" fillId="33" borderId="0" xfId="0" applyNumberFormat="1" applyFont="1" applyFill="1" applyBorder="1" applyAlignment="1">
      <alignment horizontal="center" vertical="top"/>
    </xf>
    <xf numFmtId="49" fontId="3" fillId="33" borderId="0" xfId="0" applyNumberFormat="1" applyFont="1" applyFill="1" applyAlignment="1">
      <alignment horizontal="center" vertical="top"/>
    </xf>
    <xf numFmtId="49" fontId="0" fillId="33" borderId="0" xfId="0" applyNumberFormat="1" applyFont="1" applyFill="1" applyAlignment="1">
      <alignment horizontal="center" vertical="top"/>
    </xf>
    <xf numFmtId="0" fontId="0" fillId="33" borderId="0" xfId="0" applyFill="1" applyBorder="1" applyAlignment="1">
      <alignment horizontal="left" wrapText="1"/>
    </xf>
    <xf numFmtId="0" fontId="0" fillId="33" borderId="0" xfId="0" applyFill="1" applyAlignment="1">
      <alignment horizontal="left" wrapText="1"/>
    </xf>
    <xf numFmtId="0" fontId="0" fillId="33" borderId="0" xfId="0" applyFill="1" applyAlignment="1">
      <alignment horizontal="left" vertical="top" wrapText="1"/>
    </xf>
    <xf numFmtId="0" fontId="3" fillId="33" borderId="0" xfId="0" applyFont="1" applyFill="1" applyAlignment="1">
      <alignment horizontal="center"/>
    </xf>
    <xf numFmtId="0" fontId="0" fillId="0" borderId="0" xfId="0" applyFont="1" applyAlignment="1">
      <alignment/>
    </xf>
    <xf numFmtId="0" fontId="13" fillId="33" borderId="13" xfId="0" applyFont="1" applyFill="1" applyBorder="1" applyAlignment="1">
      <alignment/>
    </xf>
    <xf numFmtId="0" fontId="3" fillId="33" borderId="57" xfId="0" applyFont="1" applyFill="1" applyBorder="1" applyAlignment="1">
      <alignment vertical="center"/>
    </xf>
    <xf numFmtId="0" fontId="3" fillId="33" borderId="32" xfId="0" applyFont="1" applyFill="1" applyBorder="1" applyAlignment="1">
      <alignment vertical="center"/>
    </xf>
    <xf numFmtId="2" fontId="0" fillId="33" borderId="11" xfId="0" applyNumberFormat="1" applyFill="1" applyBorder="1" applyAlignment="1">
      <alignment horizontal="center"/>
    </xf>
    <xf numFmtId="2" fontId="0" fillId="35" borderId="17" xfId="0" applyNumberFormat="1" applyFill="1" applyBorder="1" applyAlignment="1">
      <alignment horizontal="center"/>
    </xf>
    <xf numFmtId="2" fontId="0" fillId="36" borderId="29" xfId="0" applyNumberFormat="1" applyFill="1" applyBorder="1" applyAlignment="1">
      <alignment horizontal="center"/>
    </xf>
    <xf numFmtId="2" fontId="0" fillId="36" borderId="58" xfId="0" applyNumberFormat="1" applyFill="1" applyBorder="1" applyAlignment="1">
      <alignment horizontal="center"/>
    </xf>
    <xf numFmtId="2" fontId="0" fillId="36" borderId="25" xfId="0" applyNumberFormat="1" applyFill="1" applyBorder="1" applyAlignment="1">
      <alignment horizontal="center"/>
    </xf>
    <xf numFmtId="2" fontId="0" fillId="36" borderId="26" xfId="0" applyNumberFormat="1" applyFill="1" applyBorder="1" applyAlignment="1">
      <alignment horizontal="center"/>
    </xf>
    <xf numFmtId="2" fontId="0" fillId="36" borderId="27" xfId="0" applyNumberFormat="1" applyFill="1" applyBorder="1" applyAlignment="1">
      <alignment horizontal="center"/>
    </xf>
    <xf numFmtId="2" fontId="0" fillId="36" borderId="28" xfId="0" applyNumberFormat="1" applyFill="1" applyBorder="1" applyAlignment="1">
      <alignment horizontal="center"/>
    </xf>
    <xf numFmtId="2" fontId="0" fillId="36" borderId="56" xfId="0" applyNumberFormat="1" applyFill="1" applyBorder="1" applyAlignment="1">
      <alignment horizontal="center"/>
    </xf>
    <xf numFmtId="0" fontId="3" fillId="36" borderId="32" xfId="0" applyFont="1" applyFill="1" applyBorder="1" applyAlignment="1">
      <alignment horizontal="center"/>
    </xf>
    <xf numFmtId="0" fontId="3" fillId="36" borderId="33" xfId="0" applyFont="1" applyFill="1" applyBorder="1" applyAlignment="1">
      <alignment horizontal="center"/>
    </xf>
    <xf numFmtId="2" fontId="0" fillId="33" borderId="30" xfId="0" applyNumberFormat="1" applyFill="1" applyBorder="1" applyAlignment="1">
      <alignment horizontal="center"/>
    </xf>
    <xf numFmtId="2" fontId="0" fillId="33" borderId="31" xfId="0" applyNumberFormat="1" applyFill="1" applyBorder="1" applyAlignment="1">
      <alignment horizontal="center"/>
    </xf>
    <xf numFmtId="0" fontId="0" fillId="35" borderId="0" xfId="0" applyFill="1" applyBorder="1" applyAlignment="1">
      <alignment horizontal="center"/>
    </xf>
    <xf numFmtId="2" fontId="0" fillId="35" borderId="0" xfId="0" applyNumberFormat="1" applyFill="1" applyBorder="1" applyAlignment="1">
      <alignment horizontal="center"/>
    </xf>
    <xf numFmtId="0" fontId="3" fillId="35" borderId="0" xfId="0" applyFont="1" applyFill="1" applyBorder="1" applyAlignment="1">
      <alignment vertical="center"/>
    </xf>
    <xf numFmtId="2" fontId="49" fillId="36" borderId="59" xfId="0" applyNumberFormat="1" applyFont="1" applyFill="1" applyBorder="1" applyAlignment="1">
      <alignment horizontal="center"/>
    </xf>
    <xf numFmtId="2" fontId="49" fillId="36" borderId="29" xfId="0" applyNumberFormat="1" applyFont="1" applyFill="1" applyBorder="1" applyAlignment="1">
      <alignment horizontal="center"/>
    </xf>
    <xf numFmtId="2" fontId="49" fillId="36" borderId="58" xfId="0" applyNumberFormat="1" applyFont="1" applyFill="1" applyBorder="1" applyAlignment="1">
      <alignment horizontal="center"/>
    </xf>
    <xf numFmtId="0" fontId="49" fillId="36" borderId="32" xfId="0" applyFont="1" applyFill="1" applyBorder="1" applyAlignment="1">
      <alignment horizontal="center"/>
    </xf>
    <xf numFmtId="2" fontId="49" fillId="36" borderId="19" xfId="0" applyNumberFormat="1" applyFont="1" applyFill="1" applyBorder="1" applyAlignment="1">
      <alignment horizontal="center"/>
    </xf>
    <xf numFmtId="0" fontId="49" fillId="36" borderId="33" xfId="0" applyFont="1" applyFill="1" applyBorder="1" applyAlignment="1">
      <alignment horizontal="center"/>
    </xf>
    <xf numFmtId="0" fontId="3" fillId="36" borderId="13" xfId="0" applyFont="1" applyFill="1" applyBorder="1" applyAlignment="1">
      <alignment vertical="center"/>
    </xf>
    <xf numFmtId="0" fontId="3" fillId="36" borderId="37" xfId="0" applyFont="1" applyFill="1" applyBorder="1" applyAlignment="1">
      <alignment vertical="center"/>
    </xf>
    <xf numFmtId="0" fontId="3" fillId="36" borderId="18" xfId="0" applyFont="1" applyFill="1" applyBorder="1" applyAlignment="1">
      <alignment vertical="center"/>
    </xf>
    <xf numFmtId="0" fontId="3" fillId="36" borderId="27" xfId="0" applyFont="1" applyFill="1" applyBorder="1" applyAlignment="1">
      <alignment vertical="center"/>
    </xf>
    <xf numFmtId="2" fontId="49" fillId="36" borderId="23" xfId="0" applyNumberFormat="1" applyFont="1" applyFill="1" applyBorder="1" applyAlignment="1">
      <alignment horizontal="center"/>
    </xf>
    <xf numFmtId="2" fontId="49" fillId="36" borderId="17" xfId="0" applyNumberFormat="1" applyFont="1" applyFill="1" applyBorder="1" applyAlignment="1">
      <alignment horizontal="center"/>
    </xf>
    <xf numFmtId="2" fontId="49" fillId="36" borderId="48" xfId="0" applyNumberFormat="1" applyFont="1" applyFill="1" applyBorder="1" applyAlignment="1">
      <alignment horizontal="center"/>
    </xf>
    <xf numFmtId="2" fontId="49" fillId="36" borderId="60" xfId="0" applyNumberFormat="1" applyFont="1" applyFill="1" applyBorder="1" applyAlignment="1">
      <alignment horizontal="center"/>
    </xf>
    <xf numFmtId="2" fontId="49" fillId="36" borderId="61" xfId="0" applyNumberFormat="1" applyFont="1" applyFill="1" applyBorder="1" applyAlignment="1">
      <alignment horizontal="center"/>
    </xf>
    <xf numFmtId="2" fontId="49" fillId="36" borderId="62" xfId="0" applyNumberFormat="1" applyFont="1" applyFill="1" applyBorder="1" applyAlignment="1">
      <alignment horizontal="center"/>
    </xf>
    <xf numFmtId="0" fontId="49" fillId="36" borderId="32" xfId="0" applyFont="1" applyFill="1" applyBorder="1" applyAlignment="1">
      <alignment/>
    </xf>
    <xf numFmtId="0" fontId="49" fillId="36" borderId="33" xfId="0" applyFont="1" applyFill="1" applyBorder="1" applyAlignment="1">
      <alignment/>
    </xf>
    <xf numFmtId="2" fontId="3" fillId="0" borderId="0" xfId="0" applyNumberFormat="1" applyFont="1" applyFill="1" applyBorder="1" applyAlignment="1">
      <alignment/>
    </xf>
    <xf numFmtId="0" fontId="0" fillId="35" borderId="0" xfId="0" applyFill="1" applyAlignment="1">
      <alignment/>
    </xf>
    <xf numFmtId="2" fontId="3" fillId="35" borderId="0" xfId="0" applyNumberFormat="1" applyFont="1" applyFill="1" applyBorder="1" applyAlignment="1">
      <alignment/>
    </xf>
    <xf numFmtId="49" fontId="3" fillId="0" borderId="49"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49" fontId="3" fillId="0" borderId="12"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0" fontId="51" fillId="37" borderId="25" xfId="0" applyFont="1" applyFill="1" applyBorder="1" applyAlignment="1">
      <alignment horizontal="center"/>
    </xf>
    <xf numFmtId="0" fontId="51" fillId="37" borderId="0" xfId="0" applyFont="1" applyFill="1" applyBorder="1" applyAlignment="1">
      <alignment horizontal="center"/>
    </xf>
    <xf numFmtId="0" fontId="0" fillId="37" borderId="26" xfId="0" applyFill="1" applyBorder="1" applyAlignment="1">
      <alignment/>
    </xf>
    <xf numFmtId="0" fontId="0" fillId="37" borderId="25" xfId="0" applyFill="1" applyBorder="1" applyAlignment="1">
      <alignment horizontal="center"/>
    </xf>
    <xf numFmtId="0" fontId="0" fillId="37" borderId="0" xfId="0" applyFill="1" applyBorder="1" applyAlignment="1">
      <alignment horizontal="center"/>
    </xf>
    <xf numFmtId="0" fontId="52" fillId="37" borderId="25" xfId="0" applyFont="1" applyFill="1" applyBorder="1" applyAlignment="1">
      <alignment/>
    </xf>
    <xf numFmtId="0" fontId="52" fillId="37" borderId="0" xfId="0" applyFont="1" applyFill="1" applyBorder="1" applyAlignment="1">
      <alignment/>
    </xf>
    <xf numFmtId="14" fontId="52" fillId="37" borderId="0" xfId="0" applyNumberFormat="1" applyFont="1" applyFill="1" applyBorder="1" applyAlignment="1">
      <alignment/>
    </xf>
    <xf numFmtId="0" fontId="0" fillId="37" borderId="25" xfId="0" applyFill="1" applyBorder="1" applyAlignment="1">
      <alignment/>
    </xf>
    <xf numFmtId="0" fontId="0" fillId="37" borderId="0" xfId="0" applyFill="1" applyBorder="1" applyAlignment="1">
      <alignment/>
    </xf>
    <xf numFmtId="14" fontId="0" fillId="37" borderId="0" xfId="0" applyNumberFormat="1" applyFill="1" applyBorder="1" applyAlignment="1">
      <alignment/>
    </xf>
    <xf numFmtId="0" fontId="3" fillId="37" borderId="0" xfId="0" applyFont="1" applyFill="1" applyBorder="1" applyAlignment="1">
      <alignment horizontal="center"/>
    </xf>
    <xf numFmtId="0" fontId="0" fillId="37" borderId="0" xfId="0" applyFill="1" applyAlignment="1">
      <alignment/>
    </xf>
    <xf numFmtId="0" fontId="3" fillId="37" borderId="10" xfId="0" applyFont="1" applyFill="1" applyBorder="1" applyAlignment="1">
      <alignment/>
    </xf>
    <xf numFmtId="0" fontId="49" fillId="37" borderId="11" xfId="0" applyFont="1" applyFill="1" applyBorder="1" applyAlignment="1">
      <alignment horizontal="center" vertical="center"/>
    </xf>
    <xf numFmtId="0" fontId="49" fillId="37" borderId="12" xfId="0" applyFont="1" applyFill="1" applyBorder="1" applyAlignment="1">
      <alignment horizontal="center"/>
    </xf>
    <xf numFmtId="0" fontId="3" fillId="37" borderId="30" xfId="0" applyFont="1" applyFill="1" applyBorder="1" applyAlignment="1">
      <alignment vertical="center"/>
    </xf>
    <xf numFmtId="2" fontId="0" fillId="37" borderId="14" xfId="0" applyNumberFormat="1" applyFill="1" applyBorder="1" applyAlignment="1">
      <alignment horizontal="center"/>
    </xf>
    <xf numFmtId="2" fontId="0" fillId="37" borderId="34" xfId="0" applyNumberFormat="1" applyFill="1" applyBorder="1" applyAlignment="1">
      <alignment horizontal="center"/>
    </xf>
    <xf numFmtId="0" fontId="3" fillId="37" borderId="54" xfId="0" applyFont="1" applyFill="1" applyBorder="1" applyAlignment="1">
      <alignment vertical="center"/>
    </xf>
    <xf numFmtId="2" fontId="0" fillId="37" borderId="52" xfId="0" applyNumberFormat="1" applyFill="1" applyBorder="1" applyAlignment="1">
      <alignment horizontal="center"/>
    </xf>
    <xf numFmtId="2" fontId="0" fillId="37" borderId="53" xfId="0" applyNumberFormat="1" applyFill="1" applyBorder="1" applyAlignment="1">
      <alignment horizontal="center"/>
    </xf>
    <xf numFmtId="0" fontId="4" fillId="37" borderId="16" xfId="0" applyFont="1" applyFill="1" applyBorder="1" applyAlignment="1">
      <alignment vertical="center"/>
    </xf>
    <xf numFmtId="2" fontId="51" fillId="37" borderId="17" xfId="0" applyNumberFormat="1" applyFont="1" applyFill="1" applyBorder="1" applyAlignment="1">
      <alignment horizontal="center"/>
    </xf>
    <xf numFmtId="2" fontId="51" fillId="37" borderId="48" xfId="0" applyNumberFormat="1" applyFont="1" applyFill="1" applyBorder="1" applyAlignment="1">
      <alignment horizontal="center"/>
    </xf>
    <xf numFmtId="0" fontId="3" fillId="37" borderId="32" xfId="0" applyFont="1" applyFill="1" applyBorder="1" applyAlignment="1">
      <alignment/>
    </xf>
    <xf numFmtId="0" fontId="13" fillId="37" borderId="13" xfId="0" applyFont="1" applyFill="1" applyBorder="1" applyAlignment="1">
      <alignment/>
    </xf>
    <xf numFmtId="0" fontId="9" fillId="37" borderId="13" xfId="0" applyFont="1" applyFill="1" applyBorder="1" applyAlignment="1">
      <alignment/>
    </xf>
    <xf numFmtId="0" fontId="3" fillId="37" borderId="39" xfId="0" applyFont="1" applyFill="1" applyBorder="1" applyAlignment="1">
      <alignment vertical="center"/>
    </xf>
    <xf numFmtId="2" fontId="0" fillId="37" borderId="30" xfId="0" applyNumberFormat="1" applyFill="1" applyBorder="1" applyAlignment="1">
      <alignment horizontal="center"/>
    </xf>
    <xf numFmtId="0" fontId="3" fillId="37" borderId="40" xfId="0" applyFont="1" applyFill="1" applyBorder="1" applyAlignment="1">
      <alignment vertical="center"/>
    </xf>
    <xf numFmtId="0" fontId="3" fillId="37" borderId="57" xfId="0" applyFont="1" applyFill="1" applyBorder="1" applyAlignment="1">
      <alignment vertical="center"/>
    </xf>
    <xf numFmtId="2" fontId="0" fillId="37" borderId="54" xfId="0" applyNumberFormat="1" applyFill="1" applyBorder="1" applyAlignment="1">
      <alignment horizontal="center"/>
    </xf>
    <xf numFmtId="0" fontId="3" fillId="37" borderId="32" xfId="0" applyFont="1" applyFill="1" applyBorder="1" applyAlignment="1">
      <alignment vertical="center"/>
    </xf>
    <xf numFmtId="2" fontId="0" fillId="37" borderId="16" xfId="0" applyNumberFormat="1" applyFill="1" applyBorder="1" applyAlignment="1">
      <alignment horizontal="center"/>
    </xf>
    <xf numFmtId="2" fontId="0" fillId="37" borderId="17" xfId="0" applyNumberFormat="1" applyFill="1" applyBorder="1" applyAlignment="1">
      <alignment horizontal="center"/>
    </xf>
    <xf numFmtId="2" fontId="0" fillId="37" borderId="48" xfId="0" applyNumberFormat="1" applyFill="1" applyBorder="1" applyAlignment="1">
      <alignment horizontal="center"/>
    </xf>
    <xf numFmtId="0" fontId="51" fillId="37" borderId="18" xfId="0" applyFont="1" applyFill="1" applyBorder="1" applyAlignment="1">
      <alignment/>
    </xf>
    <xf numFmtId="2" fontId="51" fillId="37" borderId="32" xfId="0" applyNumberFormat="1" applyFont="1" applyFill="1" applyBorder="1" applyAlignment="1">
      <alignment/>
    </xf>
    <xf numFmtId="2" fontId="51" fillId="37" borderId="19" xfId="0" applyNumberFormat="1" applyFont="1" applyFill="1" applyBorder="1" applyAlignment="1">
      <alignment horizontal="center"/>
    </xf>
    <xf numFmtId="2" fontId="51" fillId="37" borderId="19" xfId="0" applyNumberFormat="1" applyFont="1" applyFill="1" applyBorder="1" applyAlignment="1">
      <alignment/>
    </xf>
    <xf numFmtId="2" fontId="51" fillId="37" borderId="33" xfId="0" applyNumberFormat="1" applyFont="1" applyFill="1" applyBorder="1" applyAlignment="1">
      <alignment/>
    </xf>
    <xf numFmtId="0" fontId="3" fillId="36" borderId="32" xfId="0" applyFont="1" applyFill="1" applyBorder="1" applyAlignment="1">
      <alignment horizontal="center"/>
    </xf>
    <xf numFmtId="0" fontId="3" fillId="33" borderId="18" xfId="0" applyFont="1" applyFill="1" applyBorder="1" applyAlignment="1">
      <alignment/>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33" borderId="0" xfId="0" applyFill="1" applyBorder="1" applyAlignment="1">
      <alignment horizontal="left" wrapText="1"/>
    </xf>
    <xf numFmtId="0" fontId="0" fillId="33" borderId="0" xfId="0" applyFill="1" applyAlignment="1">
      <alignment horizontal="left" wrapText="1"/>
    </xf>
    <xf numFmtId="0" fontId="4" fillId="33" borderId="0" xfId="0" applyFont="1" applyFill="1" applyAlignment="1">
      <alignment horizontal="center"/>
    </xf>
    <xf numFmtId="0" fontId="3" fillId="33" borderId="32" xfId="0" applyFont="1" applyFill="1" applyBorder="1" applyAlignment="1">
      <alignment horizontal="center"/>
    </xf>
    <xf numFmtId="0" fontId="3" fillId="33" borderId="19" xfId="0" applyFont="1" applyFill="1" applyBorder="1" applyAlignment="1">
      <alignment horizontal="center"/>
    </xf>
    <xf numFmtId="0" fontId="3" fillId="33" borderId="33" xfId="0" applyFont="1" applyFill="1" applyBorder="1" applyAlignment="1">
      <alignment horizontal="center"/>
    </xf>
    <xf numFmtId="0" fontId="0" fillId="0" borderId="29" xfId="0" applyFill="1" applyBorder="1" applyAlignment="1" applyProtection="1">
      <alignment horizontal="center" vertical="top" wrapText="1"/>
      <protection locked="0"/>
    </xf>
    <xf numFmtId="0" fontId="0" fillId="0" borderId="59" xfId="0" applyFill="1" applyBorder="1" applyAlignment="1" applyProtection="1">
      <alignment horizontal="center" vertical="top" wrapText="1"/>
      <protection locked="0"/>
    </xf>
    <xf numFmtId="0" fontId="0" fillId="0" borderId="58" xfId="0"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0" fillId="0" borderId="27" xfId="0" applyFill="1" applyBorder="1" applyAlignment="1" applyProtection="1">
      <alignment horizontal="center" vertical="top" wrapText="1"/>
      <protection locked="0"/>
    </xf>
    <xf numFmtId="0" fontId="0" fillId="0" borderId="56" xfId="0" applyFill="1" applyBorder="1" applyAlignment="1" applyProtection="1">
      <alignment horizontal="center" vertical="top" wrapText="1"/>
      <protection locked="0"/>
    </xf>
    <xf numFmtId="0" fontId="0" fillId="0" borderId="28" xfId="0" applyFill="1" applyBorder="1" applyAlignment="1" applyProtection="1">
      <alignment horizontal="center" vertical="top" wrapText="1"/>
      <protection locked="0"/>
    </xf>
    <xf numFmtId="49" fontId="0" fillId="0" borderId="32" xfId="0" applyNumberFormat="1" applyBorder="1" applyAlignment="1" applyProtection="1">
      <alignment horizontal="center"/>
      <protection locked="0"/>
    </xf>
    <xf numFmtId="49" fontId="0" fillId="0" borderId="33" xfId="0" applyNumberFormat="1" applyBorder="1" applyAlignment="1" applyProtection="1">
      <alignment horizontal="center"/>
      <protection locked="0"/>
    </xf>
    <xf numFmtId="0" fontId="0" fillId="33" borderId="0" xfId="0" applyFill="1" applyBorder="1" applyAlignment="1">
      <alignment horizontal="left" vertical="top" wrapText="1"/>
    </xf>
    <xf numFmtId="0" fontId="0" fillId="33" borderId="0" xfId="0" applyFill="1" applyAlignment="1">
      <alignment horizontal="left" vertical="top" wrapText="1"/>
    </xf>
    <xf numFmtId="0" fontId="0" fillId="33" borderId="0" xfId="0" applyNumberFormat="1" applyFill="1" applyAlignment="1">
      <alignment horizontal="left" vertical="top" wrapText="1"/>
    </xf>
    <xf numFmtId="0" fontId="10" fillId="33" borderId="32" xfId="0" applyFont="1" applyFill="1" applyBorder="1" applyAlignment="1">
      <alignment horizontal="center"/>
    </xf>
    <xf numFmtId="0" fontId="10" fillId="33" borderId="19" xfId="0" applyFont="1" applyFill="1" applyBorder="1" applyAlignment="1">
      <alignment horizontal="center"/>
    </xf>
    <xf numFmtId="0" fontId="10" fillId="33" borderId="33" xfId="0" applyFont="1" applyFill="1" applyBorder="1" applyAlignment="1">
      <alignment horizontal="center"/>
    </xf>
    <xf numFmtId="0" fontId="4" fillId="33" borderId="0" xfId="0" applyFont="1" applyFill="1" applyBorder="1" applyAlignment="1">
      <alignment horizontal="center" vertical="center"/>
    </xf>
    <xf numFmtId="0" fontId="10" fillId="33" borderId="29" xfId="0" applyFont="1" applyFill="1" applyBorder="1" applyAlignment="1">
      <alignment horizontal="center"/>
    </xf>
    <xf numFmtId="0" fontId="10" fillId="33" borderId="59" xfId="0" applyFont="1" applyFill="1" applyBorder="1" applyAlignment="1">
      <alignment horizontal="center"/>
    </xf>
    <xf numFmtId="0" fontId="10" fillId="33" borderId="58" xfId="0" applyFont="1" applyFill="1" applyBorder="1" applyAlignment="1">
      <alignment horizontal="center"/>
    </xf>
    <xf numFmtId="0" fontId="14" fillId="33" borderId="32" xfId="0" applyFont="1" applyFill="1" applyBorder="1" applyAlignment="1">
      <alignment horizontal="center"/>
    </xf>
    <xf numFmtId="0" fontId="14" fillId="33" borderId="19" xfId="0" applyFont="1" applyFill="1" applyBorder="1" applyAlignment="1">
      <alignment horizontal="center"/>
    </xf>
    <xf numFmtId="0" fontId="14" fillId="33" borderId="33" xfId="0" applyFont="1" applyFill="1" applyBorder="1" applyAlignment="1">
      <alignment horizontal="center"/>
    </xf>
    <xf numFmtId="0" fontId="3" fillId="37" borderId="32" xfId="0" applyFont="1" applyFill="1" applyBorder="1" applyAlignment="1">
      <alignment horizontal="center"/>
    </xf>
    <xf numFmtId="0" fontId="3" fillId="37" borderId="19" xfId="0" applyFont="1" applyFill="1" applyBorder="1" applyAlignment="1">
      <alignment horizontal="center"/>
    </xf>
    <xf numFmtId="0" fontId="3" fillId="37" borderId="33" xfId="0" applyFont="1" applyFill="1" applyBorder="1" applyAlignment="1">
      <alignment horizontal="center"/>
    </xf>
    <xf numFmtId="0" fontId="4" fillId="37" borderId="32" xfId="0" applyFont="1" applyFill="1" applyBorder="1" applyAlignment="1">
      <alignment horizontal="center"/>
    </xf>
    <xf numFmtId="0" fontId="4" fillId="37" borderId="19" xfId="0" applyFont="1" applyFill="1" applyBorder="1" applyAlignment="1">
      <alignment horizontal="center"/>
    </xf>
    <xf numFmtId="0" fontId="4" fillId="37" borderId="33" xfId="0" applyFont="1" applyFill="1" applyBorder="1" applyAlignment="1">
      <alignment horizontal="center"/>
    </xf>
    <xf numFmtId="0" fontId="51" fillId="37" borderId="29" xfId="0" applyFont="1" applyFill="1" applyBorder="1" applyAlignment="1">
      <alignment horizontal="center"/>
    </xf>
    <xf numFmtId="0" fontId="51" fillId="37" borderId="59" xfId="0" applyFont="1" applyFill="1" applyBorder="1" applyAlignment="1">
      <alignment horizontal="center"/>
    </xf>
    <xf numFmtId="0" fontId="51" fillId="37" borderId="58" xfId="0" applyFont="1" applyFill="1" applyBorder="1" applyAlignment="1">
      <alignment horizontal="center"/>
    </xf>
    <xf numFmtId="0" fontId="51" fillId="37" borderId="25" xfId="0" applyNumberFormat="1" applyFont="1" applyFill="1" applyBorder="1" applyAlignment="1">
      <alignment horizontal="center"/>
    </xf>
    <xf numFmtId="0" fontId="51" fillId="37" borderId="0" xfId="0" applyNumberFormat="1" applyFont="1" applyFill="1" applyBorder="1" applyAlignment="1">
      <alignment horizontal="center"/>
    </xf>
    <xf numFmtId="49" fontId="51" fillId="37" borderId="0" xfId="0" applyNumberFormat="1" applyFont="1" applyFill="1" applyBorder="1" applyAlignment="1">
      <alignment horizontal="center"/>
    </xf>
    <xf numFmtId="49" fontId="51" fillId="37" borderId="26" xfId="0" applyNumberFormat="1" applyFont="1" applyFill="1" applyBorder="1" applyAlignment="1">
      <alignment horizontal="center"/>
    </xf>
    <xf numFmtId="0" fontId="52" fillId="37" borderId="32" xfId="0" applyFont="1" applyFill="1" applyBorder="1" applyAlignment="1">
      <alignment horizontal="center" vertical="center"/>
    </xf>
    <xf numFmtId="0" fontId="52" fillId="37" borderId="19" xfId="0" applyFont="1" applyFill="1" applyBorder="1" applyAlignment="1">
      <alignment horizontal="center" vertical="center"/>
    </xf>
    <xf numFmtId="0" fontId="52" fillId="37" borderId="3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A7">
      <selection activeCell="B27" sqref="B27:G27"/>
    </sheetView>
  </sheetViews>
  <sheetFormatPr defaultColWidth="9.140625" defaultRowHeight="15"/>
  <cols>
    <col min="1" max="1" width="11.57421875" style="0" bestFit="1" customWidth="1"/>
    <col min="2" max="7" width="13.7109375" style="0" customWidth="1"/>
  </cols>
  <sheetData>
    <row r="1" spans="1:7" ht="18.75">
      <c r="A1" s="234" t="s">
        <v>22</v>
      </c>
      <c r="B1" s="234"/>
      <c r="C1" s="234"/>
      <c r="D1" s="234"/>
      <c r="E1" s="234"/>
      <c r="F1" s="234"/>
      <c r="G1" s="234"/>
    </row>
    <row r="2" spans="1:7" s="139" customFormat="1" ht="15" customHeight="1">
      <c r="A2" s="138"/>
      <c r="B2" s="138"/>
      <c r="C2" s="138"/>
      <c r="D2" s="138"/>
      <c r="E2" s="138"/>
      <c r="F2" s="138"/>
      <c r="G2" s="138"/>
    </row>
    <row r="3" spans="1:7" ht="15">
      <c r="A3" s="130" t="s">
        <v>23</v>
      </c>
      <c r="B3" s="232" t="s">
        <v>61</v>
      </c>
      <c r="C3" s="233"/>
      <c r="D3" s="233"/>
      <c r="E3" s="233"/>
      <c r="F3" s="233"/>
      <c r="G3" s="233"/>
    </row>
    <row r="4" spans="1:7" ht="15">
      <c r="A4" s="131"/>
      <c r="B4" s="135"/>
      <c r="C4" s="136"/>
      <c r="D4" s="136"/>
      <c r="E4" s="136"/>
      <c r="F4" s="136"/>
      <c r="G4" s="136"/>
    </row>
    <row r="5" spans="1:7" ht="75" customHeight="1">
      <c r="A5" s="132" t="s">
        <v>24</v>
      </c>
      <c r="B5" s="250" t="s">
        <v>62</v>
      </c>
      <c r="C5" s="250"/>
      <c r="D5" s="250"/>
      <c r="E5" s="250"/>
      <c r="F5" s="250"/>
      <c r="G5" s="250"/>
    </row>
    <row r="6" spans="1:7" ht="15">
      <c r="A6" s="131"/>
      <c r="B6" s="135"/>
      <c r="C6" s="136"/>
      <c r="D6" s="136"/>
      <c r="E6" s="136"/>
      <c r="F6" s="136"/>
      <c r="G6" s="136"/>
    </row>
    <row r="7" spans="1:7" ht="45" customHeight="1">
      <c r="A7" s="133" t="s">
        <v>25</v>
      </c>
      <c r="B7" s="249" t="s">
        <v>63</v>
      </c>
      <c r="C7" s="250"/>
      <c r="D7" s="250"/>
      <c r="E7" s="250"/>
      <c r="F7" s="250"/>
      <c r="G7" s="250"/>
    </row>
    <row r="8" spans="1:7" ht="15">
      <c r="A8" s="134"/>
      <c r="B8" s="137"/>
      <c r="C8" s="137"/>
      <c r="D8" s="137"/>
      <c r="E8" s="137"/>
      <c r="F8" s="137"/>
      <c r="G8" s="137"/>
    </row>
    <row r="9" spans="1:7" ht="60" customHeight="1">
      <c r="A9" s="133" t="s">
        <v>58</v>
      </c>
      <c r="B9" s="251" t="s">
        <v>59</v>
      </c>
      <c r="C9" s="251"/>
      <c r="D9" s="251"/>
      <c r="E9" s="251"/>
      <c r="F9" s="251"/>
      <c r="G9" s="251"/>
    </row>
    <row r="10" spans="1:7" ht="15">
      <c r="A10" s="5"/>
      <c r="B10" s="5"/>
      <c r="C10" s="5"/>
      <c r="D10" s="5"/>
      <c r="E10" s="5"/>
      <c r="F10" s="5"/>
      <c r="G10" s="5"/>
    </row>
    <row r="11" spans="1:7" ht="15">
      <c r="A11" s="5"/>
      <c r="B11" s="5"/>
      <c r="C11" s="5"/>
      <c r="D11" s="5"/>
      <c r="E11" s="5"/>
      <c r="F11" s="5"/>
      <c r="G11" s="5"/>
    </row>
    <row r="12" spans="1:7" ht="18.75">
      <c r="A12" s="234" t="s">
        <v>28</v>
      </c>
      <c r="B12" s="234"/>
      <c r="C12" s="234"/>
      <c r="D12" s="234"/>
      <c r="E12" s="234"/>
      <c r="F12" s="234"/>
      <c r="G12" s="234"/>
    </row>
    <row r="13" spans="1:7" ht="15.75" thickBot="1">
      <c r="A13" s="5"/>
      <c r="B13" s="5"/>
      <c r="C13" s="5"/>
      <c r="D13" s="5"/>
      <c r="E13" s="5"/>
      <c r="F13" s="5"/>
      <c r="G13" s="5"/>
    </row>
    <row r="14" spans="1:7" ht="15.75" thickBot="1">
      <c r="A14" s="6" t="s">
        <v>0</v>
      </c>
      <c r="B14" s="230"/>
      <c r="C14" s="231"/>
      <c r="D14" s="5"/>
      <c r="E14" s="6" t="s">
        <v>56</v>
      </c>
      <c r="F14" s="247"/>
      <c r="G14" s="248"/>
    </row>
    <row r="15" spans="1:7" ht="15.75" thickBot="1">
      <c r="A15" s="5"/>
      <c r="B15" s="5"/>
      <c r="C15" s="5"/>
      <c r="D15" s="5"/>
      <c r="E15" s="5"/>
      <c r="F15" s="5"/>
      <c r="G15" s="5"/>
    </row>
    <row r="16" spans="1:7" ht="15.75" thickBot="1">
      <c r="A16" s="6" t="s">
        <v>1</v>
      </c>
      <c r="B16" s="230"/>
      <c r="C16" s="231"/>
      <c r="D16" s="5"/>
      <c r="E16" s="6" t="s">
        <v>57</v>
      </c>
      <c r="F16" s="230"/>
      <c r="G16" s="231"/>
    </row>
    <row r="17" spans="1:7" ht="15.75" thickBot="1">
      <c r="A17" s="5"/>
      <c r="B17" s="5"/>
      <c r="C17" s="5"/>
      <c r="D17" s="5"/>
      <c r="E17" s="5"/>
      <c r="F17" s="5"/>
      <c r="G17" s="5"/>
    </row>
    <row r="18" spans="1:7" ht="15.75" thickBot="1">
      <c r="A18" s="6" t="s">
        <v>52</v>
      </c>
      <c r="B18" s="228"/>
      <c r="C18" s="229"/>
      <c r="D18" s="5"/>
      <c r="E18" s="6" t="s">
        <v>53</v>
      </c>
      <c r="F18" s="230"/>
      <c r="G18" s="231"/>
    </row>
    <row r="19" spans="1:7" ht="15.75" thickBot="1">
      <c r="A19" s="5"/>
      <c r="B19" s="5"/>
      <c r="C19" s="5"/>
      <c r="D19" s="5"/>
      <c r="E19" s="5"/>
      <c r="F19" s="5"/>
      <c r="G19" s="5"/>
    </row>
    <row r="20" spans="1:7" ht="15">
      <c r="A20" s="6" t="s">
        <v>27</v>
      </c>
      <c r="B20" s="238"/>
      <c r="C20" s="239"/>
      <c r="D20" s="239"/>
      <c r="E20" s="239"/>
      <c r="F20" s="239"/>
      <c r="G20" s="240"/>
    </row>
    <row r="21" spans="1:7" ht="15">
      <c r="A21" s="5"/>
      <c r="B21" s="241"/>
      <c r="C21" s="242"/>
      <c r="D21" s="242"/>
      <c r="E21" s="242"/>
      <c r="F21" s="242"/>
      <c r="G21" s="243"/>
    </row>
    <row r="22" spans="1:7" ht="15">
      <c r="A22" s="5"/>
      <c r="B22" s="241"/>
      <c r="C22" s="242"/>
      <c r="D22" s="242"/>
      <c r="E22" s="242"/>
      <c r="F22" s="242"/>
      <c r="G22" s="243"/>
    </row>
    <row r="23" spans="1:7" ht="15">
      <c r="A23" s="5"/>
      <c r="B23" s="241"/>
      <c r="C23" s="242"/>
      <c r="D23" s="242"/>
      <c r="E23" s="242"/>
      <c r="F23" s="242"/>
      <c r="G23" s="243"/>
    </row>
    <row r="24" spans="1:7" ht="15">
      <c r="A24" s="5"/>
      <c r="B24" s="241"/>
      <c r="C24" s="242"/>
      <c r="D24" s="242"/>
      <c r="E24" s="242"/>
      <c r="F24" s="242"/>
      <c r="G24" s="243"/>
    </row>
    <row r="25" spans="1:7" ht="15.75" thickBot="1">
      <c r="A25" s="5"/>
      <c r="B25" s="244"/>
      <c r="C25" s="245"/>
      <c r="D25" s="245"/>
      <c r="E25" s="245"/>
      <c r="F25" s="245"/>
      <c r="G25" s="246"/>
    </row>
    <row r="26" spans="1:7" ht="15.75" thickBot="1">
      <c r="A26" s="5"/>
      <c r="B26" s="5"/>
      <c r="C26" s="5"/>
      <c r="D26" s="5"/>
      <c r="E26" s="5"/>
      <c r="F26" s="5"/>
      <c r="G26" s="5"/>
    </row>
    <row r="27" spans="1:7" ht="15.75" thickBot="1">
      <c r="A27" s="33"/>
      <c r="B27" s="235" t="s">
        <v>18</v>
      </c>
      <c r="C27" s="236"/>
      <c r="D27" s="236"/>
      <c r="E27" s="236"/>
      <c r="F27" s="236"/>
      <c r="G27" s="237"/>
    </row>
    <row r="28" spans="1:7" ht="15.75" thickBot="1">
      <c r="A28" s="38"/>
      <c r="B28" s="7">
        <v>1</v>
      </c>
      <c r="C28" s="8">
        <v>2</v>
      </c>
      <c r="D28" s="8">
        <v>3</v>
      </c>
      <c r="E28" s="8">
        <v>4</v>
      </c>
      <c r="F28" s="8">
        <v>5</v>
      </c>
      <c r="G28" s="9">
        <v>6</v>
      </c>
    </row>
    <row r="29" spans="1:7" ht="15">
      <c r="A29" s="103" t="s">
        <v>60</v>
      </c>
      <c r="B29" s="180"/>
      <c r="C29" s="183"/>
      <c r="D29" s="181"/>
      <c r="E29" s="181"/>
      <c r="F29" s="181"/>
      <c r="G29" s="182"/>
    </row>
    <row r="30" spans="1:7" ht="15">
      <c r="A30" s="101" t="s">
        <v>26</v>
      </c>
      <c r="B30" s="105"/>
      <c r="C30" s="106"/>
      <c r="D30" s="106"/>
      <c r="E30" s="106"/>
      <c r="F30" s="106"/>
      <c r="G30" s="107"/>
    </row>
    <row r="31" spans="1:7" ht="15">
      <c r="A31" s="101" t="s">
        <v>2</v>
      </c>
      <c r="B31" s="105"/>
      <c r="C31" s="106"/>
      <c r="D31" s="106"/>
      <c r="E31" s="106"/>
      <c r="F31" s="106"/>
      <c r="G31" s="107"/>
    </row>
    <row r="32" spans="1:7" ht="15">
      <c r="A32" s="12" t="s">
        <v>29</v>
      </c>
      <c r="B32" s="108">
        <v>10</v>
      </c>
      <c r="C32" s="109">
        <v>10</v>
      </c>
      <c r="D32" s="109">
        <v>10</v>
      </c>
      <c r="E32" s="109">
        <v>10</v>
      </c>
      <c r="F32" s="109">
        <v>10</v>
      </c>
      <c r="G32" s="110">
        <v>10</v>
      </c>
    </row>
    <row r="33" spans="1:7" ht="15.75" thickBot="1">
      <c r="A33" s="104" t="s">
        <v>30</v>
      </c>
      <c r="B33" s="111">
        <v>2</v>
      </c>
      <c r="C33" s="112">
        <v>2</v>
      </c>
      <c r="D33" s="112">
        <v>2</v>
      </c>
      <c r="E33" s="112">
        <v>2</v>
      </c>
      <c r="F33" s="112">
        <v>2</v>
      </c>
      <c r="G33" s="113">
        <v>2</v>
      </c>
    </row>
    <row r="34" spans="1:7" ht="18" thickBot="1">
      <c r="A34" s="102" t="s">
        <v>31</v>
      </c>
      <c r="B34" s="13">
        <f aca="true" t="shared" si="0" ref="B34:G34">B32*B33</f>
        <v>20</v>
      </c>
      <c r="C34" s="14">
        <f t="shared" si="0"/>
        <v>20</v>
      </c>
      <c r="D34" s="14">
        <f t="shared" si="0"/>
        <v>20</v>
      </c>
      <c r="E34" s="14">
        <f t="shared" si="0"/>
        <v>20</v>
      </c>
      <c r="F34" s="14">
        <f t="shared" si="0"/>
        <v>20</v>
      </c>
      <c r="G34" s="100">
        <f t="shared" si="0"/>
        <v>20</v>
      </c>
    </row>
  </sheetData>
  <sheetProtection password="C66F" sheet="1"/>
  <mergeCells count="14">
    <mergeCell ref="A1:G1"/>
    <mergeCell ref="B7:G7"/>
    <mergeCell ref="B9:G9"/>
    <mergeCell ref="F16:G16"/>
    <mergeCell ref="B5:G5"/>
    <mergeCell ref="B18:C18"/>
    <mergeCell ref="F18:G18"/>
    <mergeCell ref="B3:G3"/>
    <mergeCell ref="A12:G12"/>
    <mergeCell ref="B27:G27"/>
    <mergeCell ref="B20:G25"/>
    <mergeCell ref="B14:C14"/>
    <mergeCell ref="B16:C16"/>
    <mergeCell ref="F14:G14"/>
  </mergeCells>
  <printOptions/>
  <pageMargins left="0.31496062992125984" right="0.31496062992125984" top="0.7480314960629921" bottom="0.7480314960629921" header="0.31496062992125984" footer="0.31496062992125984"/>
  <pageSetup horizontalDpi="600" verticalDpi="600" orientation="portrait" paperSize="9" r:id="rId1"/>
  <ignoredErrors>
    <ignoredError sqref="A3:A9" numberStoredAsText="1"/>
  </ignoredErrors>
</worksheet>
</file>

<file path=xl/worksheets/sheet2.xml><?xml version="1.0" encoding="utf-8"?>
<worksheet xmlns="http://schemas.openxmlformats.org/spreadsheetml/2006/main" xmlns:r="http://schemas.openxmlformats.org/officeDocument/2006/relationships">
  <dimension ref="A1:H64"/>
  <sheetViews>
    <sheetView zoomScalePageLayoutView="0" workbookViewId="0" topLeftCell="A1">
      <selection activeCell="D27" sqref="D27"/>
    </sheetView>
  </sheetViews>
  <sheetFormatPr defaultColWidth="9.140625" defaultRowHeight="15"/>
  <cols>
    <col min="1" max="1" width="14.140625" style="0" bestFit="1" customWidth="1"/>
    <col min="2" max="6" width="21.7109375" style="0" customWidth="1"/>
    <col min="7" max="7" width="10.7109375" style="1" customWidth="1"/>
    <col min="8" max="8" width="10.57421875" style="0" bestFit="1" customWidth="1"/>
  </cols>
  <sheetData>
    <row r="1" spans="1:7" ht="16.5" thickBot="1">
      <c r="A1" s="5"/>
      <c r="B1" s="252" t="s">
        <v>32</v>
      </c>
      <c r="C1" s="253"/>
      <c r="D1" s="253"/>
      <c r="E1" s="253"/>
      <c r="F1" s="254"/>
      <c r="G1" s="6"/>
    </row>
    <row r="2" spans="1:8" ht="15.75" thickBot="1">
      <c r="A2" s="227" t="s">
        <v>46</v>
      </c>
      <c r="B2" s="18" t="s">
        <v>65</v>
      </c>
      <c r="C2" s="18" t="s">
        <v>3</v>
      </c>
      <c r="D2" s="18" t="s">
        <v>55</v>
      </c>
      <c r="E2" s="18" t="s">
        <v>4</v>
      </c>
      <c r="F2" s="19" t="s">
        <v>5</v>
      </c>
      <c r="G2" s="20" t="s">
        <v>11</v>
      </c>
      <c r="H2" s="3"/>
    </row>
    <row r="3" spans="1:8" ht="15">
      <c r="A3" s="21" t="s">
        <v>6</v>
      </c>
      <c r="B3" s="114"/>
      <c r="C3" s="115"/>
      <c r="D3" s="115"/>
      <c r="E3" s="115"/>
      <c r="F3" s="116"/>
      <c r="G3" s="95">
        <f>SUM(B3:F3)</f>
        <v>0</v>
      </c>
      <c r="H3" s="4"/>
    </row>
    <row r="4" spans="1:8" ht="15">
      <c r="A4" s="22" t="s">
        <v>7</v>
      </c>
      <c r="B4" s="117"/>
      <c r="C4" s="118"/>
      <c r="D4" s="118"/>
      <c r="E4" s="118"/>
      <c r="F4" s="119"/>
      <c r="G4" s="96">
        <f>SUM(B4:F4)</f>
        <v>0</v>
      </c>
      <c r="H4" s="4"/>
    </row>
    <row r="5" spans="1:8" ht="15">
      <c r="A5" s="22" t="s">
        <v>8</v>
      </c>
      <c r="B5" s="117"/>
      <c r="C5" s="118"/>
      <c r="D5" s="118"/>
      <c r="E5" s="118"/>
      <c r="F5" s="119"/>
      <c r="G5" s="96">
        <f>SUM(B5:F5)</f>
        <v>0</v>
      </c>
      <c r="H5" s="4"/>
    </row>
    <row r="6" spans="1:8" ht="15">
      <c r="A6" s="22" t="s">
        <v>9</v>
      </c>
      <c r="B6" s="117"/>
      <c r="C6" s="118"/>
      <c r="D6" s="118"/>
      <c r="E6" s="118"/>
      <c r="F6" s="119"/>
      <c r="G6" s="96">
        <f>SUM(B6:F6)</f>
        <v>0</v>
      </c>
      <c r="H6" s="4"/>
    </row>
    <row r="7" spans="1:8" ht="15.75" thickBot="1">
      <c r="A7" s="63" t="s">
        <v>10</v>
      </c>
      <c r="B7" s="120"/>
      <c r="C7" s="121"/>
      <c r="D7" s="121"/>
      <c r="E7" s="121"/>
      <c r="F7" s="122"/>
      <c r="G7" s="97">
        <f>SUM(B7:F7)</f>
        <v>0</v>
      </c>
      <c r="H7" s="4"/>
    </row>
    <row r="8" spans="1:7" ht="15.75" thickBot="1">
      <c r="A8" s="16" t="s">
        <v>38</v>
      </c>
      <c r="B8" s="92">
        <f aca="true" t="shared" si="0" ref="B8:G8">SUM(B3:B7)</f>
        <v>0</v>
      </c>
      <c r="C8" s="14">
        <f t="shared" si="0"/>
        <v>0</v>
      </c>
      <c r="D8" s="14">
        <f t="shared" si="0"/>
        <v>0</v>
      </c>
      <c r="E8" s="14">
        <f t="shared" si="0"/>
        <v>0</v>
      </c>
      <c r="F8" s="93">
        <f t="shared" si="0"/>
        <v>0</v>
      </c>
      <c r="G8" s="90">
        <f t="shared" si="0"/>
        <v>0</v>
      </c>
    </row>
    <row r="9" spans="1:7" ht="15">
      <c r="A9" s="5"/>
      <c r="B9" s="5"/>
      <c r="C9" s="5"/>
      <c r="D9" s="5"/>
      <c r="E9" s="5"/>
      <c r="F9" s="5"/>
      <c r="G9" s="98"/>
    </row>
    <row r="10" spans="1:7" ht="15">
      <c r="A10" s="5"/>
      <c r="B10" s="5"/>
      <c r="C10" s="5"/>
      <c r="D10" s="5"/>
      <c r="E10" s="5"/>
      <c r="F10" s="5"/>
      <c r="G10" s="98"/>
    </row>
    <row r="11" spans="1:7" ht="15.75" thickBot="1">
      <c r="A11" s="5"/>
      <c r="B11" s="5"/>
      <c r="C11" s="5"/>
      <c r="D11" s="5"/>
      <c r="E11" s="5"/>
      <c r="F11" s="5"/>
      <c r="G11" s="98"/>
    </row>
    <row r="12" spans="1:7" ht="16.5" thickBot="1">
      <c r="A12" s="5"/>
      <c r="B12" s="252" t="s">
        <v>33</v>
      </c>
      <c r="C12" s="253"/>
      <c r="D12" s="253"/>
      <c r="E12" s="253"/>
      <c r="F12" s="254"/>
      <c r="G12" s="98"/>
    </row>
    <row r="13" spans="1:7" ht="15.75" thickBot="1">
      <c r="A13" s="227" t="s">
        <v>46</v>
      </c>
      <c r="B13" s="27" t="s">
        <v>65</v>
      </c>
      <c r="C13" s="28" t="s">
        <v>3</v>
      </c>
      <c r="D13" s="18" t="s">
        <v>55</v>
      </c>
      <c r="E13" s="28" t="s">
        <v>4</v>
      </c>
      <c r="F13" s="29" t="s">
        <v>5</v>
      </c>
      <c r="G13" s="20" t="s">
        <v>11</v>
      </c>
    </row>
    <row r="14" spans="1:7" ht="15">
      <c r="A14" s="21" t="s">
        <v>6</v>
      </c>
      <c r="B14" s="114"/>
      <c r="C14" s="115"/>
      <c r="D14" s="115"/>
      <c r="E14" s="115"/>
      <c r="F14" s="116"/>
      <c r="G14" s="95">
        <f>SUM(B14:F14)</f>
        <v>0</v>
      </c>
    </row>
    <row r="15" spans="1:7" ht="15">
      <c r="A15" s="22" t="s">
        <v>7</v>
      </c>
      <c r="B15" s="117"/>
      <c r="C15" s="118"/>
      <c r="D15" s="118"/>
      <c r="E15" s="118"/>
      <c r="F15" s="119"/>
      <c r="G15" s="96">
        <f>SUM(B15:F15)</f>
        <v>0</v>
      </c>
    </row>
    <row r="16" spans="1:7" ht="15">
      <c r="A16" s="22" t="s">
        <v>8</v>
      </c>
      <c r="B16" s="117"/>
      <c r="C16" s="118"/>
      <c r="D16" s="118"/>
      <c r="E16" s="118"/>
      <c r="F16" s="119"/>
      <c r="G16" s="96">
        <f>SUM(B16:F16)</f>
        <v>0</v>
      </c>
    </row>
    <row r="17" spans="1:7" ht="15">
      <c r="A17" s="22" t="s">
        <v>9</v>
      </c>
      <c r="B17" s="117"/>
      <c r="C17" s="118"/>
      <c r="D17" s="118"/>
      <c r="E17" s="118"/>
      <c r="F17" s="119"/>
      <c r="G17" s="96">
        <f>SUM(B17:F17)</f>
        <v>0</v>
      </c>
    </row>
    <row r="18" spans="1:7" ht="15.75" thickBot="1">
      <c r="A18" s="23" t="s">
        <v>10</v>
      </c>
      <c r="B18" s="123"/>
      <c r="C18" s="124"/>
      <c r="D18" s="124"/>
      <c r="E18" s="124"/>
      <c r="F18" s="125"/>
      <c r="G18" s="99">
        <f>SUM(B18:F18)</f>
        <v>0</v>
      </c>
    </row>
    <row r="19" spans="1:7" ht="15.75" thickBot="1">
      <c r="A19" s="16" t="s">
        <v>38</v>
      </c>
      <c r="B19" s="92">
        <f aca="true" t="shared" si="1" ref="B19:G19">SUM(B14:B18)</f>
        <v>0</v>
      </c>
      <c r="C19" s="14">
        <f t="shared" si="1"/>
        <v>0</v>
      </c>
      <c r="D19" s="14">
        <f t="shared" si="1"/>
        <v>0</v>
      </c>
      <c r="E19" s="14">
        <f t="shared" si="1"/>
        <v>0</v>
      </c>
      <c r="F19" s="91">
        <f t="shared" si="1"/>
        <v>0</v>
      </c>
      <c r="G19" s="90">
        <f t="shared" si="1"/>
        <v>0</v>
      </c>
    </row>
    <row r="20" spans="1:7" ht="15">
      <c r="A20" s="26"/>
      <c r="B20" s="5"/>
      <c r="C20" s="5"/>
      <c r="D20" s="5"/>
      <c r="E20" s="5"/>
      <c r="F20" s="5"/>
      <c r="G20" s="30"/>
    </row>
    <row r="21" spans="1:7" ht="15">
      <c r="A21" s="5"/>
      <c r="B21" s="5"/>
      <c r="C21" s="5"/>
      <c r="D21" s="5"/>
      <c r="E21" s="5"/>
      <c r="F21" s="5"/>
      <c r="G21" s="98"/>
    </row>
    <row r="22" spans="1:7" ht="15.75" thickBot="1">
      <c r="A22" s="5"/>
      <c r="B22" s="5"/>
      <c r="C22" s="5"/>
      <c r="D22" s="5"/>
      <c r="E22" s="5"/>
      <c r="F22" s="5"/>
      <c r="G22" s="98"/>
    </row>
    <row r="23" spans="1:7" ht="16.5" thickBot="1">
      <c r="A23" s="5"/>
      <c r="B23" s="252" t="s">
        <v>34</v>
      </c>
      <c r="C23" s="253"/>
      <c r="D23" s="253"/>
      <c r="E23" s="253"/>
      <c r="F23" s="254"/>
      <c r="G23" s="98"/>
    </row>
    <row r="24" spans="1:7" ht="15.75" thickBot="1">
      <c r="A24" s="227" t="s">
        <v>46</v>
      </c>
      <c r="B24" s="27" t="s">
        <v>65</v>
      </c>
      <c r="C24" s="28" t="s">
        <v>3</v>
      </c>
      <c r="D24" s="18" t="s">
        <v>55</v>
      </c>
      <c r="E24" s="28" t="s">
        <v>4</v>
      </c>
      <c r="F24" s="29" t="s">
        <v>5</v>
      </c>
      <c r="G24" s="20" t="s">
        <v>11</v>
      </c>
    </row>
    <row r="25" spans="1:7" ht="15">
      <c r="A25" s="21" t="s">
        <v>6</v>
      </c>
      <c r="B25" s="114"/>
      <c r="C25" s="115"/>
      <c r="D25" s="115"/>
      <c r="E25" s="115"/>
      <c r="F25" s="116"/>
      <c r="G25" s="95">
        <f>SUM(B25:F25)</f>
        <v>0</v>
      </c>
    </row>
    <row r="26" spans="1:7" ht="15">
      <c r="A26" s="22" t="s">
        <v>7</v>
      </c>
      <c r="B26" s="117"/>
      <c r="C26" s="118"/>
      <c r="D26" s="118"/>
      <c r="E26" s="118"/>
      <c r="F26" s="119"/>
      <c r="G26" s="96">
        <f>SUM(B26:F26)</f>
        <v>0</v>
      </c>
    </row>
    <row r="27" spans="1:7" ht="15">
      <c r="A27" s="22" t="s">
        <v>8</v>
      </c>
      <c r="B27" s="117"/>
      <c r="C27" s="118"/>
      <c r="D27" s="118"/>
      <c r="E27" s="118"/>
      <c r="F27" s="119"/>
      <c r="G27" s="96">
        <f>SUM(B27:F27)</f>
        <v>0</v>
      </c>
    </row>
    <row r="28" spans="1:7" ht="15">
      <c r="A28" s="22" t="s">
        <v>9</v>
      </c>
      <c r="B28" s="117"/>
      <c r="C28" s="118"/>
      <c r="D28" s="118"/>
      <c r="E28" s="118"/>
      <c r="F28" s="119"/>
      <c r="G28" s="96">
        <f>SUM(B28:F28)</f>
        <v>0</v>
      </c>
    </row>
    <row r="29" spans="1:7" ht="15.75" thickBot="1">
      <c r="A29" s="23" t="s">
        <v>10</v>
      </c>
      <c r="B29" s="123"/>
      <c r="C29" s="124"/>
      <c r="D29" s="124"/>
      <c r="E29" s="124"/>
      <c r="F29" s="125"/>
      <c r="G29" s="99">
        <f>SUM(B29:F29)</f>
        <v>0</v>
      </c>
    </row>
    <row r="30" spans="1:7" ht="15.75" thickBot="1">
      <c r="A30" s="16" t="s">
        <v>38</v>
      </c>
      <c r="B30" s="13">
        <f aca="true" t="shared" si="2" ref="B30:G30">SUM(B25:B29)</f>
        <v>0</v>
      </c>
      <c r="C30" s="92">
        <f t="shared" si="2"/>
        <v>0</v>
      </c>
      <c r="D30" s="92">
        <f t="shared" si="2"/>
        <v>0</v>
      </c>
      <c r="E30" s="92">
        <f t="shared" si="2"/>
        <v>0</v>
      </c>
      <c r="F30" s="94">
        <f t="shared" si="2"/>
        <v>0</v>
      </c>
      <c r="G30" s="90">
        <f t="shared" si="2"/>
        <v>0</v>
      </c>
    </row>
    <row r="31" spans="1:7" ht="15">
      <c r="A31" s="5"/>
      <c r="B31" s="5"/>
      <c r="C31" s="5"/>
      <c r="D31" s="5"/>
      <c r="E31" s="5"/>
      <c r="F31" s="5"/>
      <c r="G31" s="98"/>
    </row>
    <row r="32" spans="1:7" ht="15">
      <c r="A32" s="5"/>
      <c r="B32" s="5"/>
      <c r="C32" s="5"/>
      <c r="D32" s="5"/>
      <c r="E32" s="5"/>
      <c r="F32" s="5"/>
      <c r="G32" s="98"/>
    </row>
    <row r="33" spans="1:7" ht="15.75" thickBot="1">
      <c r="A33" s="5"/>
      <c r="B33" s="5"/>
      <c r="C33" s="5"/>
      <c r="D33" s="5"/>
      <c r="E33" s="5"/>
      <c r="F33" s="5"/>
      <c r="G33" s="98"/>
    </row>
    <row r="34" spans="1:7" ht="16.5" thickBot="1">
      <c r="A34" s="5"/>
      <c r="B34" s="252" t="s">
        <v>35</v>
      </c>
      <c r="C34" s="253"/>
      <c r="D34" s="253"/>
      <c r="E34" s="253"/>
      <c r="F34" s="254"/>
      <c r="G34" s="98"/>
    </row>
    <row r="35" spans="1:7" ht="15.75" thickBot="1">
      <c r="A35" s="227" t="s">
        <v>46</v>
      </c>
      <c r="B35" s="27" t="s">
        <v>65</v>
      </c>
      <c r="C35" s="28" t="s">
        <v>3</v>
      </c>
      <c r="D35" s="18" t="s">
        <v>55</v>
      </c>
      <c r="E35" s="28" t="s">
        <v>4</v>
      </c>
      <c r="F35" s="29" t="s">
        <v>5</v>
      </c>
      <c r="G35" s="20" t="s">
        <v>11</v>
      </c>
    </row>
    <row r="36" spans="1:7" ht="15">
      <c r="A36" s="21" t="s">
        <v>6</v>
      </c>
      <c r="B36" s="114"/>
      <c r="C36" s="115"/>
      <c r="D36" s="115"/>
      <c r="E36" s="115"/>
      <c r="F36" s="116"/>
      <c r="G36" s="95">
        <f>SUM(B36:F36)</f>
        <v>0</v>
      </c>
    </row>
    <row r="37" spans="1:7" ht="15">
      <c r="A37" s="22" t="s">
        <v>7</v>
      </c>
      <c r="B37" s="117"/>
      <c r="C37" s="118"/>
      <c r="D37" s="118"/>
      <c r="E37" s="118"/>
      <c r="F37" s="119"/>
      <c r="G37" s="96">
        <f>SUM(B37:F37)</f>
        <v>0</v>
      </c>
    </row>
    <row r="38" spans="1:7" ht="15">
      <c r="A38" s="22" t="s">
        <v>8</v>
      </c>
      <c r="B38" s="117"/>
      <c r="C38" s="118"/>
      <c r="D38" s="118"/>
      <c r="E38" s="118"/>
      <c r="F38" s="119"/>
      <c r="G38" s="96">
        <f>SUM(B38:F38)</f>
        <v>0</v>
      </c>
    </row>
    <row r="39" spans="1:7" ht="15">
      <c r="A39" s="22" t="s">
        <v>9</v>
      </c>
      <c r="B39" s="117"/>
      <c r="C39" s="118"/>
      <c r="D39" s="118"/>
      <c r="E39" s="118"/>
      <c r="F39" s="119"/>
      <c r="G39" s="96">
        <f>SUM(B39:F39)</f>
        <v>0</v>
      </c>
    </row>
    <row r="40" spans="1:7" ht="15.75" thickBot="1">
      <c r="A40" s="23" t="s">
        <v>10</v>
      </c>
      <c r="B40" s="123"/>
      <c r="C40" s="124"/>
      <c r="D40" s="124"/>
      <c r="E40" s="124"/>
      <c r="F40" s="125"/>
      <c r="G40" s="99">
        <f>SUM(B40:F40)</f>
        <v>0</v>
      </c>
    </row>
    <row r="41" spans="1:7" ht="15.75" thickBot="1">
      <c r="A41" s="16" t="s">
        <v>38</v>
      </c>
      <c r="B41" s="13">
        <f aca="true" t="shared" si="3" ref="B41:G41">SUM(B36:B40)</f>
        <v>0</v>
      </c>
      <c r="C41" s="14">
        <f t="shared" si="3"/>
        <v>0</v>
      </c>
      <c r="D41" s="14">
        <f t="shared" si="3"/>
        <v>0</v>
      </c>
      <c r="E41" s="14">
        <f t="shared" si="3"/>
        <v>0</v>
      </c>
      <c r="F41" s="94">
        <f t="shared" si="3"/>
        <v>0</v>
      </c>
      <c r="G41" s="90">
        <f t="shared" si="3"/>
        <v>0</v>
      </c>
    </row>
    <row r="42" spans="1:7" ht="15">
      <c r="A42" s="5"/>
      <c r="B42" s="5"/>
      <c r="C42" s="5"/>
      <c r="D42" s="5"/>
      <c r="E42" s="5"/>
      <c r="F42" s="5"/>
      <c r="G42" s="98"/>
    </row>
    <row r="43" spans="1:7" ht="15">
      <c r="A43" s="5"/>
      <c r="B43" s="5"/>
      <c r="C43" s="5"/>
      <c r="D43" s="5"/>
      <c r="E43" s="5"/>
      <c r="F43" s="5"/>
      <c r="G43" s="98"/>
    </row>
    <row r="44" spans="1:7" ht="15.75" thickBot="1">
      <c r="A44" s="5"/>
      <c r="B44" s="5"/>
      <c r="C44" s="5"/>
      <c r="D44" s="5"/>
      <c r="E44" s="5"/>
      <c r="F44" s="5"/>
      <c r="G44" s="98"/>
    </row>
    <row r="45" spans="1:7" ht="16.5" thickBot="1">
      <c r="A45" s="5"/>
      <c r="B45" s="252" t="s">
        <v>36</v>
      </c>
      <c r="C45" s="253"/>
      <c r="D45" s="253"/>
      <c r="E45" s="253"/>
      <c r="F45" s="254"/>
      <c r="G45" s="98"/>
    </row>
    <row r="46" spans="1:7" ht="15.75" thickBot="1">
      <c r="A46" s="227" t="s">
        <v>46</v>
      </c>
      <c r="B46" s="27" t="s">
        <v>65</v>
      </c>
      <c r="C46" s="28" t="s">
        <v>3</v>
      </c>
      <c r="D46" s="18" t="s">
        <v>55</v>
      </c>
      <c r="E46" s="28" t="s">
        <v>4</v>
      </c>
      <c r="F46" s="29" t="s">
        <v>5</v>
      </c>
      <c r="G46" s="20" t="s">
        <v>11</v>
      </c>
    </row>
    <row r="47" spans="1:7" ht="15">
      <c r="A47" s="21" t="s">
        <v>6</v>
      </c>
      <c r="B47" s="114"/>
      <c r="C47" s="115"/>
      <c r="D47" s="115"/>
      <c r="E47" s="115"/>
      <c r="F47" s="116"/>
      <c r="G47" s="95">
        <f>SUM(B47:F47)</f>
        <v>0</v>
      </c>
    </row>
    <row r="48" spans="1:7" ht="15">
      <c r="A48" s="22" t="s">
        <v>7</v>
      </c>
      <c r="B48" s="117"/>
      <c r="C48" s="118"/>
      <c r="D48" s="118"/>
      <c r="E48" s="118"/>
      <c r="F48" s="119"/>
      <c r="G48" s="96">
        <f>SUM(B48:F48)</f>
        <v>0</v>
      </c>
    </row>
    <row r="49" spans="1:7" ht="15">
      <c r="A49" s="22" t="s">
        <v>8</v>
      </c>
      <c r="B49" s="117"/>
      <c r="C49" s="118"/>
      <c r="D49" s="118"/>
      <c r="E49" s="118"/>
      <c r="F49" s="119"/>
      <c r="G49" s="96">
        <f>SUM(B49:F49)</f>
        <v>0</v>
      </c>
    </row>
    <row r="50" spans="1:7" ht="15">
      <c r="A50" s="22" t="s">
        <v>9</v>
      </c>
      <c r="B50" s="117"/>
      <c r="C50" s="118"/>
      <c r="D50" s="118"/>
      <c r="E50" s="118"/>
      <c r="F50" s="119"/>
      <c r="G50" s="96">
        <f>SUM(B50:F50)</f>
        <v>0</v>
      </c>
    </row>
    <row r="51" spans="1:7" ht="15.75" thickBot="1">
      <c r="A51" s="23" t="s">
        <v>10</v>
      </c>
      <c r="B51" s="123"/>
      <c r="C51" s="124"/>
      <c r="D51" s="124"/>
      <c r="E51" s="124"/>
      <c r="F51" s="125"/>
      <c r="G51" s="99">
        <f>SUM(B51:F51)</f>
        <v>0</v>
      </c>
    </row>
    <row r="52" spans="1:7" ht="15.75" thickBot="1">
      <c r="A52" s="16" t="s">
        <v>38</v>
      </c>
      <c r="B52" s="13">
        <f aca="true" t="shared" si="4" ref="B52:G52">SUM(B47:B51)</f>
        <v>0</v>
      </c>
      <c r="C52" s="92">
        <f t="shared" si="4"/>
        <v>0</v>
      </c>
      <c r="D52" s="92">
        <f t="shared" si="4"/>
        <v>0</v>
      </c>
      <c r="E52" s="92">
        <f t="shared" si="4"/>
        <v>0</v>
      </c>
      <c r="F52" s="91">
        <f t="shared" si="4"/>
        <v>0</v>
      </c>
      <c r="G52" s="90">
        <f t="shared" si="4"/>
        <v>0</v>
      </c>
    </row>
    <row r="53" spans="1:7" ht="15">
      <c r="A53" s="5"/>
      <c r="B53" s="5"/>
      <c r="C53" s="5"/>
      <c r="D53" s="5"/>
      <c r="E53" s="5"/>
      <c r="F53" s="5"/>
      <c r="G53" s="98"/>
    </row>
    <row r="54" spans="1:7" ht="15">
      <c r="A54" s="5"/>
      <c r="B54" s="5"/>
      <c r="C54" s="5"/>
      <c r="D54" s="5"/>
      <c r="E54" s="5"/>
      <c r="F54" s="5"/>
      <c r="G54" s="98"/>
    </row>
    <row r="55" spans="1:7" ht="15.75" thickBot="1">
      <c r="A55" s="5"/>
      <c r="B55" s="5"/>
      <c r="C55" s="5"/>
      <c r="D55" s="5"/>
      <c r="E55" s="5"/>
      <c r="F55" s="5"/>
      <c r="G55" s="98"/>
    </row>
    <row r="56" spans="1:7" ht="16.5" thickBot="1">
      <c r="A56" s="5"/>
      <c r="B56" s="252" t="s">
        <v>37</v>
      </c>
      <c r="C56" s="253"/>
      <c r="D56" s="253"/>
      <c r="E56" s="253"/>
      <c r="F56" s="254"/>
      <c r="G56" s="98"/>
    </row>
    <row r="57" spans="1:7" ht="15.75" thickBot="1">
      <c r="A57" s="227" t="s">
        <v>46</v>
      </c>
      <c r="B57" s="27" t="s">
        <v>65</v>
      </c>
      <c r="C57" s="28" t="s">
        <v>3</v>
      </c>
      <c r="D57" s="18" t="s">
        <v>55</v>
      </c>
      <c r="E57" s="28" t="s">
        <v>4</v>
      </c>
      <c r="F57" s="29" t="s">
        <v>5</v>
      </c>
      <c r="G57" s="20" t="s">
        <v>11</v>
      </c>
    </row>
    <row r="58" spans="1:7" ht="15">
      <c r="A58" s="21" t="s">
        <v>6</v>
      </c>
      <c r="B58" s="114"/>
      <c r="C58" s="115"/>
      <c r="D58" s="115"/>
      <c r="E58" s="115"/>
      <c r="F58" s="116"/>
      <c r="G58" s="95">
        <f>SUM(B58:F58)</f>
        <v>0</v>
      </c>
    </row>
    <row r="59" spans="1:7" ht="15">
      <c r="A59" s="22" t="s">
        <v>7</v>
      </c>
      <c r="B59" s="117"/>
      <c r="C59" s="118"/>
      <c r="D59" s="118"/>
      <c r="E59" s="118"/>
      <c r="F59" s="119"/>
      <c r="G59" s="96">
        <f>SUM(B59:F59)</f>
        <v>0</v>
      </c>
    </row>
    <row r="60" spans="1:7" ht="15">
      <c r="A60" s="22" t="s">
        <v>8</v>
      </c>
      <c r="B60" s="117"/>
      <c r="C60" s="118"/>
      <c r="D60" s="118"/>
      <c r="E60" s="118"/>
      <c r="F60" s="119"/>
      <c r="G60" s="96">
        <f>SUM(B60:F60)</f>
        <v>0</v>
      </c>
    </row>
    <row r="61" spans="1:7" ht="15">
      <c r="A61" s="22" t="s">
        <v>9</v>
      </c>
      <c r="B61" s="117"/>
      <c r="C61" s="118"/>
      <c r="D61" s="118"/>
      <c r="E61" s="118"/>
      <c r="F61" s="119"/>
      <c r="G61" s="96">
        <f>SUM(B61:F61)</f>
        <v>0</v>
      </c>
    </row>
    <row r="62" spans="1:7" ht="15.75" thickBot="1">
      <c r="A62" s="23" t="s">
        <v>10</v>
      </c>
      <c r="B62" s="123"/>
      <c r="C62" s="124"/>
      <c r="D62" s="124"/>
      <c r="E62" s="124"/>
      <c r="F62" s="125"/>
      <c r="G62" s="99">
        <f>SUM(B62:F62)</f>
        <v>0</v>
      </c>
    </row>
    <row r="63" spans="1:7" ht="15.75" thickBot="1">
      <c r="A63" s="16" t="s">
        <v>38</v>
      </c>
      <c r="B63" s="13">
        <f aca="true" t="shared" si="5" ref="B63:G63">SUM(B58:B62)</f>
        <v>0</v>
      </c>
      <c r="C63" s="14">
        <f t="shared" si="5"/>
        <v>0</v>
      </c>
      <c r="D63" s="14">
        <f t="shared" si="5"/>
        <v>0</v>
      </c>
      <c r="E63" s="14">
        <f t="shared" si="5"/>
        <v>0</v>
      </c>
      <c r="F63" s="91">
        <f t="shared" si="5"/>
        <v>0</v>
      </c>
      <c r="G63" s="90">
        <f t="shared" si="5"/>
        <v>0</v>
      </c>
    </row>
    <row r="64" spans="1:7" ht="15">
      <c r="A64" s="5"/>
      <c r="B64" s="5"/>
      <c r="C64" s="5"/>
      <c r="D64" s="5"/>
      <c r="E64" s="5"/>
      <c r="F64" s="5"/>
      <c r="G64" s="6"/>
    </row>
  </sheetData>
  <sheetProtection password="C66F" sheet="1"/>
  <mergeCells count="6">
    <mergeCell ref="B45:F45"/>
    <mergeCell ref="B56:F56"/>
    <mergeCell ref="B1:F1"/>
    <mergeCell ref="B12:F12"/>
    <mergeCell ref="B23:F23"/>
    <mergeCell ref="B34:F34"/>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F27" sqref="F27"/>
    </sheetView>
  </sheetViews>
  <sheetFormatPr defaultColWidth="9.140625" defaultRowHeight="15"/>
  <cols>
    <col min="1" max="1" width="20.7109375" style="0" bestFit="1" customWidth="1"/>
    <col min="2" max="2" width="30.7109375" style="0" bestFit="1" customWidth="1"/>
    <col min="11" max="11" width="13.140625" style="0" bestFit="1" customWidth="1"/>
    <col min="12" max="12" width="27.7109375" style="0" bestFit="1" customWidth="1"/>
  </cols>
  <sheetData>
    <row r="1" spans="1:10" ht="15" customHeight="1">
      <c r="A1" s="255" t="s">
        <v>43</v>
      </c>
      <c r="B1" s="255"/>
      <c r="C1" s="255"/>
      <c r="D1" s="255"/>
      <c r="E1" s="255"/>
      <c r="F1" s="255"/>
      <c r="G1" s="255"/>
      <c r="H1" s="255"/>
      <c r="I1" s="255"/>
      <c r="J1" s="255"/>
    </row>
    <row r="2" spans="1:10" ht="15.75" customHeight="1">
      <c r="A2" s="255"/>
      <c r="B2" s="255"/>
      <c r="C2" s="255"/>
      <c r="D2" s="255"/>
      <c r="E2" s="255"/>
      <c r="F2" s="255"/>
      <c r="G2" s="255"/>
      <c r="H2" s="255"/>
      <c r="I2" s="255"/>
      <c r="J2" s="255"/>
    </row>
    <row r="3" spans="1:10" ht="15">
      <c r="A3" s="25"/>
      <c r="B3" s="15"/>
      <c r="C3" s="15"/>
      <c r="D3" s="15"/>
      <c r="E3" s="5"/>
      <c r="F3" s="30" t="s">
        <v>39</v>
      </c>
      <c r="G3" s="15" t="s">
        <v>40</v>
      </c>
      <c r="H3" s="15"/>
      <c r="I3" s="5"/>
      <c r="J3" s="5"/>
    </row>
    <row r="4" spans="1:10" ht="15">
      <c r="A4" s="25"/>
      <c r="B4" s="25"/>
      <c r="C4" s="15"/>
      <c r="D4" s="15"/>
      <c r="E4" s="5"/>
      <c r="F4" s="15"/>
      <c r="G4" s="15" t="s">
        <v>42</v>
      </c>
      <c r="H4" s="15"/>
      <c r="I4" s="5"/>
      <c r="J4" s="5"/>
    </row>
    <row r="5" spans="1:10" ht="15">
      <c r="A5" s="5"/>
      <c r="B5" s="5"/>
      <c r="C5" s="5"/>
      <c r="D5" s="5"/>
      <c r="E5" s="5"/>
      <c r="F5" s="5"/>
      <c r="G5" s="5"/>
      <c r="H5" s="5"/>
      <c r="I5" s="5"/>
      <c r="J5" s="5"/>
    </row>
    <row r="6" spans="1:10" ht="15">
      <c r="A6" s="25" t="s">
        <v>41</v>
      </c>
      <c r="B6" s="6" t="s">
        <v>20</v>
      </c>
      <c r="C6" s="5"/>
      <c r="D6" s="5"/>
      <c r="E6" s="5"/>
      <c r="F6" s="5"/>
      <c r="G6" s="5"/>
      <c r="H6" s="5"/>
      <c r="I6" s="5"/>
      <c r="J6" s="5"/>
    </row>
    <row r="7" spans="1:10" ht="15">
      <c r="A7" s="31">
        <v>10</v>
      </c>
      <c r="B7" s="32">
        <f>8*POWER(10,-5)*(POWER(A7,2.4537))</f>
        <v>0.022739975214524245</v>
      </c>
      <c r="C7" s="5"/>
      <c r="D7" s="5"/>
      <c r="E7" s="5"/>
      <c r="F7" s="5"/>
      <c r="G7" s="5"/>
      <c r="H7" s="5"/>
      <c r="I7" s="5"/>
      <c r="J7" s="5"/>
    </row>
    <row r="8" spans="1:10" ht="15">
      <c r="A8" s="31">
        <v>30</v>
      </c>
      <c r="B8" s="32">
        <f>8*POWER(10,-5)*(POWER(A8,2.4537))</f>
        <v>0.3369010850433368</v>
      </c>
      <c r="C8" s="5"/>
      <c r="D8" s="5"/>
      <c r="E8" s="5"/>
      <c r="F8" s="5"/>
      <c r="G8" s="5"/>
      <c r="H8" s="5"/>
      <c r="I8" s="5"/>
      <c r="J8" s="5"/>
    </row>
    <row r="9" spans="1:10" ht="15">
      <c r="A9" s="31">
        <v>50</v>
      </c>
      <c r="B9" s="32">
        <f>8*POWER(10,-5)*(POWER(A9,2.4537))</f>
        <v>1.1799203369374591</v>
      </c>
      <c r="C9" s="5"/>
      <c r="D9" s="5"/>
      <c r="E9" s="5"/>
      <c r="F9" s="5"/>
      <c r="G9" s="5"/>
      <c r="H9" s="5"/>
      <c r="I9" s="5"/>
      <c r="J9" s="5"/>
    </row>
    <row r="10" spans="1:10" ht="15">
      <c r="A10" s="31">
        <v>70</v>
      </c>
      <c r="B10" s="32">
        <f>8*POWER(10,-5)*(POWER(A10,2.4537))</f>
        <v>2.694058660166266</v>
      </c>
      <c r="C10" s="5"/>
      <c r="D10" s="5"/>
      <c r="E10" s="5"/>
      <c r="F10" s="5"/>
      <c r="G10" s="5"/>
      <c r="H10" s="5"/>
      <c r="I10" s="5"/>
      <c r="J10" s="5"/>
    </row>
    <row r="11" spans="1:10" ht="15">
      <c r="A11" s="31">
        <v>90</v>
      </c>
      <c r="B11" s="32">
        <f>8*POWER(10,-5)*(POWER(A11,2.4537))</f>
        <v>4.991313316422738</v>
      </c>
      <c r="C11" s="5"/>
      <c r="D11" s="5"/>
      <c r="E11" s="5"/>
      <c r="F11" s="5"/>
      <c r="G11" s="5"/>
      <c r="H11" s="5"/>
      <c r="I11" s="5"/>
      <c r="J11" s="5"/>
    </row>
    <row r="12" spans="1:10" ht="15">
      <c r="A12" s="5"/>
      <c r="B12" s="5"/>
      <c r="C12" s="5"/>
      <c r="D12" s="5"/>
      <c r="E12" s="5"/>
      <c r="F12" s="5"/>
      <c r="G12" s="5"/>
      <c r="H12" s="5"/>
      <c r="I12" s="5"/>
      <c r="J12" s="5"/>
    </row>
    <row r="13" spans="1:10" ht="15">
      <c r="A13" s="255" t="s">
        <v>44</v>
      </c>
      <c r="B13" s="255"/>
      <c r="C13" s="255"/>
      <c r="D13" s="255"/>
      <c r="E13" s="255"/>
      <c r="F13" s="255"/>
      <c r="G13" s="255"/>
      <c r="H13" s="255"/>
      <c r="I13" s="255"/>
      <c r="J13" s="255"/>
    </row>
    <row r="14" spans="1:10" ht="15">
      <c r="A14" s="255"/>
      <c r="B14" s="255"/>
      <c r="C14" s="255"/>
      <c r="D14" s="255"/>
      <c r="E14" s="255"/>
      <c r="F14" s="255"/>
      <c r="G14" s="255"/>
      <c r="H14" s="255"/>
      <c r="I14" s="255"/>
      <c r="J14" s="255"/>
    </row>
    <row r="15" spans="1:10" ht="15">
      <c r="A15" s="25"/>
      <c r="B15" s="15"/>
      <c r="C15" s="15"/>
      <c r="D15" s="15"/>
      <c r="E15" s="5"/>
      <c r="F15" s="30" t="s">
        <v>39</v>
      </c>
      <c r="G15" s="15" t="s">
        <v>40</v>
      </c>
      <c r="H15" s="15"/>
      <c r="I15" s="5"/>
      <c r="J15" s="5"/>
    </row>
    <row r="16" spans="1:10" ht="15">
      <c r="A16" s="25"/>
      <c r="B16" s="25"/>
      <c r="C16" s="15"/>
      <c r="D16" s="15"/>
      <c r="E16" s="5"/>
      <c r="F16" s="15"/>
      <c r="G16" s="15" t="s">
        <v>42</v>
      </c>
      <c r="H16" s="15"/>
      <c r="I16" s="5"/>
      <c r="J16" s="5"/>
    </row>
    <row r="17" spans="1:10" ht="15">
      <c r="A17" s="5"/>
      <c r="B17" s="5"/>
      <c r="C17" s="5"/>
      <c r="D17" s="5"/>
      <c r="E17" s="5"/>
      <c r="F17" s="5"/>
      <c r="G17" s="5"/>
      <c r="H17" s="5"/>
      <c r="I17" s="5"/>
      <c r="J17" s="5"/>
    </row>
    <row r="18" spans="1:10" ht="15">
      <c r="A18" s="25" t="s">
        <v>41</v>
      </c>
      <c r="B18" s="6" t="s">
        <v>20</v>
      </c>
      <c r="C18" s="5"/>
      <c r="D18" s="5"/>
      <c r="E18" s="5"/>
      <c r="F18" s="5"/>
      <c r="G18" s="5"/>
      <c r="H18" s="5"/>
      <c r="I18" s="5"/>
      <c r="J18" s="5"/>
    </row>
    <row r="19" spans="1:10" ht="15">
      <c r="A19" s="31">
        <v>10</v>
      </c>
      <c r="B19" s="32">
        <f>0.0029*POWER(A19,1.6624)</f>
        <v>0.13329013195314043</v>
      </c>
      <c r="C19" s="5"/>
      <c r="D19" s="5"/>
      <c r="E19" s="5"/>
      <c r="F19" s="5"/>
      <c r="G19" s="15"/>
      <c r="H19" s="5"/>
      <c r="I19" s="5"/>
      <c r="J19" s="5"/>
    </row>
    <row r="20" spans="1:10" ht="15">
      <c r="A20" s="31">
        <v>30</v>
      </c>
      <c r="B20" s="32">
        <f>0.0029*POWER(A20,1.6624)</f>
        <v>0.8278742445333227</v>
      </c>
      <c r="C20" s="5"/>
      <c r="D20" s="5"/>
      <c r="E20" s="5"/>
      <c r="F20" s="5"/>
      <c r="G20" s="5"/>
      <c r="H20" s="5"/>
      <c r="I20" s="5"/>
      <c r="J20" s="5"/>
    </row>
    <row r="21" spans="1:10" ht="15">
      <c r="A21" s="31">
        <v>50</v>
      </c>
      <c r="B21" s="32">
        <f>0.0029*POWER(A21,1.6624)</f>
        <v>1.9353777019386251</v>
      </c>
      <c r="C21" s="5"/>
      <c r="D21" s="5"/>
      <c r="E21" s="5"/>
      <c r="F21" s="5"/>
      <c r="G21" s="5"/>
      <c r="H21" s="5"/>
      <c r="I21" s="5"/>
      <c r="J21" s="5"/>
    </row>
    <row r="22" spans="1:10" ht="15">
      <c r="A22" s="31">
        <v>70</v>
      </c>
      <c r="B22" s="32">
        <f>0.0029*POWER(A22,1.6624)</f>
        <v>3.386015794650778</v>
      </c>
      <c r="C22" s="5"/>
      <c r="D22" s="5"/>
      <c r="E22" s="5"/>
      <c r="F22" s="5"/>
      <c r="G22" s="5"/>
      <c r="H22" s="5"/>
      <c r="I22" s="5"/>
      <c r="J22" s="5"/>
    </row>
    <row r="23" spans="1:10" ht="15">
      <c r="A23" s="31">
        <v>90</v>
      </c>
      <c r="B23" s="32">
        <f>0.0029*POWER(A23,1.6624)</f>
        <v>5.1419842918496785</v>
      </c>
      <c r="C23" s="5"/>
      <c r="D23" s="5"/>
      <c r="E23" s="5"/>
      <c r="F23" s="5"/>
      <c r="G23" s="5"/>
      <c r="H23" s="5"/>
      <c r="I23" s="5"/>
      <c r="J23" s="5"/>
    </row>
    <row r="24" spans="1:10" ht="15">
      <c r="A24" s="5"/>
      <c r="B24" s="5"/>
      <c r="C24" s="5"/>
      <c r="D24" s="5"/>
      <c r="E24" s="5"/>
      <c r="F24" s="5"/>
      <c r="G24" s="5"/>
      <c r="H24" s="5"/>
      <c r="I24" s="5"/>
      <c r="J24" s="5"/>
    </row>
    <row r="25" spans="1:10" ht="15">
      <c r="A25" s="255" t="s">
        <v>45</v>
      </c>
      <c r="B25" s="255"/>
      <c r="C25" s="255"/>
      <c r="D25" s="255"/>
      <c r="E25" s="255"/>
      <c r="F25" s="255"/>
      <c r="G25" s="255"/>
      <c r="H25" s="255"/>
      <c r="I25" s="255"/>
      <c r="J25" s="255"/>
    </row>
    <row r="26" spans="1:10" ht="15">
      <c r="A26" s="255"/>
      <c r="B26" s="255"/>
      <c r="C26" s="255"/>
      <c r="D26" s="255"/>
      <c r="E26" s="255"/>
      <c r="F26" s="255"/>
      <c r="G26" s="255"/>
      <c r="H26" s="255"/>
      <c r="I26" s="255"/>
      <c r="J26" s="255"/>
    </row>
    <row r="27" spans="1:10" ht="15">
      <c r="A27" s="25"/>
      <c r="B27" s="15"/>
      <c r="C27" s="15"/>
      <c r="D27" s="15"/>
      <c r="E27" s="5"/>
      <c r="F27" s="30" t="s">
        <v>39</v>
      </c>
      <c r="G27" s="15" t="s">
        <v>40</v>
      </c>
      <c r="H27" s="15"/>
      <c r="I27" s="5"/>
      <c r="J27" s="5"/>
    </row>
    <row r="28" spans="1:10" ht="15">
      <c r="A28" s="25"/>
      <c r="B28" s="25"/>
      <c r="C28" s="15"/>
      <c r="D28" s="15"/>
      <c r="E28" s="5"/>
      <c r="F28" s="15"/>
      <c r="G28" s="15" t="s">
        <v>42</v>
      </c>
      <c r="H28" s="15"/>
      <c r="I28" s="5"/>
      <c r="J28" s="5"/>
    </row>
    <row r="29" spans="1:10" ht="15">
      <c r="A29" s="5"/>
      <c r="B29" s="5"/>
      <c r="C29" s="5"/>
      <c r="D29" s="5"/>
      <c r="E29" s="5"/>
      <c r="F29" s="5"/>
      <c r="G29" s="5"/>
      <c r="H29" s="5"/>
      <c r="I29" s="5"/>
      <c r="J29" s="5"/>
    </row>
    <row r="30" spans="1:10" ht="15">
      <c r="A30" s="25" t="s">
        <v>41</v>
      </c>
      <c r="B30" s="6" t="s">
        <v>20</v>
      </c>
      <c r="C30" s="5"/>
      <c r="D30" s="5"/>
      <c r="E30" s="5"/>
      <c r="F30" s="5"/>
      <c r="G30" s="5"/>
      <c r="H30" s="5"/>
      <c r="I30" s="5"/>
      <c r="J30" s="5"/>
    </row>
    <row r="31" spans="1:10" ht="15">
      <c r="A31" s="31">
        <v>10</v>
      </c>
      <c r="B31" s="32">
        <f>0.0007*POWER(A31,1.7309)</f>
        <v>0.03767020989107096</v>
      </c>
      <c r="C31" s="5"/>
      <c r="D31" s="5"/>
      <c r="E31" s="5"/>
      <c r="F31" s="5"/>
      <c r="G31" s="5"/>
      <c r="H31" s="5"/>
      <c r="I31" s="5"/>
      <c r="J31" s="5"/>
    </row>
    <row r="32" spans="1:10" ht="15">
      <c r="A32" s="31">
        <v>30</v>
      </c>
      <c r="B32" s="32">
        <f>0.0007*POWER(A32,1.7309)</f>
        <v>0.25225931948447533</v>
      </c>
      <c r="C32" s="5"/>
      <c r="D32" s="5"/>
      <c r="E32" s="5"/>
      <c r="F32" s="5"/>
      <c r="G32" s="5"/>
      <c r="H32" s="5"/>
      <c r="I32" s="5"/>
      <c r="J32" s="5"/>
    </row>
    <row r="33" spans="1:10" ht="15">
      <c r="A33" s="31">
        <v>50</v>
      </c>
      <c r="B33" s="32">
        <f>0.0007*POWER(A33,1.7309)</f>
        <v>0.610724328285648</v>
      </c>
      <c r="C33" s="5"/>
      <c r="D33" s="5"/>
      <c r="E33" s="5"/>
      <c r="F33" s="5"/>
      <c r="G33" s="5"/>
      <c r="H33" s="5"/>
      <c r="I33" s="5"/>
      <c r="J33" s="5"/>
    </row>
    <row r="34" spans="1:10" ht="15">
      <c r="A34" s="31">
        <v>70</v>
      </c>
      <c r="B34" s="32">
        <f>0.0007*POWER(A34,1.7309)</f>
        <v>1.0933979051171525</v>
      </c>
      <c r="C34" s="5"/>
      <c r="D34" s="5"/>
      <c r="E34" s="5"/>
      <c r="F34" s="5"/>
      <c r="G34" s="5"/>
      <c r="H34" s="5"/>
      <c r="I34" s="5"/>
      <c r="J34" s="5"/>
    </row>
    <row r="35" spans="1:10" ht="15">
      <c r="A35" s="31">
        <v>90</v>
      </c>
      <c r="B35" s="32">
        <f>0.0007*POWER(A35,1.7309)</f>
        <v>1.6892596152445138</v>
      </c>
      <c r="C35" s="5"/>
      <c r="D35" s="5"/>
      <c r="E35" s="5"/>
      <c r="F35" s="5"/>
      <c r="G35" s="5"/>
      <c r="H35" s="5"/>
      <c r="I35" s="5"/>
      <c r="J35" s="5"/>
    </row>
  </sheetData>
  <sheetProtection password="C66F" sheet="1"/>
  <mergeCells count="3">
    <mergeCell ref="A1:J2"/>
    <mergeCell ref="A13:J14"/>
    <mergeCell ref="A25:J26"/>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H25" sqref="H25"/>
    </sheetView>
  </sheetViews>
  <sheetFormatPr defaultColWidth="9.140625" defaultRowHeight="15"/>
  <cols>
    <col min="1" max="1" width="14.140625" style="0" bestFit="1" customWidth="1"/>
    <col min="2" max="7" width="13.7109375" style="0" customWidth="1"/>
    <col min="8" max="8" width="12.7109375" style="0" bestFit="1" customWidth="1"/>
    <col min="9" max="9" width="11.00390625" style="0" customWidth="1"/>
    <col min="10" max="10" width="30.140625" style="0" bestFit="1" customWidth="1"/>
    <col min="11" max="11" width="27.28125" style="0" bestFit="1" customWidth="1"/>
  </cols>
  <sheetData>
    <row r="1" spans="1:11" ht="16.5" thickBot="1">
      <c r="A1" s="5"/>
      <c r="B1" s="252" t="s">
        <v>47</v>
      </c>
      <c r="C1" s="253"/>
      <c r="D1" s="253"/>
      <c r="E1" s="253"/>
      <c r="F1" s="253"/>
      <c r="G1" s="254"/>
      <c r="H1" s="5"/>
      <c r="I1" s="5"/>
      <c r="J1" s="64"/>
      <c r="K1" s="4"/>
    </row>
    <row r="2" spans="1:11" ht="15.75" thickBot="1">
      <c r="A2" s="17" t="s">
        <v>46</v>
      </c>
      <c r="B2" s="68">
        <v>1</v>
      </c>
      <c r="C2" s="69">
        <v>2</v>
      </c>
      <c r="D2" s="69">
        <v>3</v>
      </c>
      <c r="E2" s="69">
        <v>4</v>
      </c>
      <c r="F2" s="69">
        <v>5</v>
      </c>
      <c r="G2" s="70">
        <v>6</v>
      </c>
      <c r="H2" s="6"/>
      <c r="I2" s="6"/>
      <c r="J2" s="65"/>
      <c r="K2" s="2"/>
    </row>
    <row r="3" spans="1:11" ht="15">
      <c r="A3" s="21" t="s">
        <v>6</v>
      </c>
      <c r="B3" s="89">
        <f>'Data Entry'!G3</f>
        <v>0</v>
      </c>
      <c r="C3" s="15">
        <f>'Data Entry'!G14</f>
        <v>0</v>
      </c>
      <c r="D3" s="15">
        <f>'Data Entry'!G25</f>
        <v>0</v>
      </c>
      <c r="E3" s="15">
        <f>'Data Entry'!G36</f>
        <v>0</v>
      </c>
      <c r="F3" s="15">
        <f>'Data Entry'!G47</f>
        <v>0</v>
      </c>
      <c r="G3" s="126">
        <f>'Data Entry'!G58</f>
        <v>0</v>
      </c>
      <c r="H3" s="45"/>
      <c r="I3" s="45"/>
      <c r="J3" s="66"/>
      <c r="K3" s="43"/>
    </row>
    <row r="4" spans="1:11" ht="15">
      <c r="A4" s="22" t="s">
        <v>7</v>
      </c>
      <c r="B4" s="89">
        <f>'Data Entry'!G4</f>
        <v>0</v>
      </c>
      <c r="C4" s="15">
        <f>'Data Entry'!G15</f>
        <v>0</v>
      </c>
      <c r="D4" s="15">
        <f>'Data Entry'!G26</f>
        <v>0</v>
      </c>
      <c r="E4" s="15">
        <f>'Data Entry'!G37</f>
        <v>0</v>
      </c>
      <c r="F4" s="15">
        <f>'Data Entry'!G48</f>
        <v>0</v>
      </c>
      <c r="G4" s="126">
        <f>'Data Entry'!G59</f>
        <v>0</v>
      </c>
      <c r="H4" s="45"/>
      <c r="I4" s="45"/>
      <c r="J4" s="67"/>
      <c r="K4" s="43"/>
    </row>
    <row r="5" spans="1:11" ht="15">
      <c r="A5" s="22" t="s">
        <v>8</v>
      </c>
      <c r="B5" s="89">
        <f>'Data Entry'!G5</f>
        <v>0</v>
      </c>
      <c r="C5" s="15">
        <f>'Data Entry'!G16</f>
        <v>0</v>
      </c>
      <c r="D5" s="15">
        <f>'Data Entry'!G27</f>
        <v>0</v>
      </c>
      <c r="E5" s="15">
        <f>'Data Entry'!G38</f>
        <v>0</v>
      </c>
      <c r="F5" s="15">
        <f>'Data Entry'!G49</f>
        <v>0</v>
      </c>
      <c r="G5" s="126">
        <f>'Data Entry'!G60</f>
        <v>0</v>
      </c>
      <c r="H5" s="45"/>
      <c r="I5" s="45"/>
      <c r="J5" s="67"/>
      <c r="K5" s="43"/>
    </row>
    <row r="6" spans="1:11" ht="15">
      <c r="A6" s="22" t="s">
        <v>9</v>
      </c>
      <c r="B6" s="89">
        <f>'Data Entry'!G6</f>
        <v>0</v>
      </c>
      <c r="C6" s="15">
        <f>'Data Entry'!G17</f>
        <v>0</v>
      </c>
      <c r="D6" s="15">
        <f>'Data Entry'!G28</f>
        <v>0</v>
      </c>
      <c r="E6" s="15">
        <f>'Data Entry'!G39</f>
        <v>0</v>
      </c>
      <c r="F6" s="15">
        <f>'Data Entry'!G50</f>
        <v>0</v>
      </c>
      <c r="G6" s="126">
        <f>'Data Entry'!G61</f>
        <v>0</v>
      </c>
      <c r="H6" s="45"/>
      <c r="I6" s="45"/>
      <c r="J6" s="67"/>
      <c r="K6" s="43"/>
    </row>
    <row r="7" spans="1:11" ht="15.75" thickBot="1">
      <c r="A7" s="23" t="s">
        <v>10</v>
      </c>
      <c r="B7" s="127">
        <f>'Data Entry'!G7</f>
        <v>0</v>
      </c>
      <c r="C7" s="128">
        <f>'Data Entry'!G18</f>
        <v>0</v>
      </c>
      <c r="D7" s="128">
        <f>'Data Entry'!G29</f>
        <v>0</v>
      </c>
      <c r="E7" s="128">
        <f>'Data Entry'!G40</f>
        <v>0</v>
      </c>
      <c r="F7" s="128">
        <f>'Data Entry'!G51</f>
        <v>0</v>
      </c>
      <c r="G7" s="129">
        <f>'Data Entry'!G62</f>
        <v>0</v>
      </c>
      <c r="H7" s="45"/>
      <c r="I7" s="45"/>
      <c r="J7" s="67"/>
      <c r="K7" s="43"/>
    </row>
    <row r="8" spans="1:11" ht="15.75" thickBot="1">
      <c r="A8" s="5"/>
      <c r="B8" s="5"/>
      <c r="C8" s="5"/>
      <c r="D8" s="5"/>
      <c r="E8" s="5"/>
      <c r="F8" s="5"/>
      <c r="G8" s="5"/>
      <c r="H8" s="5"/>
      <c r="I8" s="5"/>
      <c r="J8" s="64"/>
      <c r="K8" s="44"/>
    </row>
    <row r="9" spans="1:10" ht="18.75" thickBot="1">
      <c r="A9" s="33"/>
      <c r="B9" s="256" t="s">
        <v>48</v>
      </c>
      <c r="C9" s="257"/>
      <c r="D9" s="257"/>
      <c r="E9" s="257"/>
      <c r="F9" s="257"/>
      <c r="G9" s="258"/>
      <c r="H9" s="5"/>
      <c r="I9" s="5"/>
      <c r="J9" s="64"/>
    </row>
    <row r="10" spans="1:10" ht="18" thickBot="1">
      <c r="A10" s="17" t="s">
        <v>46</v>
      </c>
      <c r="B10" s="46">
        <v>1</v>
      </c>
      <c r="C10" s="19">
        <v>2</v>
      </c>
      <c r="D10" s="19">
        <v>3</v>
      </c>
      <c r="E10" s="19">
        <v>4</v>
      </c>
      <c r="F10" s="19">
        <v>5</v>
      </c>
      <c r="G10" s="47">
        <v>6</v>
      </c>
      <c r="H10" s="226" t="s">
        <v>21</v>
      </c>
      <c r="I10" s="153" t="s">
        <v>19</v>
      </c>
      <c r="J10" s="64"/>
    </row>
    <row r="11" spans="1:10" ht="15">
      <c r="A11" s="71" t="s">
        <v>6</v>
      </c>
      <c r="B11" s="74">
        <f>IF('Site Description'!$B$34&gt;0,B3/'Site Description'!$B$34,"NO TRANSECT")</f>
        <v>0</v>
      </c>
      <c r="C11" s="74">
        <f>IF('Site Description'!$C$34&gt;0,C3/'Site Description'!$C$34,"NO TRANSECT")</f>
        <v>0</v>
      </c>
      <c r="D11" s="74">
        <f>IF('Site Description'!$D$34&gt;0,D3/'Site Description'!$D$34,"NO TRANSECT")</f>
        <v>0</v>
      </c>
      <c r="E11" s="74">
        <f>IF('Site Description'!$E$34&gt;0,E3/'Site Description'!$E$34,"NO TRANSECT")</f>
        <v>0</v>
      </c>
      <c r="F11" s="74">
        <f>IF('Site Description'!$F$34&gt;0,F3/'Site Description'!$F$34,"NO TRANSECT")</f>
        <v>0</v>
      </c>
      <c r="G11" s="76">
        <f>IF('Site Description'!$G$34&gt;0,G3/'Site Description'!$G$34,"NO TRANSECT")</f>
        <v>0</v>
      </c>
      <c r="H11" s="145">
        <f>AVERAGE(B11:G11)</f>
        <v>0</v>
      </c>
      <c r="I11" s="146">
        <f>STDEV(B11:G11)</f>
        <v>0</v>
      </c>
      <c r="J11" s="64"/>
    </row>
    <row r="12" spans="1:9" ht="15">
      <c r="A12" s="72" t="s">
        <v>7</v>
      </c>
      <c r="B12" s="11">
        <f>IF('Site Description'!$B$34&gt;0,B4/'Site Description'!$B$34,"NO TRANSECT")</f>
        <v>0</v>
      </c>
      <c r="C12" s="11">
        <f>IF('Site Description'!$C$34&gt;0,C4/'Site Description'!$C$34,"NO TRANSECT")</f>
        <v>0</v>
      </c>
      <c r="D12" s="11">
        <f>IF('Site Description'!$D$34&gt;0,D4/'Site Description'!$D$34,"NO TRANSECT")</f>
        <v>0</v>
      </c>
      <c r="E12" s="11">
        <f>IF('Site Description'!$E$34&gt;0,E4/'Site Description'!$E$34,"NO TRANSECT")</f>
        <v>0</v>
      </c>
      <c r="F12" s="11">
        <f>IF('Site Description'!$F$34&gt;0,F4/'Site Description'!$F$34,"NO TRANSECT")</f>
        <v>0</v>
      </c>
      <c r="G12" s="77">
        <f>IF('Site Description'!$G$34&gt;0,G4/'Site Description'!$G$34,"NO TRANSECT")</f>
        <v>0</v>
      </c>
      <c r="H12" s="147">
        <f>AVERAGE(B12:G12)</f>
        <v>0</v>
      </c>
      <c r="I12" s="148">
        <f>STDEV(B12:G12)</f>
        <v>0</v>
      </c>
    </row>
    <row r="13" spans="1:9" ht="15">
      <c r="A13" s="72" t="s">
        <v>8</v>
      </c>
      <c r="B13" s="11">
        <f>IF('Site Description'!$B$34&gt;0,B5/'Site Description'!$B$34,"NO TRANSECT")</f>
        <v>0</v>
      </c>
      <c r="C13" s="11">
        <f>IF('Site Description'!$C$34&gt;0,C5/'Site Description'!$C$34,"NO TRANSECT")</f>
        <v>0</v>
      </c>
      <c r="D13" s="11">
        <f>IF('Site Description'!$D$34&gt;0,D5/'Site Description'!$D$34,"NO TRANSECT")</f>
        <v>0</v>
      </c>
      <c r="E13" s="11">
        <f>IF('Site Description'!$E$34&gt;0,E5/'Site Description'!$E$34,"NO TRANSECT")</f>
        <v>0</v>
      </c>
      <c r="F13" s="11">
        <f>IF('Site Description'!$F$34&gt;0,F5/'Site Description'!$F$34,"NO TRANSECT")</f>
        <v>0</v>
      </c>
      <c r="G13" s="77">
        <f>IF('Site Description'!$G$34&gt;0,G5/'Site Description'!$G$34,"NO TRANSECT")</f>
        <v>0</v>
      </c>
      <c r="H13" s="147">
        <f>AVERAGE(B13:G13)</f>
        <v>0</v>
      </c>
      <c r="I13" s="148">
        <f>STDEV(B13:G13)</f>
        <v>0</v>
      </c>
    </row>
    <row r="14" spans="1:9" ht="15">
      <c r="A14" s="72" t="s">
        <v>9</v>
      </c>
      <c r="B14" s="11">
        <f>IF('Site Description'!$B$34&gt;0,B6/'Site Description'!$B$34,"NO TRANSECT")</f>
        <v>0</v>
      </c>
      <c r="C14" s="11">
        <f>IF('Site Description'!$C$34&gt;0,C6/'Site Description'!$C$34,"NO TRANSECT")</f>
        <v>0</v>
      </c>
      <c r="D14" s="11">
        <f>IF('Site Description'!$D$34&gt;0,D6/'Site Description'!$D$34,"NO TRANSECT")</f>
        <v>0</v>
      </c>
      <c r="E14" s="11">
        <f>IF('Site Description'!$E$34&gt;0,E6/'Site Description'!$E$34,"NO TRANSECT")</f>
        <v>0</v>
      </c>
      <c r="F14" s="11">
        <f>IF('Site Description'!$F$34&gt;0,F6/'Site Description'!$F$34,"NO TRANSECT")</f>
        <v>0</v>
      </c>
      <c r="G14" s="77">
        <f>IF('Site Description'!$G$34&gt;0,G6/'Site Description'!$G$34,"NO TRANSECT")</f>
        <v>0</v>
      </c>
      <c r="H14" s="147">
        <f>AVERAGE(B14:G14)</f>
        <v>0</v>
      </c>
      <c r="I14" s="148">
        <f>STDEV(B14:G14)</f>
        <v>0</v>
      </c>
    </row>
    <row r="15" spans="1:9" ht="15.75" thickBot="1">
      <c r="A15" s="73" t="s">
        <v>10</v>
      </c>
      <c r="B15" s="75">
        <f>IF('Site Description'!$B$34&gt;0,B7/'Site Description'!$B$34,"NO TRANSECT")</f>
        <v>0</v>
      </c>
      <c r="C15" s="75">
        <f>IF('Site Description'!$C$34&gt;0,C7/'Site Description'!$C$34,"NO TRANSECT")</f>
        <v>0</v>
      </c>
      <c r="D15" s="75">
        <f>IF('Site Description'!$D$34&gt;0,D7/'Site Description'!$D$34,"NO TRANSECT")</f>
        <v>0</v>
      </c>
      <c r="E15" s="75">
        <f>IF('Site Description'!$E$34&gt;0,E7/'Site Description'!$E$34,"NO TRANSECT")</f>
        <v>0</v>
      </c>
      <c r="F15" s="75">
        <f>IF('Site Description'!$F$34&gt;0,F7/'Site Description'!$F$34,"NO TRANSECT")</f>
        <v>0</v>
      </c>
      <c r="G15" s="78">
        <f>IF('Site Description'!$G$34&gt;0,G7/'Site Description'!$G$34,"NO TRANSECT")</f>
        <v>0</v>
      </c>
      <c r="H15" s="149">
        <f>AVERAGE(B15:G15)</f>
        <v>0</v>
      </c>
      <c r="I15" s="150">
        <f>STDEV(B15:G15)</f>
        <v>0</v>
      </c>
    </row>
    <row r="16" spans="1:9" ht="15">
      <c r="A16" s="5"/>
      <c r="B16" s="5"/>
      <c r="C16" s="5"/>
      <c r="D16" s="5"/>
      <c r="E16" s="5"/>
      <c r="F16" s="5"/>
      <c r="G16" s="5"/>
      <c r="H16" s="5"/>
      <c r="I16" s="15"/>
    </row>
    <row r="17" spans="1:9" ht="15.75" thickBot="1">
      <c r="A17" s="5"/>
      <c r="B17" s="5"/>
      <c r="C17" s="5"/>
      <c r="D17" s="5"/>
      <c r="E17" s="5"/>
      <c r="F17" s="5"/>
      <c r="G17" s="5"/>
      <c r="H17" s="5"/>
      <c r="I17" s="5"/>
    </row>
    <row r="18" spans="1:9" ht="16.5" thickBot="1">
      <c r="A18" s="33"/>
      <c r="B18" s="256" t="s">
        <v>67</v>
      </c>
      <c r="C18" s="257"/>
      <c r="D18" s="257"/>
      <c r="E18" s="257"/>
      <c r="F18" s="257"/>
      <c r="G18" s="258"/>
      <c r="H18" s="5"/>
      <c r="I18" s="5"/>
    </row>
    <row r="19" spans="1:9" ht="15.75" thickBot="1">
      <c r="A19" s="17" t="s">
        <v>46</v>
      </c>
      <c r="B19" s="46">
        <v>1</v>
      </c>
      <c r="C19" s="19">
        <v>2</v>
      </c>
      <c r="D19" s="19">
        <v>3</v>
      </c>
      <c r="E19" s="19">
        <v>4</v>
      </c>
      <c r="F19" s="19">
        <v>5</v>
      </c>
      <c r="G19" s="47">
        <v>6</v>
      </c>
      <c r="H19" s="152" t="s">
        <v>66</v>
      </c>
      <c r="I19" s="153" t="s">
        <v>19</v>
      </c>
    </row>
    <row r="20" spans="1:9" ht="15">
      <c r="A20" s="71" t="s">
        <v>6</v>
      </c>
      <c r="B20" s="143">
        <f>IF('Site Description'!B$34&gt;1,B11*Equations!$B7*365,"NO TRANSECT")</f>
        <v>0</v>
      </c>
      <c r="C20" s="143">
        <f>IF('Site Description'!$C$34&gt;1,C11*Equations!$B7*365,"NO TRANSECT")</f>
        <v>0</v>
      </c>
      <c r="D20" s="143">
        <f>IF('Site Description'!D$34&gt;1,D11*Equations!$B7*365,"NO TRANSECT")</f>
        <v>0</v>
      </c>
      <c r="E20" s="143">
        <f>IF('Site Description'!E$34&gt;1,E11*Equations!$B7*365,"NO TRANSECT")</f>
        <v>0</v>
      </c>
      <c r="F20" s="143">
        <f>IF('Site Description'!F$34&gt;1,F11*Equations!$B7*365,"NO TRANSECT")</f>
        <v>0</v>
      </c>
      <c r="G20" s="143">
        <f>IF('Site Description'!G$34&gt;1,G11*Equations!$B7*365,"NO TRANSECT")</f>
        <v>0</v>
      </c>
      <c r="H20" s="145">
        <f aca="true" t="shared" si="0" ref="H20:H25">AVERAGE(B20:G20)</f>
        <v>0</v>
      </c>
      <c r="I20" s="146">
        <f aca="true" t="shared" si="1" ref="I20:I25">STDEV(B20:G20)</f>
        <v>0</v>
      </c>
    </row>
    <row r="21" spans="1:9" ht="15">
      <c r="A21" s="72" t="s">
        <v>7</v>
      </c>
      <c r="B21" s="143">
        <f>IF('Site Description'!B$34&gt;1,B12*Equations!$B8*365,"NO TRANSECT")</f>
        <v>0</v>
      </c>
      <c r="C21" s="143">
        <f>IF('Site Description'!$C$34&gt;1,C12*Equations!$B8*365,"NO TRANSECT")</f>
        <v>0</v>
      </c>
      <c r="D21" s="143">
        <f>IF('Site Description'!D$34&gt;1,D12*Equations!$B8*365,"NO TRANSECT")</f>
        <v>0</v>
      </c>
      <c r="E21" s="143">
        <f>IF('Site Description'!E$34&gt;1,E12*Equations!$B8*365,"NO TRANSECT")</f>
        <v>0</v>
      </c>
      <c r="F21" s="143">
        <f>IF('Site Description'!F$34&gt;1,F12*Equations!$B8*365,"NO TRANSECT")</f>
        <v>0</v>
      </c>
      <c r="G21" s="143">
        <f>IF('Site Description'!G$34&gt;1,G12*Equations!$B8*365,"NO TRANSECT")</f>
        <v>0</v>
      </c>
      <c r="H21" s="147">
        <f t="shared" si="0"/>
        <v>0</v>
      </c>
      <c r="I21" s="148">
        <f t="shared" si="1"/>
        <v>0</v>
      </c>
    </row>
    <row r="22" spans="1:9" ht="15">
      <c r="A22" s="72" t="s">
        <v>8</v>
      </c>
      <c r="B22" s="143">
        <f>IF('Site Description'!B$34&gt;1,B13*Equations!$B9*365,"NO TRANSECT")</f>
        <v>0</v>
      </c>
      <c r="C22" s="143">
        <f>IF('Site Description'!$C$34&gt;1,C13*Equations!$B9*365,"NO TRANSECT")</f>
        <v>0</v>
      </c>
      <c r="D22" s="143">
        <f>IF('Site Description'!D$34&gt;1,D13*Equations!$B9*365,"NO TRANSECT")</f>
        <v>0</v>
      </c>
      <c r="E22" s="143">
        <f>IF('Site Description'!E$34&gt;1,E13*Equations!$B9*365,"NO TRANSECT")</f>
        <v>0</v>
      </c>
      <c r="F22" s="143">
        <f>IF('Site Description'!F$34&gt;1,F13*Equations!$B9*365,"NO TRANSECT")</f>
        <v>0</v>
      </c>
      <c r="G22" s="143">
        <f>IF('Site Description'!G$34&gt;1,G13*Equations!$B9*365,"NO TRANSECT")</f>
        <v>0</v>
      </c>
      <c r="H22" s="147">
        <f t="shared" si="0"/>
        <v>0</v>
      </c>
      <c r="I22" s="148">
        <f t="shared" si="1"/>
        <v>0</v>
      </c>
    </row>
    <row r="23" spans="1:9" ht="15">
      <c r="A23" s="72" t="s">
        <v>9</v>
      </c>
      <c r="B23" s="143">
        <f>IF('Site Description'!B$34&gt;1,B14*Equations!$B10*365,"NO TRANSECT")</f>
        <v>0</v>
      </c>
      <c r="C23" s="143">
        <f>IF('Site Description'!$C$34&gt;1,C14*Equations!$B10*365,"NO TRANSECT")</f>
        <v>0</v>
      </c>
      <c r="D23" s="143">
        <f>IF('Site Description'!D$34&gt;1,D14*Equations!$B10*365,"NO TRANSECT")</f>
        <v>0</v>
      </c>
      <c r="E23" s="143">
        <f>IF('Site Description'!E$34&gt;1,E14*Equations!$B10*365,"NO TRANSECT")</f>
        <v>0</v>
      </c>
      <c r="F23" s="143">
        <f>IF('Site Description'!F$34&gt;1,F14*Equations!$B10*365,"NO TRANSECT")</f>
        <v>0</v>
      </c>
      <c r="G23" s="143">
        <f>IF('Site Description'!G$34&gt;1,G14*Equations!$B10*365,"NO TRANSECT")</f>
        <v>0</v>
      </c>
      <c r="H23" s="147">
        <f t="shared" si="0"/>
        <v>0</v>
      </c>
      <c r="I23" s="148">
        <f t="shared" si="1"/>
        <v>0</v>
      </c>
    </row>
    <row r="24" spans="1:9" ht="15.75" thickBot="1">
      <c r="A24" s="141" t="s">
        <v>10</v>
      </c>
      <c r="B24" s="143">
        <f>IF('Site Description'!B$34&gt;1,B15*Equations!$B11*365,"NO TRANSECT")</f>
        <v>0</v>
      </c>
      <c r="C24" s="143">
        <f>IF('Site Description'!$C$34&gt;1,C15*Equations!$B11*365,"NO TRANSECT")</f>
        <v>0</v>
      </c>
      <c r="D24" s="143">
        <f>IF('Site Description'!D$34&gt;1,D15*Equations!$B11*365,"NO TRANSECT")</f>
        <v>0</v>
      </c>
      <c r="E24" s="143">
        <f>IF('Site Description'!E$34&gt;1,E15*Equations!$B11*365,"NO TRANSECT")</f>
        <v>0</v>
      </c>
      <c r="F24" s="143">
        <f>IF('Site Description'!F$34&gt;1,F15*Equations!$B11*365,"NO TRANSECT")</f>
        <v>0</v>
      </c>
      <c r="G24" s="143">
        <f>IF('Site Description'!G$34&gt;1,G15*Equations!$B11*365,"NO TRANSECT")</f>
        <v>0</v>
      </c>
      <c r="H24" s="149">
        <f t="shared" si="0"/>
        <v>0</v>
      </c>
      <c r="I24" s="150">
        <f t="shared" si="1"/>
        <v>0</v>
      </c>
    </row>
    <row r="25" spans="1:9" ht="15.75" thickBot="1">
      <c r="A25" s="142" t="s">
        <v>11</v>
      </c>
      <c r="B25" s="144">
        <f>IF('Site Description'!B34&gt;1,B20+B21+B22+B23+B24,"NO TRANSECT")</f>
        <v>0</v>
      </c>
      <c r="C25" s="144">
        <f>IF('Site Description'!C34&gt;1,C20+C21+C22+C23+C24,"NO TRANSECT")</f>
        <v>0</v>
      </c>
      <c r="D25" s="144">
        <f>IF('Site Description'!D34&gt;1,D20+D21+D22+D23+D24,"NO TRANSECT")</f>
        <v>0</v>
      </c>
      <c r="E25" s="144">
        <f>IF('Site Description'!E34&gt;1,E20+E21+E22+E23+E24,"NO TRANSECT")</f>
        <v>0</v>
      </c>
      <c r="F25" s="144">
        <f>IF('Site Description'!F34&gt;1,F20+F21+F22+F23+F24,"NO TRANSECT")</f>
        <v>0</v>
      </c>
      <c r="G25" s="144">
        <f>IF('Site Description'!G34&gt;1,G20+G21+G22+G23+G24,"NO TRANSECT")</f>
        <v>0</v>
      </c>
      <c r="H25" s="151">
        <f t="shared" si="0"/>
        <v>0</v>
      </c>
      <c r="I25" s="150">
        <f t="shared" si="1"/>
        <v>0</v>
      </c>
    </row>
  </sheetData>
  <sheetProtection password="C66F" sheet="1"/>
  <mergeCells count="3">
    <mergeCell ref="B18:G18"/>
    <mergeCell ref="B1:G1"/>
    <mergeCell ref="B9:G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50"/>
  <sheetViews>
    <sheetView zoomScalePageLayoutView="0" workbookViewId="0" topLeftCell="A22">
      <pane xSplit="1" topLeftCell="B1" activePane="topRight" state="frozen"/>
      <selection pane="topLeft" activeCell="B7" sqref="B7"/>
      <selection pane="topRight" activeCell="F49" sqref="F49"/>
    </sheetView>
  </sheetViews>
  <sheetFormatPr defaultColWidth="9.140625" defaultRowHeight="15"/>
  <cols>
    <col min="1" max="1" width="14.140625" style="0" bestFit="1" customWidth="1"/>
    <col min="2" max="19" width="16.7109375" style="0" customWidth="1"/>
  </cols>
  <sheetData>
    <row r="1" spans="1:19" ht="16.5" thickBot="1">
      <c r="A1" s="33"/>
      <c r="B1" s="252" t="s">
        <v>47</v>
      </c>
      <c r="C1" s="253"/>
      <c r="D1" s="253"/>
      <c r="E1" s="253"/>
      <c r="F1" s="253"/>
      <c r="G1" s="254"/>
      <c r="H1" s="252" t="s">
        <v>47</v>
      </c>
      <c r="I1" s="253"/>
      <c r="J1" s="253"/>
      <c r="K1" s="253"/>
      <c r="L1" s="253"/>
      <c r="M1" s="254"/>
      <c r="N1" s="252" t="s">
        <v>47</v>
      </c>
      <c r="O1" s="253"/>
      <c r="P1" s="253"/>
      <c r="Q1" s="253"/>
      <c r="R1" s="253"/>
      <c r="S1" s="254"/>
    </row>
    <row r="2" spans="1:19" ht="16.5" thickBot="1">
      <c r="A2" s="38"/>
      <c r="B2" s="259" t="s">
        <v>12</v>
      </c>
      <c r="C2" s="260"/>
      <c r="D2" s="261"/>
      <c r="E2" s="252" t="s">
        <v>13</v>
      </c>
      <c r="F2" s="253"/>
      <c r="G2" s="254"/>
      <c r="H2" s="252" t="s">
        <v>14</v>
      </c>
      <c r="I2" s="253"/>
      <c r="J2" s="254"/>
      <c r="K2" s="252" t="s">
        <v>15</v>
      </c>
      <c r="L2" s="253"/>
      <c r="M2" s="254"/>
      <c r="N2" s="252" t="s">
        <v>16</v>
      </c>
      <c r="O2" s="253"/>
      <c r="P2" s="254"/>
      <c r="Q2" s="252" t="s">
        <v>17</v>
      </c>
      <c r="R2" s="253"/>
      <c r="S2" s="254"/>
    </row>
    <row r="3" spans="1:19" ht="15">
      <c r="A3" s="24" t="s">
        <v>46</v>
      </c>
      <c r="B3" s="83" t="s">
        <v>49</v>
      </c>
      <c r="C3" s="83" t="s">
        <v>50</v>
      </c>
      <c r="D3" s="80" t="s">
        <v>51</v>
      </c>
      <c r="E3" s="81" t="s">
        <v>49</v>
      </c>
      <c r="F3" s="84" t="s">
        <v>50</v>
      </c>
      <c r="G3" s="82" t="s">
        <v>51</v>
      </c>
      <c r="H3" s="81" t="s">
        <v>49</v>
      </c>
      <c r="I3" s="84" t="s">
        <v>50</v>
      </c>
      <c r="J3" s="82" t="s">
        <v>51</v>
      </c>
      <c r="K3" s="81" t="s">
        <v>49</v>
      </c>
      <c r="L3" s="84" t="s">
        <v>50</v>
      </c>
      <c r="M3" s="82" t="s">
        <v>51</v>
      </c>
      <c r="N3" s="81" t="s">
        <v>49</v>
      </c>
      <c r="O3" s="84" t="s">
        <v>50</v>
      </c>
      <c r="P3" s="82" t="s">
        <v>51</v>
      </c>
      <c r="Q3" s="81" t="s">
        <v>49</v>
      </c>
      <c r="R3" s="84" t="s">
        <v>50</v>
      </c>
      <c r="S3" s="82" t="s">
        <v>51</v>
      </c>
    </row>
    <row r="4" spans="1:19" ht="15">
      <c r="A4" s="21" t="s">
        <v>6</v>
      </c>
      <c r="B4" s="85">
        <f>'Data Entry'!B3</f>
        <v>0</v>
      </c>
      <c r="C4" s="85">
        <f>'Data Entry'!C3+'Data Entry'!D3</f>
        <v>0</v>
      </c>
      <c r="D4" s="59">
        <f>'Data Entry'!E3+'Data Entry'!F3</f>
        <v>0</v>
      </c>
      <c r="E4" s="58">
        <f>'Data Entry'!B14</f>
        <v>0</v>
      </c>
      <c r="F4" s="85">
        <f>'Data Entry'!C14+'Data Entry'!D14</f>
        <v>0</v>
      </c>
      <c r="G4" s="59">
        <f>'Data Entry'!E14+'Data Entry'!F14</f>
        <v>0</v>
      </c>
      <c r="H4" s="34">
        <f>'Data Entry'!B25</f>
        <v>0</v>
      </c>
      <c r="I4" s="87">
        <f>'Data Entry'!C25+'Data Entry'!D25</f>
        <v>0</v>
      </c>
      <c r="J4" s="35">
        <f>'Data Entry'!E25+'Data Entry'!F25</f>
        <v>0</v>
      </c>
      <c r="K4" s="34">
        <f>'Data Entry'!B36</f>
        <v>0</v>
      </c>
      <c r="L4" s="87">
        <f>'Data Entry'!C36+'Data Entry'!D36</f>
        <v>0</v>
      </c>
      <c r="M4" s="35">
        <f>'Data Entry'!E36+'Data Entry'!F36</f>
        <v>0</v>
      </c>
      <c r="N4" s="34">
        <f>'Data Entry'!B47</f>
        <v>0</v>
      </c>
      <c r="O4" s="87">
        <f>'Data Entry'!C47+'Data Entry'!D47</f>
        <v>0</v>
      </c>
      <c r="P4" s="35">
        <f>'Data Entry'!E47+'Data Entry'!F47</f>
        <v>0</v>
      </c>
      <c r="Q4" s="34">
        <f>'Data Entry'!B58</f>
        <v>0</v>
      </c>
      <c r="R4" s="87">
        <f>'Data Entry'!C58+'Data Entry'!D58</f>
        <v>0</v>
      </c>
      <c r="S4" s="35">
        <f>'Data Entry'!E58+'Data Entry'!F58</f>
        <v>0</v>
      </c>
    </row>
    <row r="5" spans="1:19" ht="15">
      <c r="A5" s="22" t="s">
        <v>7</v>
      </c>
      <c r="B5" s="85">
        <f>'Data Entry'!B4</f>
        <v>0</v>
      </c>
      <c r="C5" s="85">
        <f>'Data Entry'!C4+'Data Entry'!D4</f>
        <v>0</v>
      </c>
      <c r="D5" s="59">
        <f>'Data Entry'!E4+'Data Entry'!F4</f>
        <v>0</v>
      </c>
      <c r="E5" s="58">
        <f>'Data Entry'!B15</f>
        <v>0</v>
      </c>
      <c r="F5" s="85">
        <f>'Data Entry'!C15+'Data Entry'!D15</f>
        <v>0</v>
      </c>
      <c r="G5" s="59">
        <f>'Data Entry'!E15+'Data Entry'!F15</f>
        <v>0</v>
      </c>
      <c r="H5" s="34">
        <f>'Data Entry'!B26</f>
        <v>0</v>
      </c>
      <c r="I5" s="87">
        <f>'Data Entry'!C26+'Data Entry'!D26</f>
        <v>0</v>
      </c>
      <c r="J5" s="35">
        <f>'Data Entry'!E26+'Data Entry'!F26</f>
        <v>0</v>
      </c>
      <c r="K5" s="34">
        <f>'Data Entry'!B37</f>
        <v>0</v>
      </c>
      <c r="L5" s="87">
        <f>'Data Entry'!C37+'Data Entry'!D37</f>
        <v>0</v>
      </c>
      <c r="M5" s="35">
        <f>'Data Entry'!E37+'Data Entry'!F37</f>
        <v>0</v>
      </c>
      <c r="N5" s="34">
        <f>'Data Entry'!B48</f>
        <v>0</v>
      </c>
      <c r="O5" s="87">
        <f>'Data Entry'!C48+'Data Entry'!D48</f>
        <v>0</v>
      </c>
      <c r="P5" s="35">
        <f>'Data Entry'!E48+'Data Entry'!F48</f>
        <v>0</v>
      </c>
      <c r="Q5" s="34">
        <f>'Data Entry'!B59</f>
        <v>0</v>
      </c>
      <c r="R5" s="87">
        <f>'Data Entry'!C59+'Data Entry'!D59</f>
        <v>0</v>
      </c>
      <c r="S5" s="35">
        <f>'Data Entry'!E59+'Data Entry'!F59</f>
        <v>0</v>
      </c>
    </row>
    <row r="6" spans="1:19" ht="15">
      <c r="A6" s="22" t="s">
        <v>8</v>
      </c>
      <c r="B6" s="85">
        <f>'Data Entry'!B5</f>
        <v>0</v>
      </c>
      <c r="C6" s="85">
        <f>'Data Entry'!C5+'Data Entry'!D5</f>
        <v>0</v>
      </c>
      <c r="D6" s="59">
        <f>'Data Entry'!E5+'Data Entry'!F5</f>
        <v>0</v>
      </c>
      <c r="E6" s="58">
        <f>'Data Entry'!B16</f>
        <v>0</v>
      </c>
      <c r="F6" s="85">
        <f>'Data Entry'!C16+'Data Entry'!D16</f>
        <v>0</v>
      </c>
      <c r="G6" s="59">
        <f>'Data Entry'!E16+'Data Entry'!F16</f>
        <v>0</v>
      </c>
      <c r="H6" s="34">
        <f>'Data Entry'!B27</f>
        <v>0</v>
      </c>
      <c r="I6" s="87">
        <f>'Data Entry'!C27+'Data Entry'!D27</f>
        <v>0</v>
      </c>
      <c r="J6" s="35">
        <f>'Data Entry'!E27+'Data Entry'!F27</f>
        <v>0</v>
      </c>
      <c r="K6" s="34">
        <f>'Data Entry'!B38</f>
        <v>0</v>
      </c>
      <c r="L6" s="87">
        <f>'Data Entry'!C38+'Data Entry'!D38</f>
        <v>0</v>
      </c>
      <c r="M6" s="35">
        <f>'Data Entry'!E38+'Data Entry'!F38</f>
        <v>0</v>
      </c>
      <c r="N6" s="34">
        <f>'Data Entry'!B49</f>
        <v>0</v>
      </c>
      <c r="O6" s="87">
        <f>'Data Entry'!C49+'Data Entry'!D49</f>
        <v>0</v>
      </c>
      <c r="P6" s="35">
        <f>'Data Entry'!E49+'Data Entry'!F49</f>
        <v>0</v>
      </c>
      <c r="Q6" s="34">
        <f>'Data Entry'!B60</f>
        <v>0</v>
      </c>
      <c r="R6" s="87">
        <f>'Data Entry'!C60+'Data Entry'!D60</f>
        <v>0</v>
      </c>
      <c r="S6" s="35">
        <f>'Data Entry'!E60+'Data Entry'!F60</f>
        <v>0</v>
      </c>
    </row>
    <row r="7" spans="1:19" ht="15">
      <c r="A7" s="22" t="s">
        <v>9</v>
      </c>
      <c r="B7" s="85">
        <f>'Data Entry'!B6</f>
        <v>0</v>
      </c>
      <c r="C7" s="85">
        <f>'Data Entry'!C6+'Data Entry'!D6</f>
        <v>0</v>
      </c>
      <c r="D7" s="59">
        <f>'Data Entry'!E6+'Data Entry'!F6</f>
        <v>0</v>
      </c>
      <c r="E7" s="58">
        <f>'Data Entry'!B17</f>
        <v>0</v>
      </c>
      <c r="F7" s="85">
        <f>'Data Entry'!C17+'Data Entry'!D17</f>
        <v>0</v>
      </c>
      <c r="G7" s="59">
        <f>'Data Entry'!E17+'Data Entry'!F17</f>
        <v>0</v>
      </c>
      <c r="H7" s="34">
        <f>'Data Entry'!B28</f>
        <v>0</v>
      </c>
      <c r="I7" s="87">
        <f>'Data Entry'!C28+'Data Entry'!D28</f>
        <v>0</v>
      </c>
      <c r="J7" s="35">
        <f>'Data Entry'!E28+'Data Entry'!F28</f>
        <v>0</v>
      </c>
      <c r="K7" s="34">
        <f>'Data Entry'!B39</f>
        <v>0</v>
      </c>
      <c r="L7" s="87">
        <f>'Data Entry'!C39+'Data Entry'!D39</f>
        <v>0</v>
      </c>
      <c r="M7" s="35">
        <f>'Data Entry'!E39+'Data Entry'!F39</f>
        <v>0</v>
      </c>
      <c r="N7" s="34">
        <f>'Data Entry'!B50</f>
        <v>0</v>
      </c>
      <c r="O7" s="87">
        <f>'Data Entry'!C50+'Data Entry'!D50</f>
        <v>0</v>
      </c>
      <c r="P7" s="35">
        <f>'Data Entry'!E50+'Data Entry'!F50</f>
        <v>0</v>
      </c>
      <c r="Q7" s="34">
        <f>'Data Entry'!B61</f>
        <v>0</v>
      </c>
      <c r="R7" s="87">
        <f>'Data Entry'!C61+'Data Entry'!D61</f>
        <v>0</v>
      </c>
      <c r="S7" s="35">
        <f>'Data Entry'!E61+'Data Entry'!F61</f>
        <v>0</v>
      </c>
    </row>
    <row r="8" spans="1:19" ht="15.75" thickBot="1">
      <c r="A8" s="23" t="s">
        <v>10</v>
      </c>
      <c r="B8" s="86">
        <f>'Data Entry'!B7</f>
        <v>0</v>
      </c>
      <c r="C8" s="86">
        <f>'Data Entry'!C7+'Data Entry'!D7</f>
        <v>0</v>
      </c>
      <c r="D8" s="61">
        <f>'Data Entry'!E7+'Data Entry'!F7</f>
        <v>0</v>
      </c>
      <c r="E8" s="60">
        <f>'Data Entry'!B18</f>
        <v>0</v>
      </c>
      <c r="F8" s="86">
        <f>'Data Entry'!C18+'Data Entry'!D18</f>
        <v>0</v>
      </c>
      <c r="G8" s="61">
        <f>'Data Entry'!E18+'Data Entry'!F18</f>
        <v>0</v>
      </c>
      <c r="H8" s="36">
        <f>'Data Entry'!B29</f>
        <v>0</v>
      </c>
      <c r="I8" s="88">
        <f>'Data Entry'!C29+'Data Entry'!D29</f>
        <v>0</v>
      </c>
      <c r="J8" s="37">
        <f>'Data Entry'!E29+'Data Entry'!F29</f>
        <v>0</v>
      </c>
      <c r="K8" s="36">
        <f>'Data Entry'!B40</f>
        <v>0</v>
      </c>
      <c r="L8" s="88">
        <f>'Data Entry'!C40+'Data Entry'!D40</f>
        <v>0</v>
      </c>
      <c r="M8" s="37">
        <f>'Data Entry'!E40+'Data Entry'!F40</f>
        <v>0</v>
      </c>
      <c r="N8" s="36">
        <f>'Data Entry'!B51</f>
        <v>0</v>
      </c>
      <c r="O8" s="88">
        <f>'Data Entry'!C51+'Data Entry'!D51</f>
        <v>0</v>
      </c>
      <c r="P8" s="37">
        <f>'Data Entry'!E51+'Data Entry'!F51</f>
        <v>0</v>
      </c>
      <c r="Q8" s="36">
        <f>'Data Entry'!B62</f>
        <v>0</v>
      </c>
      <c r="R8" s="88">
        <f>'Data Entry'!C62+'Data Entry'!D62</f>
        <v>0</v>
      </c>
      <c r="S8" s="37">
        <f>'Data Entry'!E62+'Data Entry'!F62</f>
        <v>0</v>
      </c>
    </row>
    <row r="9" spans="1:19" ht="15.75" thickBot="1">
      <c r="A9" s="5"/>
      <c r="B9" s="15"/>
      <c r="C9" s="15"/>
      <c r="D9" s="5"/>
      <c r="E9" s="5"/>
      <c r="F9" s="5"/>
      <c r="G9" s="5"/>
      <c r="H9" s="5"/>
      <c r="I9" s="5"/>
      <c r="J9" s="5"/>
      <c r="K9" s="5"/>
      <c r="L9" s="5"/>
      <c r="M9" s="5"/>
      <c r="N9" s="5"/>
      <c r="O9" s="5"/>
      <c r="P9" s="5"/>
      <c r="Q9" s="5"/>
      <c r="R9" s="5"/>
      <c r="S9" s="5"/>
    </row>
    <row r="10" spans="1:19" ht="18.75" thickBot="1">
      <c r="A10" s="33"/>
      <c r="B10" s="252" t="s">
        <v>48</v>
      </c>
      <c r="C10" s="253"/>
      <c r="D10" s="253"/>
      <c r="E10" s="253"/>
      <c r="F10" s="253"/>
      <c r="G10" s="253"/>
      <c r="H10" s="252" t="s">
        <v>48</v>
      </c>
      <c r="I10" s="253"/>
      <c r="J10" s="253"/>
      <c r="K10" s="253"/>
      <c r="L10" s="253"/>
      <c r="M10" s="253"/>
      <c r="N10" s="252" t="s">
        <v>48</v>
      </c>
      <c r="O10" s="253"/>
      <c r="P10" s="253"/>
      <c r="Q10" s="253"/>
      <c r="R10" s="253"/>
      <c r="S10" s="254"/>
    </row>
    <row r="11" spans="1:19" ht="16.5" thickBot="1">
      <c r="A11" s="38"/>
      <c r="B11" s="259" t="s">
        <v>12</v>
      </c>
      <c r="C11" s="260"/>
      <c r="D11" s="261"/>
      <c r="E11" s="252" t="s">
        <v>13</v>
      </c>
      <c r="F11" s="253"/>
      <c r="G11" s="254"/>
      <c r="H11" s="252" t="s">
        <v>14</v>
      </c>
      <c r="I11" s="253"/>
      <c r="J11" s="254"/>
      <c r="K11" s="252" t="s">
        <v>15</v>
      </c>
      <c r="L11" s="253"/>
      <c r="M11" s="254"/>
      <c r="N11" s="252" t="s">
        <v>16</v>
      </c>
      <c r="O11" s="253"/>
      <c r="P11" s="254"/>
      <c r="Q11" s="252" t="s">
        <v>17</v>
      </c>
      <c r="R11" s="253"/>
      <c r="S11" s="254"/>
    </row>
    <row r="12" spans="1:19" ht="15">
      <c r="A12" s="24" t="s">
        <v>46</v>
      </c>
      <c r="B12" s="79" t="s">
        <v>49</v>
      </c>
      <c r="C12" s="83" t="s">
        <v>50</v>
      </c>
      <c r="D12" s="80" t="s">
        <v>51</v>
      </c>
      <c r="E12" s="81" t="s">
        <v>49</v>
      </c>
      <c r="F12" s="84" t="s">
        <v>50</v>
      </c>
      <c r="G12" s="82" t="s">
        <v>51</v>
      </c>
      <c r="H12" s="81" t="s">
        <v>49</v>
      </c>
      <c r="I12" s="84" t="s">
        <v>50</v>
      </c>
      <c r="J12" s="82" t="s">
        <v>51</v>
      </c>
      <c r="K12" s="81" t="s">
        <v>49</v>
      </c>
      <c r="L12" s="84" t="s">
        <v>50</v>
      </c>
      <c r="M12" s="82" t="s">
        <v>51</v>
      </c>
      <c r="N12" s="81" t="s">
        <v>49</v>
      </c>
      <c r="O12" s="84" t="s">
        <v>50</v>
      </c>
      <c r="P12" s="82" t="s">
        <v>51</v>
      </c>
      <c r="Q12" s="81" t="s">
        <v>49</v>
      </c>
      <c r="R12" s="84" t="s">
        <v>50</v>
      </c>
      <c r="S12" s="82" t="s">
        <v>51</v>
      </c>
    </row>
    <row r="13" spans="1:19" ht="15">
      <c r="A13" s="22" t="s">
        <v>6</v>
      </c>
      <c r="B13" s="52">
        <f>IF('Site Description'!$B$34&gt;0,B4/'Site Description'!$B$34,"NO TRANSECT")</f>
        <v>0</v>
      </c>
      <c r="C13" s="53">
        <f>IF('Site Description'!$B$34&gt;0,C4/'Site Description'!$B$34,"NO TRANSECT")</f>
        <v>0</v>
      </c>
      <c r="D13" s="54">
        <f>IF('Site Description'!$B$34&gt;0,D4/'Site Description'!$B$34,"NO TRANSECT")</f>
        <v>0</v>
      </c>
      <c r="E13" s="52">
        <f>IF('Site Description'!$C$34&gt;0,E4/'Site Description'!$C$34,"NO TRANSECT")</f>
        <v>0</v>
      </c>
      <c r="F13" s="53">
        <f>IF('Site Description'!$C$34&gt;0,F4/'Site Description'!$C$34,"NO TRANSECT")</f>
        <v>0</v>
      </c>
      <c r="G13" s="54">
        <f>IF('Site Description'!$C$34&gt;0,G4/'Site Description'!$C$34,"NO TRANSECT")</f>
        <v>0</v>
      </c>
      <c r="H13" s="52">
        <f>IF('Site Description'!$D$34&gt;0,H4/'Site Description'!$D$34,"NO TRANSECT")</f>
        <v>0</v>
      </c>
      <c r="I13" s="53">
        <f>IF('Site Description'!$D$34&gt;0,I4/'Site Description'!$D$34,"NO TRANSECT")</f>
        <v>0</v>
      </c>
      <c r="J13" s="54">
        <f>IF('Site Description'!$D$34&gt;0,J4/'Site Description'!$D$34,"NO TRANSECT")</f>
        <v>0</v>
      </c>
      <c r="K13" s="52">
        <f>IF('Site Description'!$E$34&gt;0,K4/'Site Description'!$E$34,"NO TRANSECT")</f>
        <v>0</v>
      </c>
      <c r="L13" s="53">
        <f>IF('Site Description'!$E$34&gt;0,L4/'Site Description'!$E$34,"NO TRANSECT")</f>
        <v>0</v>
      </c>
      <c r="M13" s="54">
        <f>IF('Site Description'!$E$34&gt;0,M4/'Site Description'!$E$34,"NO TRANSECT")</f>
        <v>0</v>
      </c>
      <c r="N13" s="52">
        <f>IF('Site Description'!$F$34&gt;0,N4/'Site Description'!$F$34,"NO TRANSECT")</f>
        <v>0</v>
      </c>
      <c r="O13" s="53">
        <f>IF('Site Description'!$F$34&gt;0,O4/'Site Description'!$F$34,"NO TRANSECT")</f>
        <v>0</v>
      </c>
      <c r="P13" s="54">
        <f>IF('Site Description'!$F$34&gt;0,P4/'Site Description'!$F$34,"NO TRANSECT")</f>
        <v>0</v>
      </c>
      <c r="Q13" s="52">
        <f>IF('Site Description'!$G$34&gt;0,Q4/'Site Description'!$G$34,"NO TRANSECT")</f>
        <v>0</v>
      </c>
      <c r="R13" s="53">
        <f>IF('Site Description'!$G$34&gt;0,R4/'Site Description'!$G$34,"NO TRANSECT")</f>
        <v>0</v>
      </c>
      <c r="S13" s="54">
        <f>IF('Site Description'!$G$34&gt;0,S4/'Site Description'!$G$34,"NO TRANSECT")</f>
        <v>0</v>
      </c>
    </row>
    <row r="14" spans="1:19" ht="15">
      <c r="A14" s="22" t="s">
        <v>7</v>
      </c>
      <c r="B14" s="52">
        <f>IF('Site Description'!$B$34&gt;0,B5/'Site Description'!$B$34,"NO TRANSECT")</f>
        <v>0</v>
      </c>
      <c r="C14" s="53">
        <f>IF('Site Description'!$B$34&gt;0,C5/'Site Description'!$B$34,"NO TRANSECT")</f>
        <v>0</v>
      </c>
      <c r="D14" s="54">
        <f>IF('Site Description'!$B$34&gt;0,D5/'Site Description'!$B$34,"NO TRANSECT")</f>
        <v>0</v>
      </c>
      <c r="E14" s="52">
        <f>IF('Site Description'!$C$34&gt;0,E5/'Site Description'!$C$34,"NO TRANSECT")</f>
        <v>0</v>
      </c>
      <c r="F14" s="53">
        <f>IF('Site Description'!$C$34&gt;0,F5/'Site Description'!$C$34,"NO TRANSECT")</f>
        <v>0</v>
      </c>
      <c r="G14" s="54">
        <f>IF('Site Description'!$C$34&gt;0,G5/'Site Description'!$C$34,"NO TRANSECT")</f>
        <v>0</v>
      </c>
      <c r="H14" s="52">
        <f>IF('Site Description'!$D$34&gt;0,H5/'Site Description'!$D$34,"NO TRANSECT")</f>
        <v>0</v>
      </c>
      <c r="I14" s="53">
        <f>IF('Site Description'!$D$34&gt;0,I5/'Site Description'!$D$34,"NO TRANSECT")</f>
        <v>0</v>
      </c>
      <c r="J14" s="54">
        <f>IF('Site Description'!$D$34&gt;0,J5/'Site Description'!$D$34,"NO TRANSECT")</f>
        <v>0</v>
      </c>
      <c r="K14" s="52">
        <f>IF('Site Description'!$E$34&gt;0,K5/'Site Description'!$E$34,"NO TRANSECT")</f>
        <v>0</v>
      </c>
      <c r="L14" s="53">
        <f>IF('Site Description'!$E$34&gt;0,L5/'Site Description'!$E$34,"NO TRANSECT")</f>
        <v>0</v>
      </c>
      <c r="M14" s="54">
        <f>IF('Site Description'!$E$34&gt;0,M5/'Site Description'!$E$34,"NO TRANSECT")</f>
        <v>0</v>
      </c>
      <c r="N14" s="52">
        <f>IF('Site Description'!$F$34&gt;0,N5/'Site Description'!$F$34,"NO TRANSECT")</f>
        <v>0</v>
      </c>
      <c r="O14" s="53">
        <f>IF('Site Description'!$F$34&gt;0,O5/'Site Description'!$F$34,"NO TRANSECT")</f>
        <v>0</v>
      </c>
      <c r="P14" s="54">
        <f>IF('Site Description'!$F$34&gt;0,P5/'Site Description'!$F$34,"NO TRANSECT")</f>
        <v>0</v>
      </c>
      <c r="Q14" s="52">
        <f>IF('Site Description'!$G$34&gt;0,Q5/'Site Description'!$G$34,"NO TRANSECT")</f>
        <v>0</v>
      </c>
      <c r="R14" s="53">
        <f>IF('Site Description'!$G$34&gt;0,R5/'Site Description'!$G$34,"NO TRANSECT")</f>
        <v>0</v>
      </c>
      <c r="S14" s="54">
        <f>IF('Site Description'!$G$34&gt;0,S5/'Site Description'!$G$34,"NO TRANSECT")</f>
        <v>0</v>
      </c>
    </row>
    <row r="15" spans="1:19" ht="15">
      <c r="A15" s="22" t="s">
        <v>8</v>
      </c>
      <c r="B15" s="52">
        <f>IF('Site Description'!$B$34&gt;0,B6/'Site Description'!$B$34,"NO TRANSECT")</f>
        <v>0</v>
      </c>
      <c r="C15" s="53">
        <f>IF('Site Description'!$B$34&gt;0,C6/'Site Description'!$B$34,"NO TRANSECT")</f>
        <v>0</v>
      </c>
      <c r="D15" s="54">
        <f>IF('Site Description'!$B$34&gt;0,D6/'Site Description'!$B$34,"NO TRANSECT")</f>
        <v>0</v>
      </c>
      <c r="E15" s="52">
        <f>IF('Site Description'!$C$34&gt;0,E6/'Site Description'!$C$34,"NO TRANSECT")</f>
        <v>0</v>
      </c>
      <c r="F15" s="53">
        <f>IF('Site Description'!$C$34&gt;0,F6/'Site Description'!$C$34,"NO TRANSECT")</f>
        <v>0</v>
      </c>
      <c r="G15" s="54">
        <f>IF('Site Description'!$C$34&gt;0,G6/'Site Description'!$C$34,"NO TRANSECT")</f>
        <v>0</v>
      </c>
      <c r="H15" s="52">
        <f>IF('Site Description'!$D$34&gt;0,H6/'Site Description'!$D$34,"NO TRANSECT")</f>
        <v>0</v>
      </c>
      <c r="I15" s="53">
        <f>IF('Site Description'!$D$34&gt;0,I6/'Site Description'!$D$34,"NO TRANSECT")</f>
        <v>0</v>
      </c>
      <c r="J15" s="54">
        <f>IF('Site Description'!$D$34&gt;0,J6/'Site Description'!$D$34,"NO TRANSECT")</f>
        <v>0</v>
      </c>
      <c r="K15" s="52">
        <f>IF('Site Description'!$E$34&gt;0,K6/'Site Description'!$E$34,"NO TRANSECT")</f>
        <v>0</v>
      </c>
      <c r="L15" s="53">
        <f>IF('Site Description'!$E$34&gt;0,L6/'Site Description'!$E$34,"NO TRANSECT")</f>
        <v>0</v>
      </c>
      <c r="M15" s="54">
        <f>IF('Site Description'!$E$34&gt;0,M6/'Site Description'!$E$34,"NO TRANSECT")</f>
        <v>0</v>
      </c>
      <c r="N15" s="52">
        <f>IF('Site Description'!$F$34&gt;0,N6/'Site Description'!$F$34,"NO TRANSECT")</f>
        <v>0</v>
      </c>
      <c r="O15" s="53">
        <f>IF('Site Description'!$F$34&gt;0,O6/'Site Description'!$F$34,"NO TRANSECT")</f>
        <v>0</v>
      </c>
      <c r="P15" s="54">
        <f>IF('Site Description'!$F$34&gt;0,P6/'Site Description'!$F$34,"NO TRANSECT")</f>
        <v>0</v>
      </c>
      <c r="Q15" s="52">
        <f>IF('Site Description'!$G$34&gt;0,Q6/'Site Description'!$G$34,"NO TRANSECT")</f>
        <v>0</v>
      </c>
      <c r="R15" s="53">
        <f>IF('Site Description'!$G$34&gt;0,R6/'Site Description'!$G$34,"NO TRANSECT")</f>
        <v>0</v>
      </c>
      <c r="S15" s="54">
        <f>IF('Site Description'!$G$34&gt;0,S6/'Site Description'!$G$34,"NO TRANSECT")</f>
        <v>0</v>
      </c>
    </row>
    <row r="16" spans="1:19" ht="15">
      <c r="A16" s="22" t="s">
        <v>9</v>
      </c>
      <c r="B16" s="52">
        <f>IF('Site Description'!$B$34&gt;0,B7/'Site Description'!$B$34,"NO TRANSECT")</f>
        <v>0</v>
      </c>
      <c r="C16" s="53">
        <f>IF('Site Description'!$B$34&gt;0,C7/'Site Description'!$B$34,"NO TRANSECT")</f>
        <v>0</v>
      </c>
      <c r="D16" s="54">
        <f>IF('Site Description'!$B$34&gt;0,D7/'Site Description'!$B$34,"NO TRANSECT")</f>
        <v>0</v>
      </c>
      <c r="E16" s="52">
        <f>IF('Site Description'!$C$34&gt;0,E7/'Site Description'!$C$34,"NO TRANSECT")</f>
        <v>0</v>
      </c>
      <c r="F16" s="53">
        <f>IF('Site Description'!$C$34&gt;0,F7/'Site Description'!$C$34,"NO TRANSECT")</f>
        <v>0</v>
      </c>
      <c r="G16" s="54">
        <f>IF('Site Description'!$C$34&gt;0,G7/'Site Description'!$C$34,"NO TRANSECT")</f>
        <v>0</v>
      </c>
      <c r="H16" s="52">
        <f>IF('Site Description'!$D$34&gt;0,H7/'Site Description'!$D$34,"NO TRANSECT")</f>
        <v>0</v>
      </c>
      <c r="I16" s="53">
        <f>IF('Site Description'!$D$34&gt;0,I7/'Site Description'!$D$34,"NO TRANSECT")</f>
        <v>0</v>
      </c>
      <c r="J16" s="54">
        <f>IF('Site Description'!$D$34&gt;0,J7/'Site Description'!$D$34,"NO TRANSECT")</f>
        <v>0</v>
      </c>
      <c r="K16" s="52">
        <f>IF('Site Description'!$E$34&gt;0,K7/'Site Description'!$E$34,"NO TRANSECT")</f>
        <v>0</v>
      </c>
      <c r="L16" s="53">
        <f>IF('Site Description'!$E$34&gt;0,L7/'Site Description'!$E$34,"NO TRANSECT")</f>
        <v>0</v>
      </c>
      <c r="M16" s="54">
        <f>IF('Site Description'!$E$34&gt;0,M7/'Site Description'!$E$34,"NO TRANSECT")</f>
        <v>0</v>
      </c>
      <c r="N16" s="52">
        <f>IF('Site Description'!$F$34&gt;0,N7/'Site Description'!$F$34,"NO TRANSECT")</f>
        <v>0</v>
      </c>
      <c r="O16" s="53">
        <f>IF('Site Description'!$F$34&gt;0,O7/'Site Description'!$F$34,"NO TRANSECT")</f>
        <v>0</v>
      </c>
      <c r="P16" s="54">
        <f>IF('Site Description'!$F$34&gt;0,P7/'Site Description'!$F$34,"NO TRANSECT")</f>
        <v>0</v>
      </c>
      <c r="Q16" s="52">
        <f>IF('Site Description'!$G$34&gt;0,Q7/'Site Description'!$G$34,"NO TRANSECT")</f>
        <v>0</v>
      </c>
      <c r="R16" s="53">
        <f>IF('Site Description'!$G$34&gt;0,R7/'Site Description'!$G$34,"NO TRANSECT")</f>
        <v>0</v>
      </c>
      <c r="S16" s="54">
        <f>IF('Site Description'!$G$34&gt;0,S7/'Site Description'!$G$34,"NO TRANSECT")</f>
        <v>0</v>
      </c>
    </row>
    <row r="17" spans="1:19" ht="15.75" thickBot="1">
      <c r="A17" s="23" t="s">
        <v>10</v>
      </c>
      <c r="B17" s="55">
        <f>IF('Site Description'!$B$34&gt;0,B8/'Site Description'!$B$34,"NO TRANSECT")</f>
        <v>0</v>
      </c>
      <c r="C17" s="56">
        <f>IF('Site Description'!$B$34&gt;0,C8/'Site Description'!$B$34,"NO TRANSECT")</f>
        <v>0</v>
      </c>
      <c r="D17" s="57">
        <f>IF('Site Description'!$B$34&gt;0,D8/'Site Description'!$B$34,"NO TRANSECT")</f>
        <v>0</v>
      </c>
      <c r="E17" s="55">
        <f>IF('Site Description'!$C$34&gt;0,E8/'Site Description'!$C$34,"NO TRANSECT")</f>
        <v>0</v>
      </c>
      <c r="F17" s="56">
        <f>IF('Site Description'!$C$34&gt;0,F8/'Site Description'!$C$34,"NO TRANSECT")</f>
        <v>0</v>
      </c>
      <c r="G17" s="57">
        <f>IF('Site Description'!$C$34&gt;0,G8/'Site Description'!$C$34,"NO TRANSECT")</f>
        <v>0</v>
      </c>
      <c r="H17" s="55">
        <f>IF('Site Description'!$D$34&gt;0,H8/'Site Description'!$D$34,"NO TRANSECT")</f>
        <v>0</v>
      </c>
      <c r="I17" s="56">
        <f>IF('Site Description'!$D$34&gt;0,I8/'Site Description'!$D$34,"NO TRANSECT")</f>
        <v>0</v>
      </c>
      <c r="J17" s="57">
        <f>IF('Site Description'!$D$34&gt;0,J8/'Site Description'!$D$34,"NO TRANSECT")</f>
        <v>0</v>
      </c>
      <c r="K17" s="55">
        <f>IF('Site Description'!$E$34&gt;0,K8/'Site Description'!$E$34,"NO TRANSECT")</f>
        <v>0</v>
      </c>
      <c r="L17" s="56">
        <f>IF('Site Description'!$E$34&gt;0,L8/'Site Description'!$E$34,"NO TRANSECT")</f>
        <v>0</v>
      </c>
      <c r="M17" s="57">
        <f>IF('Site Description'!$E$34&gt;0,M8/'Site Description'!$E$34,"NO TRANSECT")</f>
        <v>0</v>
      </c>
      <c r="N17" s="55">
        <f>IF('Site Description'!$F$34&gt;0,N8/'Site Description'!$F$34,"NO TRANSECT")</f>
        <v>0</v>
      </c>
      <c r="O17" s="56">
        <f>IF('Site Description'!$F$34&gt;0,O8/'Site Description'!$F$34,"NO TRANSECT")</f>
        <v>0</v>
      </c>
      <c r="P17" s="57">
        <f>IF('Site Description'!$F$34&gt;0,P8/'Site Description'!$F$34,"NO TRANSECT")</f>
        <v>0</v>
      </c>
      <c r="Q17" s="55">
        <f>IF('Site Description'!$G$34&gt;0,Q8/'Site Description'!$G$34,"NO TRANSECT")</f>
        <v>0</v>
      </c>
      <c r="R17" s="56">
        <f>IF('Site Description'!$G$34&gt;0,R8/'Site Description'!$G$34,"NO TRANSECT")</f>
        <v>0</v>
      </c>
      <c r="S17" s="57">
        <f>IF('Site Description'!$G$34&gt;0,S8/'Site Description'!$G$34,"NO TRANSECT")</f>
        <v>0</v>
      </c>
    </row>
    <row r="18" spans="1:19" ht="15">
      <c r="A18" s="5"/>
      <c r="B18" s="5"/>
      <c r="C18" s="5"/>
      <c r="D18" s="5"/>
      <c r="E18" s="5"/>
      <c r="F18" s="5"/>
      <c r="G18" s="5"/>
      <c r="H18" s="5"/>
      <c r="I18" s="5"/>
      <c r="J18" s="5"/>
      <c r="K18" s="5"/>
      <c r="L18" s="5"/>
      <c r="M18" s="5"/>
      <c r="N18" s="5"/>
      <c r="O18" s="5"/>
      <c r="P18" s="5"/>
      <c r="Q18" s="5"/>
      <c r="R18" s="5"/>
      <c r="S18" s="5"/>
    </row>
    <row r="19" spans="1:19" ht="15.75" thickBot="1">
      <c r="A19" s="5"/>
      <c r="B19" s="5"/>
      <c r="C19" s="5"/>
      <c r="D19" s="5"/>
      <c r="E19" s="5"/>
      <c r="F19" s="5"/>
      <c r="G19" s="5"/>
      <c r="H19" s="5"/>
      <c r="I19" s="5"/>
      <c r="J19" s="5"/>
      <c r="K19" s="5"/>
      <c r="L19" s="5"/>
      <c r="M19" s="5"/>
      <c r="N19" s="5"/>
      <c r="O19" s="5"/>
      <c r="P19" s="5"/>
      <c r="Q19" s="5"/>
      <c r="R19" s="5"/>
      <c r="S19" s="5"/>
    </row>
    <row r="20" spans="1:7" ht="18.75" thickBot="1">
      <c r="A20" s="40"/>
      <c r="B20" s="253" t="s">
        <v>77</v>
      </c>
      <c r="C20" s="253"/>
      <c r="D20" s="254"/>
      <c r="E20" s="252" t="s">
        <v>68</v>
      </c>
      <c r="F20" s="253"/>
      <c r="G20" s="254"/>
    </row>
    <row r="21" spans="1:7" ht="15">
      <c r="A21" s="10" t="s">
        <v>46</v>
      </c>
      <c r="B21" s="140" t="s">
        <v>49</v>
      </c>
      <c r="C21" s="140" t="s">
        <v>50</v>
      </c>
      <c r="D21" s="39" t="s">
        <v>51</v>
      </c>
      <c r="E21" s="140" t="s">
        <v>49</v>
      </c>
      <c r="F21" s="140" t="s">
        <v>50</v>
      </c>
      <c r="G21" s="39" t="s">
        <v>51</v>
      </c>
    </row>
    <row r="22" spans="1:7" ht="15">
      <c r="A22" s="41" t="s">
        <v>6</v>
      </c>
      <c r="B22" s="48">
        <f aca="true" t="shared" si="0" ref="B22:D26">AVERAGE(B13,E13,H13,K13,N13,Q13)</f>
        <v>0</v>
      </c>
      <c r="C22" s="48">
        <f t="shared" si="0"/>
        <v>0</v>
      </c>
      <c r="D22" s="49">
        <f t="shared" si="0"/>
        <v>0</v>
      </c>
      <c r="E22" s="154">
        <f aca="true" t="shared" si="1" ref="E22:G26">STDEV(B13,E13,H13,K13,N13,Q13)</f>
        <v>0</v>
      </c>
      <c r="F22" s="48">
        <f t="shared" si="1"/>
        <v>0</v>
      </c>
      <c r="G22" s="49">
        <f t="shared" si="1"/>
        <v>0</v>
      </c>
    </row>
    <row r="23" spans="1:7" ht="15">
      <c r="A23" s="41" t="s">
        <v>7</v>
      </c>
      <c r="B23" s="48">
        <f t="shared" si="0"/>
        <v>0</v>
      </c>
      <c r="C23" s="48">
        <f t="shared" si="0"/>
        <v>0</v>
      </c>
      <c r="D23" s="49">
        <f t="shared" si="0"/>
        <v>0</v>
      </c>
      <c r="E23" s="154">
        <f t="shared" si="1"/>
        <v>0</v>
      </c>
      <c r="F23" s="48">
        <f t="shared" si="1"/>
        <v>0</v>
      </c>
      <c r="G23" s="49">
        <f t="shared" si="1"/>
        <v>0</v>
      </c>
    </row>
    <row r="24" spans="1:7" ht="15">
      <c r="A24" s="41" t="s">
        <v>8</v>
      </c>
      <c r="B24" s="48">
        <f t="shared" si="0"/>
        <v>0</v>
      </c>
      <c r="C24" s="48">
        <f t="shared" si="0"/>
        <v>0</v>
      </c>
      <c r="D24" s="49">
        <f t="shared" si="0"/>
        <v>0</v>
      </c>
      <c r="E24" s="154">
        <f t="shared" si="1"/>
        <v>0</v>
      </c>
      <c r="F24" s="48">
        <f t="shared" si="1"/>
        <v>0</v>
      </c>
      <c r="G24" s="49">
        <f t="shared" si="1"/>
        <v>0</v>
      </c>
    </row>
    <row r="25" spans="1:7" ht="15">
      <c r="A25" s="41" t="s">
        <v>9</v>
      </c>
      <c r="B25" s="48">
        <f t="shared" si="0"/>
        <v>0</v>
      </c>
      <c r="C25" s="48">
        <f t="shared" si="0"/>
        <v>0</v>
      </c>
      <c r="D25" s="49">
        <f t="shared" si="0"/>
        <v>0</v>
      </c>
      <c r="E25" s="154">
        <f t="shared" si="1"/>
        <v>0</v>
      </c>
      <c r="F25" s="48">
        <f t="shared" si="1"/>
        <v>0</v>
      </c>
      <c r="G25" s="49">
        <f t="shared" si="1"/>
        <v>0</v>
      </c>
    </row>
    <row r="26" spans="1:7" ht="15.75" thickBot="1">
      <c r="A26" s="42" t="s">
        <v>10</v>
      </c>
      <c r="B26" s="50">
        <f t="shared" si="0"/>
        <v>0</v>
      </c>
      <c r="C26" s="50">
        <f t="shared" si="0"/>
        <v>0</v>
      </c>
      <c r="D26" s="51">
        <f t="shared" si="0"/>
        <v>0</v>
      </c>
      <c r="E26" s="155">
        <f t="shared" si="1"/>
        <v>0</v>
      </c>
      <c r="F26" s="50">
        <f t="shared" si="1"/>
        <v>0</v>
      </c>
      <c r="G26" s="51">
        <f t="shared" si="1"/>
        <v>0</v>
      </c>
    </row>
    <row r="27" spans="1:7" ht="15">
      <c r="A27" s="5"/>
      <c r="B27" s="5"/>
      <c r="C27" s="5"/>
      <c r="D27" s="5"/>
      <c r="E27" s="179"/>
      <c r="F27" s="5"/>
      <c r="G27" s="5"/>
    </row>
    <row r="28" spans="1:7" ht="15.75" thickBot="1">
      <c r="A28" s="178"/>
      <c r="B28" s="178"/>
      <c r="C28" s="178"/>
      <c r="D28" s="178"/>
      <c r="E28" s="178"/>
      <c r="F28" s="178"/>
      <c r="G28" s="178"/>
    </row>
    <row r="29" spans="1:19" ht="20.25" thickBot="1">
      <c r="A29" s="33"/>
      <c r="B29" s="252" t="s">
        <v>69</v>
      </c>
      <c r="C29" s="253"/>
      <c r="D29" s="253"/>
      <c r="E29" s="253"/>
      <c r="F29" s="253"/>
      <c r="G29" s="253"/>
      <c r="H29" s="252" t="s">
        <v>69</v>
      </c>
      <c r="I29" s="253"/>
      <c r="J29" s="253"/>
      <c r="K29" s="253"/>
      <c r="L29" s="253"/>
      <c r="M29" s="253"/>
      <c r="N29" s="252" t="s">
        <v>69</v>
      </c>
      <c r="O29" s="253"/>
      <c r="P29" s="253"/>
      <c r="Q29" s="253"/>
      <c r="R29" s="253"/>
      <c r="S29" s="253"/>
    </row>
    <row r="30" spans="1:19" ht="16.5" thickBot="1">
      <c r="A30" s="38"/>
      <c r="B30" s="259" t="s">
        <v>12</v>
      </c>
      <c r="C30" s="260"/>
      <c r="D30" s="261"/>
      <c r="E30" s="252" t="s">
        <v>13</v>
      </c>
      <c r="F30" s="253"/>
      <c r="G30" s="254"/>
      <c r="H30" s="252" t="s">
        <v>14</v>
      </c>
      <c r="I30" s="253"/>
      <c r="J30" s="254"/>
      <c r="K30" s="252" t="s">
        <v>15</v>
      </c>
      <c r="L30" s="253"/>
      <c r="M30" s="254"/>
      <c r="N30" s="252" t="s">
        <v>16</v>
      </c>
      <c r="O30" s="253"/>
      <c r="P30" s="254"/>
      <c r="Q30" s="252" t="s">
        <v>17</v>
      </c>
      <c r="R30" s="253"/>
      <c r="S30" s="254"/>
    </row>
    <row r="31" spans="1:19" ht="15">
      <c r="A31" s="24" t="s">
        <v>46</v>
      </c>
      <c r="B31" s="79" t="s">
        <v>49</v>
      </c>
      <c r="C31" s="83" t="s">
        <v>50</v>
      </c>
      <c r="D31" s="80" t="s">
        <v>51</v>
      </c>
      <c r="E31" s="81" t="s">
        <v>49</v>
      </c>
      <c r="F31" s="84" t="s">
        <v>50</v>
      </c>
      <c r="G31" s="82" t="s">
        <v>51</v>
      </c>
      <c r="H31" s="81" t="s">
        <v>49</v>
      </c>
      <c r="I31" s="84" t="s">
        <v>50</v>
      </c>
      <c r="J31" s="82" t="s">
        <v>51</v>
      </c>
      <c r="K31" s="81" t="s">
        <v>49</v>
      </c>
      <c r="L31" s="84" t="s">
        <v>50</v>
      </c>
      <c r="M31" s="82" t="s">
        <v>51</v>
      </c>
      <c r="N31" s="81" t="s">
        <v>49</v>
      </c>
      <c r="O31" s="84" t="s">
        <v>50</v>
      </c>
      <c r="P31" s="82" t="s">
        <v>51</v>
      </c>
      <c r="Q31" s="81" t="s">
        <v>49</v>
      </c>
      <c r="R31" s="84" t="s">
        <v>50</v>
      </c>
      <c r="S31" s="82" t="s">
        <v>51</v>
      </c>
    </row>
    <row r="32" spans="1:19" ht="15">
      <c r="A32" s="22" t="s">
        <v>6</v>
      </c>
      <c r="B32" s="52">
        <f>IF('Site Description'!$B$34&gt;1,B13*Equations!$B19*365,"NO TRANSECT")</f>
        <v>0</v>
      </c>
      <c r="C32" s="53">
        <f>IF('Site Description'!$B$34&gt;1,C13*Equations!B31*365,"NO TRANSECT")</f>
        <v>0</v>
      </c>
      <c r="D32" s="54">
        <f>IF('Site Description'!$B$34&gt;1,D13*Equations!B7*365,"NO TRANSECT")</f>
        <v>0</v>
      </c>
      <c r="E32" s="52">
        <f>IF('Site Description'!$C$34&gt;1,E13*Equations!B19*365,"NO TRANSECT")</f>
        <v>0</v>
      </c>
      <c r="F32" s="53">
        <f>IF('Site Description'!$C$34&gt;1,F13*Equations!B31*365,"NO TRANSECT")</f>
        <v>0</v>
      </c>
      <c r="G32" s="54">
        <f>IF('Site Description'!$C$34&gt;1,G13*Equations!B7*365,"NO TRANSECT")</f>
        <v>0</v>
      </c>
      <c r="H32" s="52">
        <f>IF('Site Description'!$D$34&gt;1,H13*Equations!B19*365,"NO TRANSECT")</f>
        <v>0</v>
      </c>
      <c r="I32" s="53">
        <f>IF('Site Description'!$D$34&gt;1,I13*Equations!B31*365,"NO TRANSECT")</f>
        <v>0</v>
      </c>
      <c r="J32" s="54">
        <f>IF('Site Description'!$D$34&gt;1,J13*Equations!B7*365,"NO TRANSECT")</f>
        <v>0</v>
      </c>
      <c r="K32" s="52">
        <f>IF('Site Description'!$E$34&gt;1,K13*Equations!B19*365,"NO TRANSECT")</f>
        <v>0</v>
      </c>
      <c r="L32" s="53">
        <f>IF('Site Description'!$E$34&gt;1,L13*Equations!B31*365,"NO TRANSECT")</f>
        <v>0</v>
      </c>
      <c r="M32" s="54">
        <f>IF('Site Description'!$E$34&gt;1,M13*Equations!B7*365,"NO TRANSECT")</f>
        <v>0</v>
      </c>
      <c r="N32" s="52">
        <f>IF('Site Description'!$F$34&gt;1,N13*Equations!B19*365,"NO TRANSECT")</f>
        <v>0</v>
      </c>
      <c r="O32" s="53">
        <f>IF('Site Description'!$F$34&gt;1,O13*Equations!B31*365,"NO TRANSECT")</f>
        <v>0</v>
      </c>
      <c r="P32" s="54">
        <f>IF('Site Description'!$F$34&gt;1,P13*Equations!B7*365,"NO TRANSECT")</f>
        <v>0</v>
      </c>
      <c r="Q32" s="52">
        <f>IF('Site Description'!$G$34&gt;1,Q13*Equations!B19*365,"NO TRANSECT")</f>
        <v>0</v>
      </c>
      <c r="R32" s="53">
        <f>IF('Site Description'!$G$34&gt;1,R13*Equations!B31*365,"NO TRANSECT")</f>
        <v>0</v>
      </c>
      <c r="S32" s="54">
        <f>IF('Site Description'!$G$34&gt;1,S13*Equations!B7*365,"NO TRANSECT")</f>
        <v>0</v>
      </c>
    </row>
    <row r="33" spans="1:19" ht="15">
      <c r="A33" s="22" t="s">
        <v>7</v>
      </c>
      <c r="B33" s="52">
        <f>IF('Site Description'!$B$34&gt;1,B14*Equations!$B20*365,"NO TRANSECT")</f>
        <v>0</v>
      </c>
      <c r="C33" s="53">
        <f>IF('Site Description'!$B$34&gt;1,C14*Equations!B32*365,"NO TRANSECT")</f>
        <v>0</v>
      </c>
      <c r="D33" s="54">
        <f>IF('Site Description'!$B$34&gt;1,D14*Equations!B8*365,"NO TRANSECT")</f>
        <v>0</v>
      </c>
      <c r="E33" s="52">
        <f>IF('Site Description'!$C$34&gt;1,E14*Equations!B20*365,"NO TRANSECT")</f>
        <v>0</v>
      </c>
      <c r="F33" s="53">
        <f>IF('Site Description'!$C$34&gt;1,F14*Equations!B32*365,"NO TRANSECT")</f>
        <v>0</v>
      </c>
      <c r="G33" s="54">
        <f>IF('Site Description'!$C$34&gt;1,G14*Equations!B8*365,"NO TRANSECT")</f>
        <v>0</v>
      </c>
      <c r="H33" s="52">
        <f>IF('Site Description'!$D$34&gt;1,H14*Equations!B20*365,"NO TRANSECT")</f>
        <v>0</v>
      </c>
      <c r="I33" s="53">
        <f>IF('Site Description'!$D$34&gt;1,I14*Equations!B32*365,"NO TRANSECT")</f>
        <v>0</v>
      </c>
      <c r="J33" s="54">
        <f>IF('Site Description'!$D$34&gt;1,J14*Equations!B8*365,"NO TRANSECT")</f>
        <v>0</v>
      </c>
      <c r="K33" s="52">
        <f>IF('Site Description'!$E$34&gt;1,K14*Equations!B20*365,"NO TRANSECT")</f>
        <v>0</v>
      </c>
      <c r="L33" s="53">
        <f>IF('Site Description'!$E$34&gt;1,L14*Equations!B32*365,"NO TRANSECT")</f>
        <v>0</v>
      </c>
      <c r="M33" s="54">
        <f>IF('Site Description'!$E$34&gt;1,M14*Equations!B8*365,"NO TRANSECT")</f>
        <v>0</v>
      </c>
      <c r="N33" s="52">
        <f>IF('Site Description'!$F$34&gt;1,N14*Equations!B20*365,"NO TRANSECT")</f>
        <v>0</v>
      </c>
      <c r="O33" s="53">
        <f>IF('Site Description'!$F$34&gt;1,O14*Equations!B32*365,"NO TRANSECT")</f>
        <v>0</v>
      </c>
      <c r="P33" s="54">
        <f>IF('Site Description'!$F$34&gt;1,P14*Equations!B8*365,"NO TRANSECT")</f>
        <v>0</v>
      </c>
      <c r="Q33" s="52">
        <f>IF('Site Description'!$G$34&gt;1,Q14*Equations!B20*365,"NO TRANSECT")</f>
        <v>0</v>
      </c>
      <c r="R33" s="53">
        <f>IF('Site Description'!$G$34&gt;1,R14*Equations!B32*365,"NO TRANSECT")</f>
        <v>0</v>
      </c>
      <c r="S33" s="54">
        <f>IF('Site Description'!$G$34&gt;1,S14*Equations!B8*365,"NO TRANSECT")</f>
        <v>0</v>
      </c>
    </row>
    <row r="34" spans="1:19" ht="15">
      <c r="A34" s="22" t="s">
        <v>8</v>
      </c>
      <c r="B34" s="52">
        <f>IF('Site Description'!$B$34&gt;1,B15*Equations!$B21*365,"NO TRANSECT")</f>
        <v>0</v>
      </c>
      <c r="C34" s="53">
        <f>IF('Site Description'!$B$34&gt;1,C15*Equations!B33*365,"NO TRANSECT")</f>
        <v>0</v>
      </c>
      <c r="D34" s="54">
        <f>IF('Site Description'!$B$34&gt;1,D15*Equations!B9*365,"NO TRANSECT")</f>
        <v>0</v>
      </c>
      <c r="E34" s="52">
        <f>IF('Site Description'!$C$34&gt;1,E15*Equations!B21*365,"NO TRANSECT")</f>
        <v>0</v>
      </c>
      <c r="F34" s="53">
        <f>IF('Site Description'!$C$34&gt;1,F15*Equations!B33*365,"NO TRANSECT")</f>
        <v>0</v>
      </c>
      <c r="G34" s="54">
        <f>IF('Site Description'!$C$34&gt;1,G15*Equations!B9*365,"NO TRANSECT")</f>
        <v>0</v>
      </c>
      <c r="H34" s="52">
        <f>IF('Site Description'!$D$34&gt;1,H15*Equations!B21*365,"NO TRANSECT")</f>
        <v>0</v>
      </c>
      <c r="I34" s="53">
        <f>IF('Site Description'!$D$34&gt;1,I15*Equations!B33*365,"NO TRANSECT")</f>
        <v>0</v>
      </c>
      <c r="J34" s="54">
        <f>IF('Site Description'!$D$34&gt;1,J15*Equations!B9*365,"NO TRANSECT")</f>
        <v>0</v>
      </c>
      <c r="K34" s="52">
        <f>IF('Site Description'!$E$34&gt;1,K15*Equations!B21*365,"NO TRANSECT")</f>
        <v>0</v>
      </c>
      <c r="L34" s="53">
        <f>IF('Site Description'!$E$34&gt;1,L15*Equations!B33*365,"NO TRANSECT")</f>
        <v>0</v>
      </c>
      <c r="M34" s="54">
        <f>IF('Site Description'!$E$34&gt;1,M15*Equations!B9*365,"NO TRANSECT")</f>
        <v>0</v>
      </c>
      <c r="N34" s="52">
        <f>IF('Site Description'!$F$34&gt;1,N15*Equations!B21*365,"NO TRANSECT")</f>
        <v>0</v>
      </c>
      <c r="O34" s="53">
        <f>IF('Site Description'!$F$34&gt;1,O15*Equations!B33*365,"NO TRANSECT")</f>
        <v>0</v>
      </c>
      <c r="P34" s="54">
        <f>IF('Site Description'!$F$34&gt;1,P15*Equations!B9*365,"NO TRANSECT")</f>
        <v>0</v>
      </c>
      <c r="Q34" s="52">
        <f>IF('Site Description'!$G$34&gt;1,Q15*Equations!B21*365,"NO TRANSECT")</f>
        <v>0</v>
      </c>
      <c r="R34" s="53">
        <f>IF('Site Description'!$G$34&gt;1,R15*Equations!B33*365,"NO TRANSECT")</f>
        <v>0</v>
      </c>
      <c r="S34" s="54">
        <f>IF('Site Description'!$G$34&gt;1,S15*Equations!B9*365,"NO TRANSECT")</f>
        <v>0</v>
      </c>
    </row>
    <row r="35" spans="1:19" ht="15">
      <c r="A35" s="22" t="s">
        <v>9</v>
      </c>
      <c r="B35" s="52">
        <f>IF('Site Description'!$B$34&gt;1,B16*Equations!$B22*365,"NO TRANSECT")</f>
        <v>0</v>
      </c>
      <c r="C35" s="53">
        <f>IF('Site Description'!$B$34&gt;1,C16*Equations!B34*365,"NO TRANSECT")</f>
        <v>0</v>
      </c>
      <c r="D35" s="54">
        <f>IF('Site Description'!$B$34&gt;1,D16*Equations!B10*365,"NO TRANSECT")</f>
        <v>0</v>
      </c>
      <c r="E35" s="52">
        <f>IF('Site Description'!$C$34&gt;1,E16*Equations!B22*365,"NO TRANSECT")</f>
        <v>0</v>
      </c>
      <c r="F35" s="53">
        <f>IF('Site Description'!$C$34&gt;1,F16*Equations!B34*365,"NO TRANSECT")</f>
        <v>0</v>
      </c>
      <c r="G35" s="54">
        <f>IF('Site Description'!$C$34&gt;1,G16*Equations!B10*365,"NO TRANSECT")</f>
        <v>0</v>
      </c>
      <c r="H35" s="52">
        <f>IF('Site Description'!$D$34&gt;1,H16*Equations!B22*365,"NO TRANSECT")</f>
        <v>0</v>
      </c>
      <c r="I35" s="53">
        <f>IF('Site Description'!$D$34&gt;1,I16*Equations!B34*365,"NO TRANSECT")</f>
        <v>0</v>
      </c>
      <c r="J35" s="54">
        <f>IF('Site Description'!$D$34&gt;1,J16*Equations!B10*365,"NO TRANSECT")</f>
        <v>0</v>
      </c>
      <c r="K35" s="52">
        <f>IF('Site Description'!$E$34&gt;1,K16*Equations!B22*365,"NO TRANSECT")</f>
        <v>0</v>
      </c>
      <c r="L35" s="53">
        <f>IF('Site Description'!$E$34&gt;1,L16*Equations!B34*365,"NO TRANSECT")</f>
        <v>0</v>
      </c>
      <c r="M35" s="54">
        <f>IF('Site Description'!$E$34&gt;1,M16*Equations!B10*365,"NO TRANSECT")</f>
        <v>0</v>
      </c>
      <c r="N35" s="52">
        <f>IF('Site Description'!$F$34&gt;1,N16*Equations!B22*365,"NO TRANSECT")</f>
        <v>0</v>
      </c>
      <c r="O35" s="53">
        <f>IF('Site Description'!$F$34&gt;1,O16*Equations!B34*365,"NO TRANSECT")</f>
        <v>0</v>
      </c>
      <c r="P35" s="54">
        <f>IF('Site Description'!$F$34&gt;1,P16*Equations!B10*365,"NO TRANSECT")</f>
        <v>0</v>
      </c>
      <c r="Q35" s="52">
        <f>IF('Site Description'!$G$34&gt;1,Q16*Equations!B22*365,"NO TRANSECT")</f>
        <v>0</v>
      </c>
      <c r="R35" s="53">
        <f>IF('Site Description'!$G$34&gt;1,R16*Equations!B34*365,"NO TRANSECT")</f>
        <v>0</v>
      </c>
      <c r="S35" s="54">
        <f>IF('Site Description'!$G$34&gt;1,S16*Equations!B10*365,"NO TRANSECT")</f>
        <v>0</v>
      </c>
    </row>
    <row r="36" spans="1:19" ht="15.75" thickBot="1">
      <c r="A36" s="23" t="s">
        <v>10</v>
      </c>
      <c r="B36" s="55">
        <f>IF('Site Description'!$B$34&gt;1,B17*Equations!$B23*365,"NO TRANSECT")</f>
        <v>0</v>
      </c>
      <c r="C36" s="56">
        <f>IF('Site Description'!$B$34&gt;1,C17*Equations!B35*365,"NO TRANSECT")</f>
        <v>0</v>
      </c>
      <c r="D36" s="54">
        <f>IF('Site Description'!$B$34&gt;1,D17*Equations!B11*365,"NO TRANSECT")</f>
        <v>0</v>
      </c>
      <c r="E36" s="55">
        <f>IF('Site Description'!$C$34&gt;1,E17*Equations!B23*365,"NO TRANSECT")</f>
        <v>0</v>
      </c>
      <c r="F36" s="56">
        <f>IF('Site Description'!$C$34&gt;1,F17*Equations!B35*365,"NO TRANSECT")</f>
        <v>0</v>
      </c>
      <c r="G36" s="54">
        <f>IF('Site Description'!$C$34&gt;1,G17*Equations!B11*365,"NO TRANSECT")</f>
        <v>0</v>
      </c>
      <c r="H36" s="55">
        <f>IF('Site Description'!$D$34&gt;1,H17*Equations!B23*365,"NO TRANSECT")</f>
        <v>0</v>
      </c>
      <c r="I36" s="56">
        <f>IF('Site Description'!$D$34&gt;1,I17*Equations!B35*365,"NO TRANSECT")</f>
        <v>0</v>
      </c>
      <c r="J36" s="57">
        <f>IF('Site Description'!$D$34&gt;1,J17*Equations!B11*365,"NO TRANSECT")</f>
        <v>0</v>
      </c>
      <c r="K36" s="55">
        <f>IF('Site Description'!$E$34&gt;1,K17*Equations!B23*365,"NO TRANSECT")</f>
        <v>0</v>
      </c>
      <c r="L36" s="56">
        <f>IF('Site Description'!$E$34&gt;1,L17*Equations!B35*365,"NO TRANSECT")</f>
        <v>0</v>
      </c>
      <c r="M36" s="57">
        <f>IF('Site Description'!$E$34&gt;1,M17*Equations!B11*365,"NO TRANSECT")</f>
        <v>0</v>
      </c>
      <c r="N36" s="55">
        <f>IF('Site Description'!$F$34&gt;1,N17*Equations!B23*365,"NO TRANSECT")</f>
        <v>0</v>
      </c>
      <c r="O36" s="56">
        <f>IF('Site Description'!$F$34&gt;1,O17*Equations!B35*365,"NO TRANSECT")</f>
        <v>0</v>
      </c>
      <c r="P36" s="57">
        <f>IF('Site Description'!$F$34&gt;1,P17*Equations!B11*365,"NO TRANSECT")</f>
        <v>0</v>
      </c>
      <c r="Q36" s="55">
        <f>IF('Site Description'!$G$34&gt;1,Q17*Equations!B23*365,"NO TRANSECT")</f>
        <v>0</v>
      </c>
      <c r="R36" s="56">
        <f>IF('Site Description'!$G$34&gt;1,R17*Equations!B35*365,"NO TRANSECT")</f>
        <v>0</v>
      </c>
      <c r="S36" s="57">
        <f>IF('Site Description'!$G$34&gt;1,S17*Equations!B11*365,"NO TRANSECT")</f>
        <v>0</v>
      </c>
    </row>
    <row r="37" spans="1:19" ht="15.75" thickBot="1">
      <c r="A37" s="165" t="s">
        <v>70</v>
      </c>
      <c r="B37" s="160">
        <f>IF('Site Description'!$B34&gt;1,B32+B33+B34+B35+B36,"NO TRANSECT")</f>
        <v>0</v>
      </c>
      <c r="C37" s="159">
        <f>IF('Site Description'!$B34&gt;1,C32+C33+C34+C35+C36,"NO TRANSECT")</f>
        <v>0</v>
      </c>
      <c r="D37" s="161">
        <f>IF('Site Description'!$B34&gt;1,D32+D33+D34+D35+D36,"NO TRANSECT")</f>
        <v>0</v>
      </c>
      <c r="E37" s="160">
        <f>IF('Site Description'!$C34&gt;1,E32+E33+E34+E35+E36,"NO TRANSECT")</f>
        <v>0</v>
      </c>
      <c r="F37" s="159">
        <f>IF('Site Description'!$C34&gt;1,F32+F33+F34+F35+F36,"NO TRANSECT")</f>
        <v>0</v>
      </c>
      <c r="G37" s="161">
        <f>IF('Site Description'!$C34&gt;1,G32+G33+G34+G35+G36,"NO TRANSECT")</f>
        <v>0</v>
      </c>
      <c r="H37" s="160">
        <f>IF('Site Description'!$D34&gt;1,H32+H33+H34+H35+H36,"NO TRANSECT")</f>
        <v>0</v>
      </c>
      <c r="I37" s="159">
        <f>IF('Site Description'!$D34&gt;1,I32+I33+I34+I35+I36,"NO TRANSECT")</f>
        <v>0</v>
      </c>
      <c r="J37" s="161">
        <f>IF('Site Description'!$D34&gt;1,J32+J33+J34+J35+J36,"NO TRANSECT")</f>
        <v>0</v>
      </c>
      <c r="K37" s="160">
        <f>IF('Site Description'!$E34&gt;1,K32+K33+K34+K35+K36,"NO TRANSECT")</f>
        <v>0</v>
      </c>
      <c r="L37" s="159">
        <f>IF('Site Description'!$E34&gt;1,L32+L33+L34+L35+L36,"NO TRANSECT")</f>
        <v>0</v>
      </c>
      <c r="M37" s="161">
        <f>IF('Site Description'!$E34&gt;1,M32+M33+M34+M35+M36,"NO TRANSECT")</f>
        <v>0</v>
      </c>
      <c r="N37" s="160">
        <f>IF('Site Description'!$F34&gt;1,N32+N33+N34+N35+N36,"NO TRANSECT")</f>
        <v>0</v>
      </c>
      <c r="O37" s="159">
        <f>IF('Site Description'!$F34&gt;1,O32+O33+O34+O35+O36,"NO TRANSECT")</f>
        <v>0</v>
      </c>
      <c r="P37" s="161">
        <f>IF('Site Description'!$F34&gt;1,P32+P33+P34+P35+P36,"NO TRANSECT")</f>
        <v>0</v>
      </c>
      <c r="Q37" s="160">
        <f>IF('Site Description'!$G34&gt;1,Q32+Q33+Q34+Q35+Q36,"NO TRANSECT")</f>
        <v>0</v>
      </c>
      <c r="R37" s="159">
        <f>IF('Site Description'!$G34&gt;1,R32+R33+R34+R35+R36,"NO TRANSECT")</f>
        <v>0</v>
      </c>
      <c r="S37" s="161">
        <f>IF('Site Description'!$G34&gt;1,S32+S33+S34+S35+S36,"NO TRANSECT")</f>
        <v>0</v>
      </c>
    </row>
    <row r="38" spans="1:21" ht="15.75" thickBot="1">
      <c r="A38" s="166" t="s">
        <v>71</v>
      </c>
      <c r="B38" s="162"/>
      <c r="C38" s="163">
        <f>IF('Site Description'!B34&gt;1,B37+C37+D37,"NO TRANSECT")</f>
        <v>0</v>
      </c>
      <c r="D38" s="164"/>
      <c r="E38" s="162"/>
      <c r="F38" s="163">
        <f>IF('Site Description'!C34&gt;1,E37+F37+G37,"NO TRANSECT")</f>
        <v>0</v>
      </c>
      <c r="G38" s="164"/>
      <c r="H38" s="162"/>
      <c r="I38" s="163">
        <f>IF('Site Description'!D34&gt;1,H37+I37+J37,"NO TRANSECT")</f>
        <v>0</v>
      </c>
      <c r="J38" s="164"/>
      <c r="K38" s="162"/>
      <c r="L38" s="163">
        <f>IF('Site Description'!E34&gt;1,K37+L37+M37,"NO TRANSECT")</f>
        <v>0</v>
      </c>
      <c r="M38" s="164"/>
      <c r="N38" s="162"/>
      <c r="O38" s="163">
        <f>IF('Site Description'!F34&gt;1,N37+O37+P37,"NO TRANSECT")</f>
        <v>0</v>
      </c>
      <c r="P38" s="164"/>
      <c r="Q38" s="162"/>
      <c r="R38" s="163">
        <f>IF('Site Description'!G34&gt;1,Q37+R37+S37,"NO TRANSECT")</f>
        <v>0</v>
      </c>
      <c r="S38" s="164"/>
      <c r="U38" s="62"/>
    </row>
    <row r="39" spans="1:21" ht="15">
      <c r="A39" s="158"/>
      <c r="B39" s="156"/>
      <c r="C39" s="157"/>
      <c r="D39" s="156"/>
      <c r="E39" s="156"/>
      <c r="F39" s="157"/>
      <c r="G39" s="156"/>
      <c r="H39" s="156"/>
      <c r="I39" s="157"/>
      <c r="J39" s="156"/>
      <c r="K39" s="156"/>
      <c r="L39" s="157"/>
      <c r="M39" s="156"/>
      <c r="N39" s="156"/>
      <c r="O39" s="157"/>
      <c r="P39" s="156"/>
      <c r="Q39" s="156"/>
      <c r="R39" s="157"/>
      <c r="S39" s="156"/>
      <c r="U39" s="62"/>
    </row>
    <row r="40" spans="1:21" ht="15.75" thickBot="1">
      <c r="A40" s="158"/>
      <c r="B40" s="156"/>
      <c r="C40" s="157"/>
      <c r="D40" s="156"/>
      <c r="E40" s="156"/>
      <c r="F40" s="157"/>
      <c r="G40" s="156"/>
      <c r="H40" s="156"/>
      <c r="I40" s="157"/>
      <c r="J40" s="156"/>
      <c r="K40" s="156"/>
      <c r="L40" s="157"/>
      <c r="M40" s="156"/>
      <c r="N40" s="156"/>
      <c r="O40" s="157"/>
      <c r="P40" s="156"/>
      <c r="Q40" s="156"/>
      <c r="R40" s="157"/>
      <c r="S40" s="156"/>
      <c r="U40" s="62"/>
    </row>
    <row r="41" spans="1:7" ht="20.25" thickBot="1">
      <c r="A41" s="89"/>
      <c r="B41" s="252" t="s">
        <v>78</v>
      </c>
      <c r="C41" s="253"/>
      <c r="D41" s="254"/>
      <c r="E41" s="252" t="s">
        <v>68</v>
      </c>
      <c r="F41" s="253"/>
      <c r="G41" s="254"/>
    </row>
    <row r="42" spans="1:7" ht="15">
      <c r="A42" s="10" t="s">
        <v>46</v>
      </c>
      <c r="B42" s="140" t="s">
        <v>49</v>
      </c>
      <c r="C42" s="140" t="s">
        <v>50</v>
      </c>
      <c r="D42" s="39" t="s">
        <v>51</v>
      </c>
      <c r="E42" s="140" t="s">
        <v>49</v>
      </c>
      <c r="F42" s="140" t="s">
        <v>50</v>
      </c>
      <c r="G42" s="39" t="s">
        <v>51</v>
      </c>
    </row>
    <row r="43" spans="1:7" ht="15">
      <c r="A43" s="41" t="s">
        <v>6</v>
      </c>
      <c r="B43" s="48">
        <f aca="true" t="shared" si="2" ref="B43:D48">AVERAGE(B32,E32,H32,K32,N32,Q32)</f>
        <v>0</v>
      </c>
      <c r="C43" s="48">
        <f t="shared" si="2"/>
        <v>0</v>
      </c>
      <c r="D43" s="49">
        <f t="shared" si="2"/>
        <v>0</v>
      </c>
      <c r="E43" s="154">
        <f aca="true" t="shared" si="3" ref="E43:G48">STDEV(B32,E32,H32,K32,N32,Q32)</f>
        <v>0</v>
      </c>
      <c r="F43" s="48">
        <f t="shared" si="3"/>
        <v>0</v>
      </c>
      <c r="G43" s="49">
        <f t="shared" si="3"/>
        <v>0</v>
      </c>
    </row>
    <row r="44" spans="1:7" ht="15">
      <c r="A44" s="41" t="s">
        <v>7</v>
      </c>
      <c r="B44" s="48">
        <f t="shared" si="2"/>
        <v>0</v>
      </c>
      <c r="C44" s="48">
        <f t="shared" si="2"/>
        <v>0</v>
      </c>
      <c r="D44" s="49">
        <f t="shared" si="2"/>
        <v>0</v>
      </c>
      <c r="E44" s="154">
        <f t="shared" si="3"/>
        <v>0</v>
      </c>
      <c r="F44" s="48">
        <f t="shared" si="3"/>
        <v>0</v>
      </c>
      <c r="G44" s="49">
        <f t="shared" si="3"/>
        <v>0</v>
      </c>
    </row>
    <row r="45" spans="1:7" ht="15">
      <c r="A45" s="41" t="s">
        <v>8</v>
      </c>
      <c r="B45" s="48">
        <f t="shared" si="2"/>
        <v>0</v>
      </c>
      <c r="C45" s="48">
        <f t="shared" si="2"/>
        <v>0</v>
      </c>
      <c r="D45" s="49">
        <f t="shared" si="2"/>
        <v>0</v>
      </c>
      <c r="E45" s="154">
        <f t="shared" si="3"/>
        <v>0</v>
      </c>
      <c r="F45" s="48">
        <f t="shared" si="3"/>
        <v>0</v>
      </c>
      <c r="G45" s="49">
        <f t="shared" si="3"/>
        <v>0</v>
      </c>
    </row>
    <row r="46" spans="1:7" ht="15">
      <c r="A46" s="41" t="s">
        <v>9</v>
      </c>
      <c r="B46" s="48">
        <f t="shared" si="2"/>
        <v>0</v>
      </c>
      <c r="C46" s="48">
        <f t="shared" si="2"/>
        <v>0</v>
      </c>
      <c r="D46" s="49">
        <f t="shared" si="2"/>
        <v>0</v>
      </c>
      <c r="E46" s="154">
        <f t="shared" si="3"/>
        <v>0</v>
      </c>
      <c r="F46" s="48">
        <f t="shared" si="3"/>
        <v>0</v>
      </c>
      <c r="G46" s="49">
        <f t="shared" si="3"/>
        <v>0</v>
      </c>
    </row>
    <row r="47" spans="1:7" ht="15.75" thickBot="1">
      <c r="A47" s="42" t="s">
        <v>10</v>
      </c>
      <c r="B47" s="50">
        <f t="shared" si="2"/>
        <v>0</v>
      </c>
      <c r="C47" s="50">
        <f t="shared" si="2"/>
        <v>0</v>
      </c>
      <c r="D47" s="51">
        <f t="shared" si="2"/>
        <v>0</v>
      </c>
      <c r="E47" s="155">
        <f t="shared" si="3"/>
        <v>0</v>
      </c>
      <c r="F47" s="50">
        <f t="shared" si="3"/>
        <v>0</v>
      </c>
      <c r="G47" s="51">
        <f t="shared" si="3"/>
        <v>0</v>
      </c>
    </row>
    <row r="48" spans="1:7" ht="15.75" thickBot="1">
      <c r="A48" s="167" t="s">
        <v>70</v>
      </c>
      <c r="B48" s="169">
        <f t="shared" si="2"/>
        <v>0</v>
      </c>
      <c r="C48" s="170">
        <f t="shared" si="2"/>
        <v>0</v>
      </c>
      <c r="D48" s="171">
        <f t="shared" si="2"/>
        <v>0</v>
      </c>
      <c r="E48" s="172">
        <f t="shared" si="3"/>
        <v>0</v>
      </c>
      <c r="F48" s="173">
        <f t="shared" si="3"/>
        <v>0</v>
      </c>
      <c r="G48" s="174">
        <f t="shared" si="3"/>
        <v>0</v>
      </c>
    </row>
    <row r="49" spans="1:7" ht="15.75" thickBot="1">
      <c r="A49" s="168" t="s">
        <v>72</v>
      </c>
      <c r="B49" s="175"/>
      <c r="C49" s="163">
        <f>SUM(B48:D48)</f>
        <v>0</v>
      </c>
      <c r="D49" s="164"/>
      <c r="E49" s="162"/>
      <c r="F49" s="163">
        <f>STDEV(C38,F38,I38,L38,O38,R38)</f>
        <v>0</v>
      </c>
      <c r="G49" s="176"/>
    </row>
    <row r="50" spans="2:6" ht="15">
      <c r="B50" s="62"/>
      <c r="C50" s="62"/>
      <c r="F50" s="177"/>
    </row>
  </sheetData>
  <sheetProtection password="C66F" sheet="1"/>
  <mergeCells count="31">
    <mergeCell ref="N29:S29"/>
    <mergeCell ref="H2:J2"/>
    <mergeCell ref="B11:D11"/>
    <mergeCell ref="E11:G11"/>
    <mergeCell ref="K11:M11"/>
    <mergeCell ref="B30:D30"/>
    <mergeCell ref="B1:G1"/>
    <mergeCell ref="H1:M1"/>
    <mergeCell ref="B2:D2"/>
    <mergeCell ref="E2:G2"/>
    <mergeCell ref="H11:J11"/>
    <mergeCell ref="N10:S10"/>
    <mergeCell ref="Q11:S11"/>
    <mergeCell ref="N2:P2"/>
    <mergeCell ref="H10:M10"/>
    <mergeCell ref="B20:D20"/>
    <mergeCell ref="B41:D41"/>
    <mergeCell ref="E41:G41"/>
    <mergeCell ref="E20:G20"/>
    <mergeCell ref="B29:G29"/>
    <mergeCell ref="H29:M29"/>
    <mergeCell ref="K2:M2"/>
    <mergeCell ref="E30:G30"/>
    <mergeCell ref="Q30:S30"/>
    <mergeCell ref="N11:P11"/>
    <mergeCell ref="N1:S1"/>
    <mergeCell ref="B10:G10"/>
    <mergeCell ref="Q2:S2"/>
    <mergeCell ref="H30:J30"/>
    <mergeCell ref="K30:M30"/>
    <mergeCell ref="N30:P30"/>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C27" sqref="C27"/>
    </sheetView>
  </sheetViews>
  <sheetFormatPr defaultColWidth="9.140625" defaultRowHeight="15"/>
  <cols>
    <col min="1" max="7" width="17.28125" style="0" customWidth="1"/>
  </cols>
  <sheetData>
    <row r="1" spans="1:7" ht="18.75">
      <c r="A1" s="268" t="s">
        <v>64</v>
      </c>
      <c r="B1" s="269"/>
      <c r="C1" s="269"/>
      <c r="D1" s="269"/>
      <c r="E1" s="269"/>
      <c r="F1" s="269"/>
      <c r="G1" s="270"/>
    </row>
    <row r="2" spans="1:7" ht="18.75">
      <c r="A2" s="184"/>
      <c r="B2" s="185"/>
      <c r="C2" s="185"/>
      <c r="D2" s="185"/>
      <c r="E2" s="185"/>
      <c r="F2" s="185"/>
      <c r="G2" s="186"/>
    </row>
    <row r="3" spans="1:7" ht="15">
      <c r="A3" s="187"/>
      <c r="B3" s="188"/>
      <c r="C3" s="188"/>
      <c r="D3" s="188"/>
      <c r="E3" s="188"/>
      <c r="F3" s="188"/>
      <c r="G3" s="186"/>
    </row>
    <row r="4" spans="1:7" ht="18.75">
      <c r="A4" s="271">
        <f>'Site Description'!B14</f>
        <v>0</v>
      </c>
      <c r="B4" s="272"/>
      <c r="C4" s="272">
        <f>'Site Description'!B16</f>
        <v>0</v>
      </c>
      <c r="D4" s="272"/>
      <c r="E4" s="272"/>
      <c r="F4" s="273">
        <f>'Site Description'!F14</f>
        <v>0</v>
      </c>
      <c r="G4" s="274"/>
    </row>
    <row r="5" spans="1:7" ht="15.75">
      <c r="A5" s="189"/>
      <c r="B5" s="190"/>
      <c r="C5" s="190"/>
      <c r="D5" s="190"/>
      <c r="E5" s="191"/>
      <c r="F5" s="190"/>
      <c r="G5" s="186"/>
    </row>
    <row r="6" spans="1:7" ht="15.75" thickBot="1">
      <c r="A6" s="192"/>
      <c r="B6" s="193"/>
      <c r="C6" s="194"/>
      <c r="D6" s="193"/>
      <c r="E6" s="193"/>
      <c r="F6" s="193"/>
      <c r="G6" s="186"/>
    </row>
    <row r="7" spans="1:7" ht="22.5" thickBot="1">
      <c r="A7" s="265" t="s">
        <v>74</v>
      </c>
      <c r="B7" s="266"/>
      <c r="C7" s="266"/>
      <c r="D7" s="266"/>
      <c r="E7" s="266"/>
      <c r="F7" s="266"/>
      <c r="G7" s="267"/>
    </row>
    <row r="8" spans="1:7" s="139" customFormat="1" ht="15.75" thickBot="1">
      <c r="A8" s="195"/>
      <c r="B8" s="195"/>
      <c r="C8" s="195"/>
      <c r="D8" s="195"/>
      <c r="E8" s="195"/>
      <c r="F8" s="195"/>
      <c r="G8" s="195"/>
    </row>
    <row r="9" spans="1:7" ht="15.75" customHeight="1" thickBot="1">
      <c r="A9" s="196"/>
      <c r="B9" s="196"/>
      <c r="C9" s="275" t="s">
        <v>54</v>
      </c>
      <c r="D9" s="276"/>
      <c r="E9" s="277"/>
      <c r="F9" s="193"/>
      <c r="G9" s="196"/>
    </row>
    <row r="10" spans="1:7" ht="15">
      <c r="A10" s="196"/>
      <c r="B10" s="196"/>
      <c r="C10" s="197" t="s">
        <v>46</v>
      </c>
      <c r="D10" s="198" t="s">
        <v>66</v>
      </c>
      <c r="E10" s="199" t="s">
        <v>19</v>
      </c>
      <c r="F10" s="193"/>
      <c r="G10" s="196"/>
    </row>
    <row r="11" spans="1:7" ht="15">
      <c r="A11" s="196"/>
      <c r="B11" s="196"/>
      <c r="C11" s="200" t="s">
        <v>6</v>
      </c>
      <c r="D11" s="201">
        <f>'Data Analysis GenEQ'!H20/1000</f>
        <v>0</v>
      </c>
      <c r="E11" s="202">
        <f>'Data Analysis GenEQ'!I20/1000</f>
        <v>0</v>
      </c>
      <c r="F11" s="193"/>
      <c r="G11" s="196"/>
    </row>
    <row r="12" spans="1:7" ht="15">
      <c r="A12" s="196"/>
      <c r="B12" s="196"/>
      <c r="C12" s="200" t="s">
        <v>7</v>
      </c>
      <c r="D12" s="201">
        <f>'Data Analysis GenEQ'!H21/1000</f>
        <v>0</v>
      </c>
      <c r="E12" s="202">
        <f>'Data Analysis GenEQ'!I21/1000</f>
        <v>0</v>
      </c>
      <c r="F12" s="193"/>
      <c r="G12" s="196"/>
    </row>
    <row r="13" spans="1:7" ht="15">
      <c r="A13" s="196"/>
      <c r="B13" s="196"/>
      <c r="C13" s="200" t="s">
        <v>8</v>
      </c>
      <c r="D13" s="201">
        <f>'Data Analysis GenEQ'!H22/1000</f>
        <v>0</v>
      </c>
      <c r="E13" s="202">
        <f>'Data Analysis GenEQ'!I22/1000</f>
        <v>0</v>
      </c>
      <c r="F13" s="193"/>
      <c r="G13" s="196"/>
    </row>
    <row r="14" spans="1:7" ht="15">
      <c r="A14" s="196"/>
      <c r="B14" s="196"/>
      <c r="C14" s="200" t="s">
        <v>9</v>
      </c>
      <c r="D14" s="201">
        <f>'Data Analysis GenEQ'!H23/1000</f>
        <v>0</v>
      </c>
      <c r="E14" s="202">
        <f>'Data Analysis GenEQ'!I23/1000</f>
        <v>0</v>
      </c>
      <c r="F14" s="193"/>
      <c r="G14" s="196"/>
    </row>
    <row r="15" spans="1:7" ht="15.75" thickBot="1">
      <c r="A15" s="196"/>
      <c r="B15" s="196"/>
      <c r="C15" s="203" t="s">
        <v>10</v>
      </c>
      <c r="D15" s="204">
        <f>'Data Analysis GenEQ'!H24/1000</f>
        <v>0</v>
      </c>
      <c r="E15" s="205">
        <f>'Data Analysis GenEQ'!I24/1000</f>
        <v>0</v>
      </c>
      <c r="F15" s="193"/>
      <c r="G15" s="196"/>
    </row>
    <row r="16" spans="1:7" ht="19.5" thickBot="1">
      <c r="A16" s="196"/>
      <c r="B16" s="196"/>
      <c r="C16" s="206" t="s">
        <v>11</v>
      </c>
      <c r="D16" s="207">
        <f>'Data Analysis GenEQ'!H25/1000</f>
        <v>0</v>
      </c>
      <c r="E16" s="208">
        <f>'Data Analysis GenEQ'!I25/1000</f>
        <v>0</v>
      </c>
      <c r="F16" s="193"/>
      <c r="G16" s="196"/>
    </row>
    <row r="17" spans="1:7" ht="15.75" thickBot="1">
      <c r="A17" s="196"/>
      <c r="B17" s="196"/>
      <c r="C17" s="196"/>
      <c r="D17" s="196"/>
      <c r="E17" s="196"/>
      <c r="F17" s="196"/>
      <c r="G17" s="196"/>
    </row>
    <row r="18" spans="1:7" ht="16.5" customHeight="1" thickBot="1">
      <c r="A18" s="275" t="s">
        <v>75</v>
      </c>
      <c r="B18" s="276"/>
      <c r="C18" s="276"/>
      <c r="D18" s="276"/>
      <c r="E18" s="276"/>
      <c r="F18" s="276"/>
      <c r="G18" s="277"/>
    </row>
    <row r="19" spans="1:7" ht="19.5" thickBot="1">
      <c r="A19" s="196"/>
      <c r="B19" s="262" t="s">
        <v>73</v>
      </c>
      <c r="C19" s="263"/>
      <c r="D19" s="264"/>
      <c r="E19" s="262" t="s">
        <v>76</v>
      </c>
      <c r="F19" s="263"/>
      <c r="G19" s="264"/>
    </row>
    <row r="20" spans="1:7" ht="15.75" thickBot="1">
      <c r="A20" s="209" t="s">
        <v>46</v>
      </c>
      <c r="B20" s="210" t="s">
        <v>49</v>
      </c>
      <c r="C20" s="210" t="s">
        <v>50</v>
      </c>
      <c r="D20" s="211" t="s">
        <v>51</v>
      </c>
      <c r="E20" s="210" t="s">
        <v>49</v>
      </c>
      <c r="F20" s="210" t="s">
        <v>50</v>
      </c>
      <c r="G20" s="211" t="s">
        <v>51</v>
      </c>
    </row>
    <row r="21" spans="1:7" ht="15">
      <c r="A21" s="212" t="s">
        <v>6</v>
      </c>
      <c r="B21" s="213">
        <f>'Data Analysis IndEQ'!B43/1000</f>
        <v>0</v>
      </c>
      <c r="C21" s="201">
        <f>'Data Analysis IndEQ'!C43/1000</f>
        <v>0</v>
      </c>
      <c r="D21" s="202">
        <f>'Data Analysis IndEQ'!D43/1000</f>
        <v>0</v>
      </c>
      <c r="E21" s="213">
        <f>'Data Analysis IndEQ'!E43/1000</f>
        <v>0</v>
      </c>
      <c r="F21" s="201">
        <f>'Data Analysis IndEQ'!F43/1000</f>
        <v>0</v>
      </c>
      <c r="G21" s="202">
        <f>'Data Analysis IndEQ'!G43/1000</f>
        <v>0</v>
      </c>
    </row>
    <row r="22" spans="1:7" ht="15">
      <c r="A22" s="214" t="s">
        <v>7</v>
      </c>
      <c r="B22" s="213">
        <f>'Data Analysis IndEQ'!B44/1000</f>
        <v>0</v>
      </c>
      <c r="C22" s="201">
        <f>'Data Analysis IndEQ'!C44/1000</f>
        <v>0</v>
      </c>
      <c r="D22" s="202">
        <f>'Data Analysis IndEQ'!D44/1000</f>
        <v>0</v>
      </c>
      <c r="E22" s="213">
        <f>'Data Analysis IndEQ'!E44/1000</f>
        <v>0</v>
      </c>
      <c r="F22" s="201">
        <f>'Data Analysis IndEQ'!F44/1000</f>
        <v>0</v>
      </c>
      <c r="G22" s="202">
        <f>'Data Analysis IndEQ'!G44/1000</f>
        <v>0</v>
      </c>
    </row>
    <row r="23" spans="1:7" ht="15">
      <c r="A23" s="214" t="s">
        <v>8</v>
      </c>
      <c r="B23" s="213">
        <f>'Data Analysis IndEQ'!B45/1000</f>
        <v>0</v>
      </c>
      <c r="C23" s="201">
        <f>'Data Analysis IndEQ'!C45/1000</f>
        <v>0</v>
      </c>
      <c r="D23" s="202">
        <f>'Data Analysis IndEQ'!D45/1000</f>
        <v>0</v>
      </c>
      <c r="E23" s="213">
        <f>'Data Analysis IndEQ'!E45/1000</f>
        <v>0</v>
      </c>
      <c r="F23" s="201">
        <f>'Data Analysis IndEQ'!F45/1000</f>
        <v>0</v>
      </c>
      <c r="G23" s="202">
        <f>'Data Analysis IndEQ'!G45/1000</f>
        <v>0</v>
      </c>
    </row>
    <row r="24" spans="1:7" ht="15">
      <c r="A24" s="214" t="s">
        <v>9</v>
      </c>
      <c r="B24" s="213">
        <f>'Data Analysis IndEQ'!B46/1000</f>
        <v>0</v>
      </c>
      <c r="C24" s="201">
        <f>'Data Analysis IndEQ'!C46/1000</f>
        <v>0</v>
      </c>
      <c r="D24" s="202">
        <f>'Data Analysis IndEQ'!D46/1000</f>
        <v>0</v>
      </c>
      <c r="E24" s="213">
        <f>'Data Analysis IndEQ'!E46/1000</f>
        <v>0</v>
      </c>
      <c r="F24" s="201">
        <f>'Data Analysis IndEQ'!F46/1000</f>
        <v>0</v>
      </c>
      <c r="G24" s="202">
        <f>'Data Analysis IndEQ'!G46/1000</f>
        <v>0</v>
      </c>
    </row>
    <row r="25" spans="1:7" ht="15.75" thickBot="1">
      <c r="A25" s="215" t="s">
        <v>10</v>
      </c>
      <c r="B25" s="216">
        <f>'Data Analysis IndEQ'!B47/1000</f>
        <v>0</v>
      </c>
      <c r="C25" s="204">
        <f>'Data Analysis IndEQ'!C47/1000</f>
        <v>0</v>
      </c>
      <c r="D25" s="205">
        <f>'Data Analysis IndEQ'!D47/1000</f>
        <v>0</v>
      </c>
      <c r="E25" s="216">
        <f>'Data Analysis IndEQ'!E47/1000</f>
        <v>0</v>
      </c>
      <c r="F25" s="204">
        <f>'Data Analysis IndEQ'!F47/1000</f>
        <v>0</v>
      </c>
      <c r="G25" s="205">
        <f>'Data Analysis IndEQ'!G47/1000</f>
        <v>0</v>
      </c>
    </row>
    <row r="26" spans="1:7" ht="15.75" thickBot="1">
      <c r="A26" s="217" t="s">
        <v>70</v>
      </c>
      <c r="B26" s="218">
        <f>'Data Analysis IndEQ'!B48/1000</f>
        <v>0</v>
      </c>
      <c r="C26" s="219">
        <f>'Data Analysis IndEQ'!C48/1000</f>
        <v>0</v>
      </c>
      <c r="D26" s="220">
        <f>'Data Analysis IndEQ'!D48/1000</f>
        <v>0</v>
      </c>
      <c r="E26" s="218">
        <f>'Data Analysis IndEQ'!E48/1000</f>
        <v>0</v>
      </c>
      <c r="F26" s="219">
        <f>'Data Analysis IndEQ'!F48/1000</f>
        <v>0</v>
      </c>
      <c r="G26" s="220">
        <f>'Data Analysis IndEQ'!G48/1000</f>
        <v>0</v>
      </c>
    </row>
    <row r="27" spans="1:7" ht="19.5" thickBot="1">
      <c r="A27" s="221" t="s">
        <v>72</v>
      </c>
      <c r="B27" s="222"/>
      <c r="C27" s="223">
        <f>'Data Analysis IndEQ'!C49/1000</f>
        <v>0</v>
      </c>
      <c r="D27" s="224"/>
      <c r="E27" s="222"/>
      <c r="F27" s="223">
        <f>'Data Analysis IndEQ'!F49/1000</f>
        <v>0</v>
      </c>
      <c r="G27" s="225"/>
    </row>
  </sheetData>
  <sheetProtection password="C66F" sheet="1"/>
  <mergeCells count="9">
    <mergeCell ref="B19:D19"/>
    <mergeCell ref="E19:G19"/>
    <mergeCell ref="A7:G7"/>
    <mergeCell ref="A1:G1"/>
    <mergeCell ref="A4:B4"/>
    <mergeCell ref="F4:G4"/>
    <mergeCell ref="A18:G18"/>
    <mergeCell ref="C9:E9"/>
    <mergeCell ref="C4: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Chris</cp:lastModifiedBy>
  <cp:lastPrinted>2011-12-02T14:48:18Z</cp:lastPrinted>
  <dcterms:created xsi:type="dcterms:W3CDTF">2010-07-16T10:06:20Z</dcterms:created>
  <dcterms:modified xsi:type="dcterms:W3CDTF">2011-12-05T15:52:10Z</dcterms:modified>
  <cp:category/>
  <cp:version/>
  <cp:contentType/>
  <cp:contentStatus/>
</cp:coreProperties>
</file>