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5600" windowHeight="11760" activeTab="2"/>
  </bookViews>
  <sheets>
    <sheet name="Site Description" sheetId="1" r:id="rId1"/>
    <sheet name="Data Entry" sheetId="2" r:id="rId2"/>
    <sheet name="Equations" sheetId="3" r:id="rId3"/>
    <sheet name="Data Analysis GenEQ" sheetId="4" r:id="rId4"/>
    <sheet name="Data Analysis IndEQ" sheetId="5" r:id="rId5"/>
    <sheet name="Results" sheetId="6" r:id="rId6"/>
  </sheets>
  <definedNames/>
  <calcPr fullCalcOnLoad="1"/>
</workbook>
</file>

<file path=xl/sharedStrings.xml><?xml version="1.0" encoding="utf-8"?>
<sst xmlns="http://schemas.openxmlformats.org/spreadsheetml/2006/main" count="312" uniqueCount="79">
  <si>
    <t>Site</t>
  </si>
  <si>
    <t>Depth</t>
  </si>
  <si>
    <t>Surveyor</t>
  </si>
  <si>
    <t>Echinometra lucunter</t>
  </si>
  <si>
    <t>Eucidaris tribuloides</t>
  </si>
  <si>
    <t>Other Species</t>
  </si>
  <si>
    <t>0-20</t>
  </si>
  <si>
    <t>21-40</t>
  </si>
  <si>
    <t>41-60</t>
  </si>
  <si>
    <t>61-80</t>
  </si>
  <si>
    <t>81-100</t>
  </si>
  <si>
    <t>Total</t>
  </si>
  <si>
    <t>Transect 1</t>
  </si>
  <si>
    <t>Transect 2</t>
  </si>
  <si>
    <t>Transect 3</t>
  </si>
  <si>
    <t>Transect 4</t>
  </si>
  <si>
    <t>Transect 5</t>
  </si>
  <si>
    <t>Transect 6</t>
  </si>
  <si>
    <t>Transect No.</t>
  </si>
  <si>
    <t>Std Dev</t>
  </si>
  <si>
    <t>Bioerosion (g CaCO3/urchin/day)</t>
  </si>
  <si>
    <r>
      <t>Mean no./m</t>
    </r>
    <r>
      <rPr>
        <b/>
        <vertAlign val="superscript"/>
        <sz val="11"/>
        <color indexed="8"/>
        <rFont val="Calibri"/>
        <family val="2"/>
      </rPr>
      <t>2</t>
    </r>
  </si>
  <si>
    <t>Spreadsheet Guidelines</t>
  </si>
  <si>
    <t>1.</t>
  </si>
  <si>
    <t>2.</t>
  </si>
  <si>
    <t>3.</t>
  </si>
  <si>
    <t>Survey Date</t>
  </si>
  <si>
    <t>Notes</t>
  </si>
  <si>
    <t>Site Details</t>
  </si>
  <si>
    <t>Length (m)</t>
  </si>
  <si>
    <t>Width (m)</t>
  </si>
  <si>
    <r>
      <t>Area (m</t>
    </r>
    <r>
      <rPr>
        <b/>
        <vertAlign val="superscript"/>
        <sz val="11"/>
        <color indexed="8"/>
        <rFont val="Calibri"/>
        <family val="2"/>
      </rPr>
      <t>2</t>
    </r>
    <r>
      <rPr>
        <b/>
        <sz val="11"/>
        <color indexed="8"/>
        <rFont val="Calibri"/>
        <family val="2"/>
      </rPr>
      <t>)</t>
    </r>
  </si>
  <si>
    <t>Transect 1: Urchin Numbers</t>
  </si>
  <si>
    <t>Transect 2: Urchin Numbers</t>
  </si>
  <si>
    <t>Transect 3: Urchin Numbers</t>
  </si>
  <si>
    <t>Transect 4: Urchin Numbers</t>
  </si>
  <si>
    <t>Transect 5: Urchin Numbers</t>
  </si>
  <si>
    <t>Transect 6: Urchin Numbers</t>
  </si>
  <si>
    <t>Total No.</t>
  </si>
  <si>
    <t>where</t>
  </si>
  <si>
    <t>y = Bioerosion rate (g/urchin/day)</t>
  </si>
  <si>
    <t>Median Test Size (mm)</t>
  </si>
  <si>
    <t>x = Urchin Test Size (mm)</t>
  </si>
  <si>
    <r>
      <t>Diadema Urchin Equation: y = 0.0029x</t>
    </r>
    <r>
      <rPr>
        <b/>
        <vertAlign val="superscript"/>
        <sz val="14"/>
        <color indexed="8"/>
        <rFont val="Calibri"/>
        <family val="2"/>
      </rPr>
      <t>1.6624</t>
    </r>
  </si>
  <si>
    <t>Test Size (mm)</t>
  </si>
  <si>
    <t>Transect Urchin Abundance: Numbers</t>
  </si>
  <si>
    <r>
      <t>Transect Urchin Abundance: no./m</t>
    </r>
    <r>
      <rPr>
        <b/>
        <vertAlign val="superscript"/>
        <sz val="12"/>
        <color indexed="8"/>
        <rFont val="Calibri"/>
        <family val="2"/>
      </rPr>
      <t>2</t>
    </r>
  </si>
  <si>
    <t>D antillarum</t>
  </si>
  <si>
    <t>Echinometra spp.</t>
  </si>
  <si>
    <t>Others</t>
  </si>
  <si>
    <t>Latitude</t>
  </si>
  <si>
    <t>Longitude</t>
  </si>
  <si>
    <t>Using the General Equation for all Urchins</t>
  </si>
  <si>
    <t>Echinometra viridis</t>
  </si>
  <si>
    <t>Survey Period</t>
  </si>
  <si>
    <t>Surveyors</t>
  </si>
  <si>
    <t>4.</t>
  </si>
  <si>
    <t>The spreadsheet calculates the bioerosion rate based on mean abundances for six transects. If a transect is not surveyed, the transect length and width figures must be deleted from the table below. Otherwise the spreadsheet will still calculate the bioerosion rate based on the mean of six transects.</t>
  </si>
  <si>
    <t>Transect ID</t>
  </si>
  <si>
    <t>Greyed out or yellow cells should not be manipulated.</t>
  </si>
  <si>
    <r>
      <t xml:space="preserve">Site details may be added to this tab and data to the 'Data Entry' tab. The 'Equations' tab illustrates the equations used to calculate bioerosion. The 'Data Analysis GenEQ' tab calculates bioerosion using a general equation for all species of urchin. The 'Data Analysis IndEQ' tab calculates bioerosion using separate equations for </t>
    </r>
    <r>
      <rPr>
        <i/>
        <sz val="11"/>
        <color indexed="8"/>
        <rFont val="Calibri"/>
        <family val="2"/>
      </rPr>
      <t>Diadema</t>
    </r>
    <r>
      <rPr>
        <sz val="11"/>
        <color theme="1"/>
        <rFont val="Calibri"/>
        <family val="2"/>
      </rPr>
      <t xml:space="preserve"> and </t>
    </r>
    <r>
      <rPr>
        <i/>
        <sz val="11"/>
        <color indexed="8"/>
        <rFont val="Calibri"/>
        <family val="2"/>
      </rPr>
      <t>Echinometra</t>
    </r>
    <r>
      <rPr>
        <sz val="11"/>
        <color theme="1"/>
        <rFont val="Calibri"/>
        <family val="2"/>
      </rPr>
      <t xml:space="preserve"> urchins. The results are displayed in the 'Results' tab.</t>
    </r>
  </si>
  <si>
    <t>Transect lengths and widths (pre-set as 10 m x 2 m), recorded in the table below, yield areas which are linked to urchin abundance. Default figures have already been added but these may be changed if required.</t>
  </si>
  <si>
    <t>Survey Results</t>
  </si>
  <si>
    <t>Diadema antillarum</t>
  </si>
  <si>
    <t>Mean</t>
  </si>
  <si>
    <t>Bioerosion (g CaCO3/m2/yr)</t>
  </si>
  <si>
    <t>Standard Deviation</t>
  </si>
  <si>
    <r>
      <t>Bioerosion (g CaCO</t>
    </r>
    <r>
      <rPr>
        <b/>
        <vertAlign val="subscript"/>
        <sz val="12"/>
        <color indexed="8"/>
        <rFont val="Calibri"/>
        <family val="2"/>
      </rPr>
      <t>3</t>
    </r>
    <r>
      <rPr>
        <b/>
        <sz val="12"/>
        <color indexed="8"/>
        <rFont val="Calibri"/>
        <family val="2"/>
      </rPr>
      <t>/m</t>
    </r>
    <r>
      <rPr>
        <b/>
        <vertAlign val="superscript"/>
        <sz val="12"/>
        <color indexed="8"/>
        <rFont val="Calibri"/>
        <family val="2"/>
      </rPr>
      <t>2</t>
    </r>
    <r>
      <rPr>
        <b/>
        <sz val="12"/>
        <color indexed="8"/>
        <rFont val="Calibri"/>
        <family val="2"/>
      </rPr>
      <t>)</t>
    </r>
  </si>
  <si>
    <t>Totals</t>
  </si>
  <si>
    <t>Transect Totals</t>
  </si>
  <si>
    <t>Site Total</t>
  </si>
  <si>
    <r>
      <t>Site Mean Bioerosion (Kg CaCO</t>
    </r>
    <r>
      <rPr>
        <b/>
        <vertAlign val="subscript"/>
        <sz val="11"/>
        <color indexed="8"/>
        <rFont val="Calibri"/>
        <family val="2"/>
      </rPr>
      <t>3</t>
    </r>
    <r>
      <rPr>
        <b/>
        <sz val="11"/>
        <color indexed="8"/>
        <rFont val="Calibri"/>
        <family val="2"/>
      </rPr>
      <t>/m</t>
    </r>
    <r>
      <rPr>
        <b/>
        <vertAlign val="superscript"/>
        <sz val="11"/>
        <color indexed="8"/>
        <rFont val="Calibri"/>
        <family val="2"/>
      </rPr>
      <t>2</t>
    </r>
    <r>
      <rPr>
        <b/>
        <sz val="11"/>
        <color indexed="8"/>
        <rFont val="Calibri"/>
        <family val="2"/>
      </rPr>
      <t>)</t>
    </r>
  </si>
  <si>
    <r>
      <t>Mean Bioerosion Rates (kg CaCO</t>
    </r>
    <r>
      <rPr>
        <b/>
        <vertAlign val="subscript"/>
        <sz val="14"/>
        <color indexed="8"/>
        <rFont val="Calibri"/>
        <family val="2"/>
      </rPr>
      <t>3</t>
    </r>
    <r>
      <rPr>
        <b/>
        <sz val="14"/>
        <color indexed="8"/>
        <rFont val="Calibri"/>
        <family val="2"/>
      </rPr>
      <t>/m</t>
    </r>
    <r>
      <rPr>
        <b/>
        <vertAlign val="superscript"/>
        <sz val="14"/>
        <color indexed="8"/>
        <rFont val="Calibri"/>
        <family val="2"/>
      </rPr>
      <t>2</t>
    </r>
    <r>
      <rPr>
        <b/>
        <sz val="14"/>
        <color indexed="8"/>
        <rFont val="Calibri"/>
        <family val="2"/>
      </rPr>
      <t>/yr)</t>
    </r>
  </si>
  <si>
    <r>
      <t xml:space="preserve">Using separate equations for </t>
    </r>
    <r>
      <rPr>
        <b/>
        <i/>
        <sz val="12"/>
        <color indexed="8"/>
        <rFont val="Calibri"/>
        <family val="2"/>
      </rPr>
      <t>Diadema</t>
    </r>
    <r>
      <rPr>
        <b/>
        <sz val="12"/>
        <color indexed="8"/>
        <rFont val="Calibri"/>
        <family val="2"/>
      </rPr>
      <t xml:space="preserve">, </t>
    </r>
    <r>
      <rPr>
        <b/>
        <i/>
        <sz val="12"/>
        <color indexed="8"/>
        <rFont val="Calibri"/>
        <family val="2"/>
      </rPr>
      <t>Echinometra</t>
    </r>
    <r>
      <rPr>
        <b/>
        <sz val="12"/>
        <color indexed="8"/>
        <rFont val="Calibri"/>
        <family val="2"/>
      </rPr>
      <t xml:space="preserve"> and other urchins</t>
    </r>
  </si>
  <si>
    <t>Respective Standard Deviations</t>
  </si>
  <si>
    <r>
      <t>Mean Urchin Abundance (no./m</t>
    </r>
    <r>
      <rPr>
        <b/>
        <vertAlign val="superscript"/>
        <sz val="12"/>
        <color indexed="8"/>
        <rFont val="Calibri"/>
        <family val="2"/>
      </rPr>
      <t>2</t>
    </r>
    <r>
      <rPr>
        <b/>
        <sz val="12"/>
        <color indexed="8"/>
        <rFont val="Calibri"/>
        <family val="2"/>
      </rPr>
      <t>)</t>
    </r>
  </si>
  <si>
    <r>
      <t>Site Mean Bioerosion (g CaCO</t>
    </r>
    <r>
      <rPr>
        <b/>
        <vertAlign val="subscript"/>
        <sz val="12"/>
        <color indexed="8"/>
        <rFont val="Calibri"/>
        <family val="2"/>
      </rPr>
      <t>3</t>
    </r>
    <r>
      <rPr>
        <b/>
        <sz val="12"/>
        <color indexed="8"/>
        <rFont val="Calibri"/>
        <family val="2"/>
      </rPr>
      <t>/m</t>
    </r>
    <r>
      <rPr>
        <b/>
        <vertAlign val="superscript"/>
        <sz val="12"/>
        <color indexed="8"/>
        <rFont val="Calibri"/>
        <family val="2"/>
      </rPr>
      <t>2</t>
    </r>
    <r>
      <rPr>
        <b/>
        <sz val="12"/>
        <color indexed="8"/>
        <rFont val="Calibri"/>
        <family val="2"/>
      </rPr>
      <t>/yr)</t>
    </r>
  </si>
  <si>
    <r>
      <t>General Urchin Equation: y = 9*10</t>
    </r>
    <r>
      <rPr>
        <b/>
        <vertAlign val="superscript"/>
        <sz val="14"/>
        <color indexed="8"/>
        <rFont val="Calibri"/>
        <family val="2"/>
      </rPr>
      <t>-5</t>
    </r>
    <r>
      <rPr>
        <b/>
        <sz val="14"/>
        <color indexed="8"/>
        <rFont val="Calibri"/>
        <family val="2"/>
      </rPr>
      <t>x</t>
    </r>
    <r>
      <rPr>
        <b/>
        <vertAlign val="superscript"/>
        <sz val="14"/>
        <color indexed="8"/>
        <rFont val="Calibri"/>
        <family val="2"/>
      </rPr>
      <t>2.3928</t>
    </r>
  </si>
  <si>
    <r>
      <t>Echinometra Urchin Equation: y = 0.0003x</t>
    </r>
    <r>
      <rPr>
        <b/>
        <vertAlign val="superscript"/>
        <sz val="14"/>
        <color indexed="8"/>
        <rFont val="Calibri"/>
        <family val="2"/>
      </rPr>
      <t>1.8649</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</si>
</sst>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809]dd\ mmmm\ yyyy"/>
    <numFmt numFmtId="171" formatCode="0.0"/>
    <numFmt numFmtId="172" formatCode="0.000"/>
    <numFmt numFmtId="173" formatCode="0.0000"/>
    <numFmt numFmtId="174" formatCode="0.00000"/>
    <numFmt numFmtId="175" formatCode="0.000000"/>
    <numFmt numFmtId="176" formatCode="0.0000000"/>
    <numFmt numFmtId="177" formatCode="0.00000000"/>
  </numFmts>
  <fonts count="53">
    <font>
      <sz val="11"/>
      <color theme="1"/>
      <name val="Calibri"/>
      <family val="2"/>
    </font>
    <font>
      <sz val="11"/>
      <color indexed="8"/>
      <name val="Calibri"/>
      <family val="2"/>
    </font>
    <font>
      <b/>
      <vertAlign val="superscript"/>
      <sz val="11"/>
      <color indexed="8"/>
      <name val="Calibri"/>
      <family val="2"/>
    </font>
    <font>
      <b/>
      <sz val="11"/>
      <color indexed="8"/>
      <name val="Calibri"/>
      <family val="2"/>
    </font>
    <font>
      <b/>
      <sz val="14"/>
      <color indexed="8"/>
      <name val="Calibri"/>
      <family val="2"/>
    </font>
    <font>
      <b/>
      <vertAlign val="superscript"/>
      <sz val="14"/>
      <color indexed="8"/>
      <name val="Calibri"/>
      <family val="2"/>
    </font>
    <font>
      <b/>
      <vertAlign val="superscript"/>
      <sz val="12"/>
      <color indexed="8"/>
      <name val="Calibri"/>
      <family val="2"/>
    </font>
    <font>
      <b/>
      <vertAlign val="subscript"/>
      <sz val="14"/>
      <color indexed="8"/>
      <name val="Calibri"/>
      <family val="2"/>
    </font>
    <font>
      <b/>
      <i/>
      <sz val="11"/>
      <color indexed="8"/>
      <name val="Calibri"/>
      <family val="2"/>
    </font>
    <font>
      <b/>
      <sz val="11"/>
      <name val="Calibri"/>
      <family val="2"/>
    </font>
    <font>
      <b/>
      <sz val="12"/>
      <color indexed="8"/>
      <name val="Calibri"/>
      <family val="2"/>
    </font>
    <font>
      <b/>
      <sz val="11"/>
      <color indexed="10"/>
      <name val="Calibri"/>
      <family val="2"/>
    </font>
    <font>
      <sz val="11"/>
      <name val="Calibri"/>
      <family val="2"/>
    </font>
    <font>
      <b/>
      <i/>
      <sz val="11"/>
      <name val="Calibri"/>
      <family val="2"/>
    </font>
    <font>
      <b/>
      <sz val="12"/>
      <name val="Calibri"/>
      <family val="2"/>
    </font>
    <font>
      <sz val="8"/>
      <name val="Calibri"/>
      <family val="2"/>
    </font>
    <font>
      <i/>
      <sz val="11"/>
      <color indexed="8"/>
      <name val="Calibri"/>
      <family val="2"/>
    </font>
    <font>
      <b/>
      <vertAlign val="subscript"/>
      <sz val="12"/>
      <color indexed="8"/>
      <name val="Calibri"/>
      <family val="2"/>
    </font>
    <font>
      <b/>
      <vertAlign val="subscript"/>
      <sz val="11"/>
      <color indexed="8"/>
      <name val="Calibri"/>
      <family val="2"/>
    </font>
    <font>
      <b/>
      <i/>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b/>
      <sz val="12"/>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
      <patternFill patternType="solid">
        <fgColor theme="0" tint="-0.24997000396251678"/>
        <bgColor indexed="64"/>
      </patternFill>
    </fill>
    <fill>
      <patternFill patternType="solid">
        <fgColor rgb="FFFFFF00"/>
        <bgColor indexed="64"/>
      </patternFill>
    </fill>
    <fill>
      <patternFill patternType="solid">
        <fgColor rgb="FF33CCCC"/>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medium"/>
      <top style="medium"/>
      <bottom>
        <color indexed="63"/>
      </bottom>
    </border>
    <border>
      <left style="thin"/>
      <right style="thin"/>
      <top style="thin"/>
      <bottom style="thin"/>
    </border>
    <border>
      <left style="medium"/>
      <right style="medium"/>
      <top>
        <color indexed="63"/>
      </top>
      <bottom>
        <color indexed="63"/>
      </bottom>
    </border>
    <border>
      <left style="medium"/>
      <right style="thin"/>
      <top style="medium"/>
      <bottom style="medium"/>
    </border>
    <border>
      <left style="thin"/>
      <right style="thin"/>
      <top style="medium"/>
      <bottom style="medium"/>
    </border>
    <border>
      <left style="medium"/>
      <right style="medium"/>
      <top style="medium"/>
      <bottom style="medium"/>
    </border>
    <border>
      <left>
        <color indexed="63"/>
      </left>
      <right>
        <color indexed="63"/>
      </right>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color indexed="63"/>
      </left>
      <right style="thin"/>
      <top style="medium"/>
      <bottom style="medium"/>
    </border>
    <border>
      <left style="thin"/>
      <right>
        <color indexed="63"/>
      </right>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style="thin"/>
      <top style="thin"/>
      <bottom style="thin"/>
    </border>
    <border>
      <left style="medium"/>
      <right style="thin"/>
      <top style="thin"/>
      <bottom style="medium"/>
    </border>
    <border>
      <left style="medium"/>
      <right>
        <color indexed="63"/>
      </right>
      <top style="medium"/>
      <bottom style="medium"/>
    </border>
    <border>
      <left>
        <color indexed="63"/>
      </left>
      <right style="medium"/>
      <top style="medium"/>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medium"/>
      <right style="medium"/>
      <top>
        <color indexed="63"/>
      </top>
      <bottom style="medium"/>
    </border>
    <border>
      <left style="medium"/>
      <right style="medium"/>
      <top style="thin"/>
      <bottom>
        <color indexed="63"/>
      </botto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style="medium"/>
      <right>
        <color indexed="63"/>
      </right>
      <top style="medium"/>
      <bottom style="thin"/>
    </border>
    <border>
      <left>
        <color indexed="63"/>
      </left>
      <right style="medium"/>
      <top style="medium"/>
      <bottom style="thin"/>
    </border>
    <border>
      <left style="medium"/>
      <right style="medium"/>
      <top style="medium"/>
      <bottom style="thin"/>
    </border>
    <border>
      <left style="thin"/>
      <right style="medium"/>
      <top style="medium"/>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color indexed="63"/>
      </bottom>
    </border>
    <border>
      <left>
        <color indexed="63"/>
      </left>
      <right style="thin"/>
      <top style="thin"/>
      <bottom style="medium"/>
    </border>
    <border>
      <left>
        <color indexed="63"/>
      </left>
      <right>
        <color indexed="63"/>
      </right>
      <top>
        <color indexed="63"/>
      </top>
      <bottom style="medium"/>
    </border>
    <border>
      <left style="medium"/>
      <right>
        <color indexed="63"/>
      </right>
      <top style="thin"/>
      <bottom>
        <color indexed="63"/>
      </bottom>
    </border>
    <border>
      <left>
        <color indexed="63"/>
      </left>
      <right style="medium"/>
      <top style="medium"/>
      <bottom>
        <color indexed="63"/>
      </bottom>
    </border>
    <border>
      <left>
        <color indexed="63"/>
      </left>
      <right>
        <color indexed="63"/>
      </right>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1" fillId="32" borderId="7" applyNumberFormat="0" applyFont="0" applyAlignment="0" applyProtection="0"/>
    <xf numFmtId="0" fontId="47" fillId="27" borderId="8" applyNumberFormat="0" applyAlignment="0" applyProtection="0"/>
    <xf numFmtId="9" fontId="1"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79">
    <xf numFmtId="0" fontId="0" fillId="0" borderId="0" xfId="0" applyFont="1" applyAlignment="1">
      <alignment/>
    </xf>
    <xf numFmtId="0" fontId="3" fillId="0" borderId="0" xfId="0" applyFont="1" applyAlignment="1">
      <alignment/>
    </xf>
    <xf numFmtId="0" fontId="3" fillId="0" borderId="0" xfId="0" applyFont="1" applyBorder="1" applyAlignment="1">
      <alignment/>
    </xf>
    <xf numFmtId="0" fontId="3" fillId="0" borderId="0" xfId="0" applyFont="1" applyFill="1" applyBorder="1" applyAlignment="1">
      <alignment horizontal="center"/>
    </xf>
    <xf numFmtId="0" fontId="0" fillId="0" borderId="0" xfId="0" applyBorder="1" applyAlignment="1">
      <alignment/>
    </xf>
    <xf numFmtId="0" fontId="0" fillId="33" borderId="0" xfId="0" applyFill="1" applyAlignment="1">
      <alignment/>
    </xf>
    <xf numFmtId="0" fontId="3" fillId="33" borderId="0" xfId="0" applyFont="1" applyFill="1" applyAlignment="1">
      <alignment/>
    </xf>
    <xf numFmtId="0" fontId="3" fillId="33" borderId="10" xfId="0" applyFont="1" applyFill="1" applyBorder="1" applyAlignment="1">
      <alignment horizontal="center"/>
    </xf>
    <xf numFmtId="0" fontId="3" fillId="33" borderId="11" xfId="0" applyFont="1" applyFill="1" applyBorder="1" applyAlignment="1">
      <alignment horizontal="center"/>
    </xf>
    <xf numFmtId="0" fontId="3" fillId="33" borderId="12" xfId="0" applyFont="1" applyFill="1" applyBorder="1" applyAlignment="1">
      <alignment horizontal="center"/>
    </xf>
    <xf numFmtId="0" fontId="3" fillId="33" borderId="13" xfId="0" applyFont="1" applyFill="1" applyBorder="1" applyAlignment="1">
      <alignment/>
    </xf>
    <xf numFmtId="0" fontId="0" fillId="33" borderId="14" xfId="0" applyFill="1" applyBorder="1" applyAlignment="1">
      <alignment horizontal="center"/>
    </xf>
    <xf numFmtId="0" fontId="3" fillId="33" borderId="15" xfId="0" applyFont="1" applyFill="1" applyBorder="1" applyAlignment="1">
      <alignment/>
    </xf>
    <xf numFmtId="0" fontId="3" fillId="34" borderId="16" xfId="0" applyFont="1" applyFill="1" applyBorder="1" applyAlignment="1">
      <alignment horizontal="center"/>
    </xf>
    <xf numFmtId="0" fontId="3" fillId="34" borderId="17" xfId="0" applyFont="1" applyFill="1" applyBorder="1" applyAlignment="1">
      <alignment horizontal="center"/>
    </xf>
    <xf numFmtId="0" fontId="0" fillId="33" borderId="0" xfId="0" applyFill="1" applyBorder="1" applyAlignment="1">
      <alignment/>
    </xf>
    <xf numFmtId="0" fontId="3" fillId="34" borderId="18" xfId="0" applyFont="1" applyFill="1" applyBorder="1" applyAlignment="1">
      <alignment/>
    </xf>
    <xf numFmtId="0" fontId="3" fillId="33" borderId="18" xfId="0" applyFont="1" applyFill="1" applyBorder="1" applyAlignment="1">
      <alignment/>
    </xf>
    <xf numFmtId="0" fontId="8" fillId="33" borderId="19" xfId="0" applyFont="1" applyFill="1" applyBorder="1" applyAlignment="1">
      <alignment horizontal="center"/>
    </xf>
    <xf numFmtId="0" fontId="3" fillId="33" borderId="19" xfId="0" applyFont="1" applyFill="1" applyBorder="1" applyAlignment="1">
      <alignment horizontal="center"/>
    </xf>
    <xf numFmtId="0" fontId="3" fillId="33" borderId="18" xfId="0" applyFont="1" applyFill="1" applyBorder="1" applyAlignment="1">
      <alignment horizontal="center"/>
    </xf>
    <xf numFmtId="0" fontId="3" fillId="33" borderId="20" xfId="0" applyFont="1" applyFill="1" applyBorder="1" applyAlignment="1">
      <alignment vertical="center"/>
    </xf>
    <xf numFmtId="0" fontId="3" fillId="33" borderId="21" xfId="0" applyFont="1" applyFill="1" applyBorder="1" applyAlignment="1">
      <alignment vertical="center"/>
    </xf>
    <xf numFmtId="0" fontId="3" fillId="33" borderId="22" xfId="0" applyFont="1" applyFill="1" applyBorder="1" applyAlignment="1">
      <alignment vertical="center"/>
    </xf>
    <xf numFmtId="0" fontId="3" fillId="33" borderId="21" xfId="0" applyFont="1" applyFill="1" applyBorder="1" applyAlignment="1">
      <alignment/>
    </xf>
    <xf numFmtId="0" fontId="3" fillId="33" borderId="0" xfId="0" applyFont="1" applyFill="1" applyBorder="1" applyAlignment="1">
      <alignment/>
    </xf>
    <xf numFmtId="0" fontId="3" fillId="33" borderId="0" xfId="0" applyFont="1" applyFill="1" applyBorder="1" applyAlignment="1">
      <alignment vertical="center"/>
    </xf>
    <xf numFmtId="0" fontId="8" fillId="33" borderId="23" xfId="0" applyFont="1" applyFill="1" applyBorder="1" applyAlignment="1">
      <alignment horizontal="center"/>
    </xf>
    <xf numFmtId="0" fontId="8" fillId="33" borderId="17" xfId="0" applyFont="1" applyFill="1" applyBorder="1" applyAlignment="1">
      <alignment horizontal="center"/>
    </xf>
    <xf numFmtId="0" fontId="3" fillId="33" borderId="24" xfId="0" applyFont="1" applyFill="1" applyBorder="1" applyAlignment="1">
      <alignment horizontal="center"/>
    </xf>
    <xf numFmtId="0" fontId="3" fillId="33" borderId="0" xfId="0" applyFont="1" applyFill="1" applyBorder="1" applyAlignment="1">
      <alignment horizontal="center"/>
    </xf>
    <xf numFmtId="0" fontId="3" fillId="33" borderId="0" xfId="0" applyFont="1" applyFill="1" applyBorder="1" applyAlignment="1">
      <alignment horizontal="center" vertical="center"/>
    </xf>
    <xf numFmtId="2" fontId="0" fillId="33" borderId="0" xfId="0" applyNumberFormat="1" applyFill="1" applyAlignment="1">
      <alignment horizontal="center"/>
    </xf>
    <xf numFmtId="0" fontId="0" fillId="33" borderId="13" xfId="0" applyFill="1" applyBorder="1" applyAlignment="1">
      <alignment/>
    </xf>
    <xf numFmtId="0" fontId="0" fillId="33" borderId="25" xfId="0" applyFill="1" applyBorder="1" applyAlignment="1">
      <alignment horizontal="center"/>
    </xf>
    <xf numFmtId="0" fontId="0" fillId="33" borderId="26" xfId="0" applyFill="1" applyBorder="1" applyAlignment="1">
      <alignment horizontal="center"/>
    </xf>
    <xf numFmtId="0" fontId="0" fillId="33" borderId="27" xfId="0" applyFill="1" applyBorder="1" applyAlignment="1">
      <alignment horizontal="center"/>
    </xf>
    <xf numFmtId="0" fontId="0" fillId="33" borderId="28" xfId="0" applyFill="1" applyBorder="1" applyAlignment="1">
      <alignment horizontal="center"/>
    </xf>
    <xf numFmtId="0" fontId="0" fillId="33" borderId="15" xfId="0" applyFill="1" applyBorder="1" applyAlignment="1">
      <alignment/>
    </xf>
    <xf numFmtId="0" fontId="9" fillId="33" borderId="13" xfId="0" applyFont="1" applyFill="1" applyBorder="1" applyAlignment="1">
      <alignment/>
    </xf>
    <xf numFmtId="0" fontId="0" fillId="33" borderId="29" xfId="0" applyFill="1" applyBorder="1" applyAlignment="1">
      <alignment/>
    </xf>
    <xf numFmtId="0" fontId="3" fillId="33" borderId="30" xfId="0" applyFont="1" applyFill="1" applyBorder="1" applyAlignment="1">
      <alignment vertical="center"/>
    </xf>
    <xf numFmtId="0" fontId="3" fillId="33" borderId="31" xfId="0" applyFont="1" applyFill="1" applyBorder="1" applyAlignment="1">
      <alignment vertical="center"/>
    </xf>
    <xf numFmtId="2" fontId="11" fillId="0" borderId="0" xfId="0" applyNumberFormat="1" applyFont="1" applyBorder="1" applyAlignment="1">
      <alignment horizontal="center"/>
    </xf>
    <xf numFmtId="2" fontId="3" fillId="0" borderId="0" xfId="0" applyNumberFormat="1" applyFont="1" applyBorder="1" applyAlignment="1">
      <alignment horizontal="center"/>
    </xf>
    <xf numFmtId="2" fontId="0" fillId="33" borderId="0" xfId="0" applyNumberFormat="1" applyFill="1" applyAlignment="1">
      <alignment/>
    </xf>
    <xf numFmtId="0" fontId="3" fillId="33" borderId="32" xfId="0" applyFont="1" applyFill="1" applyBorder="1" applyAlignment="1">
      <alignment horizontal="center"/>
    </xf>
    <xf numFmtId="0" fontId="3" fillId="33" borderId="33" xfId="0" applyFont="1" applyFill="1" applyBorder="1" applyAlignment="1">
      <alignment horizontal="center"/>
    </xf>
    <xf numFmtId="2" fontId="0" fillId="33" borderId="14" xfId="0" applyNumberFormat="1" applyFill="1" applyBorder="1" applyAlignment="1">
      <alignment horizontal="center"/>
    </xf>
    <xf numFmtId="2" fontId="0" fillId="33" borderId="34" xfId="0" applyNumberFormat="1" applyFill="1" applyBorder="1" applyAlignment="1">
      <alignment horizontal="center"/>
    </xf>
    <xf numFmtId="2" fontId="0" fillId="33" borderId="35" xfId="0" applyNumberFormat="1" applyFill="1" applyBorder="1" applyAlignment="1">
      <alignment horizontal="center"/>
    </xf>
    <xf numFmtId="2" fontId="0" fillId="33" borderId="36" xfId="0" applyNumberFormat="1" applyFill="1" applyBorder="1" applyAlignment="1">
      <alignment horizontal="center"/>
    </xf>
    <xf numFmtId="2" fontId="0" fillId="33" borderId="25" xfId="0" applyNumberFormat="1" applyFill="1" applyBorder="1" applyAlignment="1">
      <alignment horizontal="center"/>
    </xf>
    <xf numFmtId="2" fontId="0" fillId="33" borderId="15" xfId="0" applyNumberFormat="1" applyFill="1" applyBorder="1" applyAlignment="1">
      <alignment horizontal="center"/>
    </xf>
    <xf numFmtId="2" fontId="0" fillId="33" borderId="26" xfId="0" applyNumberFormat="1" applyFill="1" applyBorder="1" applyAlignment="1">
      <alignment horizontal="center"/>
    </xf>
    <xf numFmtId="2" fontId="0" fillId="33" borderId="27" xfId="0" applyNumberFormat="1" applyFill="1" applyBorder="1" applyAlignment="1">
      <alignment horizontal="center"/>
    </xf>
    <xf numFmtId="2" fontId="0" fillId="33" borderId="37" xfId="0" applyNumberFormat="1" applyFill="1" applyBorder="1" applyAlignment="1">
      <alignment horizontal="center"/>
    </xf>
    <xf numFmtId="2" fontId="0" fillId="33" borderId="28" xfId="0" applyNumberFormat="1" applyFill="1" applyBorder="1" applyAlignment="1">
      <alignment horizontal="center"/>
    </xf>
    <xf numFmtId="0" fontId="12" fillId="33" borderId="25" xfId="0" applyFont="1" applyFill="1" applyBorder="1" applyAlignment="1">
      <alignment horizontal="center"/>
    </xf>
    <xf numFmtId="0" fontId="12" fillId="33" borderId="26" xfId="0" applyFont="1" applyFill="1" applyBorder="1" applyAlignment="1">
      <alignment horizontal="center"/>
    </xf>
    <xf numFmtId="0" fontId="12" fillId="33" borderId="27" xfId="0" applyFont="1" applyFill="1" applyBorder="1" applyAlignment="1">
      <alignment horizontal="center"/>
    </xf>
    <xf numFmtId="0" fontId="12" fillId="33" borderId="28" xfId="0" applyFont="1" applyFill="1" applyBorder="1" applyAlignment="1">
      <alignment horizontal="center"/>
    </xf>
    <xf numFmtId="2" fontId="0" fillId="0" borderId="0" xfId="0" applyNumberFormat="1" applyAlignment="1">
      <alignment/>
    </xf>
    <xf numFmtId="0" fontId="3" fillId="33" borderId="38" xfId="0" applyFont="1" applyFill="1" applyBorder="1" applyAlignment="1">
      <alignment vertical="center"/>
    </xf>
    <xf numFmtId="0" fontId="0" fillId="0" borderId="0" xfId="0" applyFill="1" applyAlignment="1">
      <alignment/>
    </xf>
    <xf numFmtId="0" fontId="3" fillId="0" borderId="0" xfId="0" applyFont="1" applyFill="1" applyBorder="1" applyAlignment="1">
      <alignment/>
    </xf>
    <xf numFmtId="2" fontId="0" fillId="0" borderId="0" xfId="0" applyNumberFormat="1" applyFill="1" applyBorder="1" applyAlignment="1">
      <alignment horizontal="left" indent="7"/>
    </xf>
    <xf numFmtId="2" fontId="0" fillId="0" borderId="0" xfId="0" applyNumberFormat="1" applyFill="1" applyBorder="1" applyAlignment="1">
      <alignment/>
    </xf>
    <xf numFmtId="0" fontId="3" fillId="33" borderId="32" xfId="0" applyFont="1" applyFill="1" applyBorder="1" applyAlignment="1">
      <alignment/>
    </xf>
    <xf numFmtId="0" fontId="3" fillId="33" borderId="19" xfId="0" applyFont="1" applyFill="1" applyBorder="1" applyAlignment="1">
      <alignment/>
    </xf>
    <xf numFmtId="0" fontId="3" fillId="33" borderId="33" xfId="0" applyFont="1" applyFill="1" applyBorder="1" applyAlignment="1">
      <alignment/>
    </xf>
    <xf numFmtId="0" fontId="3" fillId="33" borderId="39" xfId="0" applyFont="1" applyFill="1" applyBorder="1" applyAlignment="1">
      <alignment vertical="center"/>
    </xf>
    <xf numFmtId="0" fontId="3" fillId="33" borderId="40" xfId="0" applyFont="1" applyFill="1" applyBorder="1" applyAlignment="1">
      <alignment vertical="center"/>
    </xf>
    <xf numFmtId="0" fontId="3" fillId="33" borderId="41" xfId="0" applyFont="1" applyFill="1" applyBorder="1" applyAlignment="1">
      <alignment vertical="center"/>
    </xf>
    <xf numFmtId="0" fontId="0" fillId="33" borderId="11" xfId="0" applyFill="1" applyBorder="1" applyAlignment="1">
      <alignment horizontal="center"/>
    </xf>
    <xf numFmtId="0" fontId="0" fillId="33" borderId="35" xfId="0" applyFill="1" applyBorder="1" applyAlignment="1">
      <alignment horizontal="center"/>
    </xf>
    <xf numFmtId="0" fontId="0" fillId="33" borderId="42" xfId="0" applyFill="1" applyBorder="1" applyAlignment="1">
      <alignment horizontal="center"/>
    </xf>
    <xf numFmtId="0" fontId="0" fillId="33" borderId="43" xfId="0" applyFill="1" applyBorder="1" applyAlignment="1">
      <alignment horizontal="center"/>
    </xf>
    <xf numFmtId="0" fontId="0" fillId="33" borderId="44" xfId="0" applyFill="1" applyBorder="1" applyAlignment="1">
      <alignment horizontal="center"/>
    </xf>
    <xf numFmtId="0" fontId="13" fillId="33" borderId="45" xfId="0" applyFont="1" applyFill="1" applyBorder="1" applyAlignment="1">
      <alignment/>
    </xf>
    <xf numFmtId="0" fontId="9" fillId="33" borderId="46" xfId="0" applyFont="1" applyFill="1" applyBorder="1" applyAlignment="1">
      <alignment/>
    </xf>
    <xf numFmtId="0" fontId="8" fillId="33" borderId="45" xfId="0" applyFont="1" applyFill="1" applyBorder="1" applyAlignment="1">
      <alignment/>
    </xf>
    <xf numFmtId="0" fontId="3" fillId="33" borderId="46" xfId="0" applyFont="1" applyFill="1" applyBorder="1" applyAlignment="1">
      <alignment/>
    </xf>
    <xf numFmtId="0" fontId="13" fillId="33" borderId="47" xfId="0" applyFont="1" applyFill="1" applyBorder="1" applyAlignment="1">
      <alignment/>
    </xf>
    <xf numFmtId="0" fontId="8" fillId="33" borderId="47" xfId="0" applyFont="1" applyFill="1" applyBorder="1" applyAlignment="1">
      <alignment/>
    </xf>
    <xf numFmtId="0" fontId="12" fillId="33" borderId="15" xfId="0" applyFont="1" applyFill="1" applyBorder="1" applyAlignment="1">
      <alignment horizontal="center"/>
    </xf>
    <xf numFmtId="0" fontId="12" fillId="33" borderId="37" xfId="0" applyFont="1" applyFill="1" applyBorder="1" applyAlignment="1">
      <alignment horizontal="center"/>
    </xf>
    <xf numFmtId="0" fontId="0" fillId="33" borderId="15" xfId="0" applyFill="1" applyBorder="1" applyAlignment="1">
      <alignment horizontal="center"/>
    </xf>
    <xf numFmtId="0" fontId="0" fillId="33" borderId="37" xfId="0" applyFill="1" applyBorder="1" applyAlignment="1">
      <alignment horizontal="center"/>
    </xf>
    <xf numFmtId="0" fontId="0" fillId="33" borderId="25" xfId="0" applyFill="1" applyBorder="1" applyAlignment="1">
      <alignment/>
    </xf>
    <xf numFmtId="0" fontId="3" fillId="34" borderId="18" xfId="0" applyFont="1" applyFill="1" applyBorder="1" applyAlignment="1">
      <alignment horizontal="center"/>
    </xf>
    <xf numFmtId="0" fontId="3" fillId="34" borderId="19" xfId="0" applyFont="1" applyFill="1" applyBorder="1" applyAlignment="1">
      <alignment horizontal="center"/>
    </xf>
    <xf numFmtId="0" fontId="3" fillId="34" borderId="23" xfId="0" applyFont="1" applyFill="1" applyBorder="1" applyAlignment="1">
      <alignment horizontal="center"/>
    </xf>
    <xf numFmtId="0" fontId="3" fillId="34" borderId="24" xfId="0" applyFont="1" applyFill="1" applyBorder="1" applyAlignment="1">
      <alignment horizontal="center"/>
    </xf>
    <xf numFmtId="0" fontId="3" fillId="34" borderId="33" xfId="0" applyFont="1" applyFill="1" applyBorder="1" applyAlignment="1">
      <alignment horizontal="center"/>
    </xf>
    <xf numFmtId="0" fontId="3" fillId="33" borderId="20" xfId="0" applyFont="1" applyFill="1" applyBorder="1" applyAlignment="1">
      <alignment horizontal="center"/>
    </xf>
    <xf numFmtId="0" fontId="3" fillId="33" borderId="21" xfId="0" applyFont="1" applyFill="1" applyBorder="1" applyAlignment="1">
      <alignment horizontal="center"/>
    </xf>
    <xf numFmtId="0" fontId="3" fillId="33" borderId="38" xfId="0" applyFont="1" applyFill="1" applyBorder="1" applyAlignment="1">
      <alignment horizontal="center"/>
    </xf>
    <xf numFmtId="0" fontId="3" fillId="33" borderId="0" xfId="0" applyFont="1" applyFill="1" applyAlignment="1">
      <alignment horizontal="center"/>
    </xf>
    <xf numFmtId="0" fontId="3" fillId="33" borderId="22" xfId="0" applyFont="1" applyFill="1" applyBorder="1" applyAlignment="1">
      <alignment horizontal="center"/>
    </xf>
    <xf numFmtId="0" fontId="3" fillId="34" borderId="48" xfId="0" applyFont="1" applyFill="1" applyBorder="1" applyAlignment="1">
      <alignment horizontal="center"/>
    </xf>
    <xf numFmtId="0" fontId="3" fillId="33" borderId="15" xfId="0" applyFont="1" applyFill="1" applyBorder="1" applyAlignment="1">
      <alignment/>
    </xf>
    <xf numFmtId="0" fontId="3" fillId="34" borderId="37" xfId="0" applyFont="1" applyFill="1" applyBorder="1" applyAlignment="1">
      <alignment/>
    </xf>
    <xf numFmtId="0" fontId="3" fillId="33" borderId="13" xfId="0" applyFont="1" applyFill="1" applyBorder="1" applyAlignment="1">
      <alignment/>
    </xf>
    <xf numFmtId="0" fontId="3" fillId="33" borderId="37" xfId="0" applyFont="1" applyFill="1" applyBorder="1" applyAlignment="1">
      <alignment/>
    </xf>
    <xf numFmtId="0" fontId="3" fillId="0" borderId="49" xfId="0" applyFont="1" applyFill="1" applyBorder="1" applyAlignment="1" applyProtection="1">
      <alignment horizontal="center"/>
      <protection locked="0"/>
    </xf>
    <xf numFmtId="0" fontId="3" fillId="0" borderId="11" xfId="0" applyFont="1" applyFill="1" applyBorder="1" applyAlignment="1" applyProtection="1">
      <alignment horizontal="center"/>
      <protection locked="0"/>
    </xf>
    <xf numFmtId="0" fontId="3" fillId="0" borderId="12" xfId="0" applyFont="1" applyFill="1" applyBorder="1" applyAlignment="1" applyProtection="1">
      <alignment horizontal="center"/>
      <protection locked="0"/>
    </xf>
    <xf numFmtId="0" fontId="0" fillId="0" borderId="50" xfId="0" applyFill="1" applyBorder="1" applyAlignment="1" applyProtection="1">
      <alignment horizontal="center"/>
      <protection locked="0"/>
    </xf>
    <xf numFmtId="0" fontId="0" fillId="0" borderId="14" xfId="0" applyFill="1" applyBorder="1" applyAlignment="1" applyProtection="1">
      <alignment horizontal="center"/>
      <protection locked="0"/>
    </xf>
    <xf numFmtId="0" fontId="0" fillId="0" borderId="34" xfId="0" applyFill="1" applyBorder="1" applyAlignment="1" applyProtection="1">
      <alignment horizontal="center"/>
      <protection locked="0"/>
    </xf>
    <xf numFmtId="0" fontId="0" fillId="0" borderId="51" xfId="0" applyFill="1" applyBorder="1" applyAlignment="1" applyProtection="1">
      <alignment horizontal="center"/>
      <protection locked="0"/>
    </xf>
    <xf numFmtId="0" fontId="0" fillId="0" borderId="52" xfId="0" applyFill="1" applyBorder="1" applyAlignment="1" applyProtection="1">
      <alignment horizontal="center"/>
      <protection locked="0"/>
    </xf>
    <xf numFmtId="0" fontId="0" fillId="0" borderId="53" xfId="0" applyFill="1" applyBorder="1" applyAlignment="1" applyProtection="1">
      <alignment horizontal="center"/>
      <protection locked="0"/>
    </xf>
    <xf numFmtId="0" fontId="0" fillId="0" borderId="49" xfId="0" applyFont="1" applyBorder="1" applyAlignment="1" applyProtection="1">
      <alignment horizontal="center"/>
      <protection locked="0"/>
    </xf>
    <xf numFmtId="0" fontId="0" fillId="0" borderId="11" xfId="0" applyFont="1" applyBorder="1" applyAlignment="1" applyProtection="1">
      <alignment horizontal="center"/>
      <protection locked="0"/>
    </xf>
    <xf numFmtId="0" fontId="0" fillId="0" borderId="42" xfId="0" applyFont="1" applyBorder="1" applyAlignment="1" applyProtection="1">
      <alignment horizontal="center"/>
      <protection locked="0"/>
    </xf>
    <xf numFmtId="0" fontId="0" fillId="0" borderId="50" xfId="0" applyFont="1" applyBorder="1" applyAlignment="1" applyProtection="1">
      <alignment horizontal="center"/>
      <protection locked="0"/>
    </xf>
    <xf numFmtId="0" fontId="0" fillId="0" borderId="14" xfId="0" applyFont="1" applyBorder="1" applyAlignment="1" applyProtection="1">
      <alignment horizontal="center"/>
      <protection locked="0"/>
    </xf>
    <xf numFmtId="0" fontId="0" fillId="0" borderId="43" xfId="0" applyFont="1" applyBorder="1" applyAlignment="1" applyProtection="1">
      <alignment horizontal="center"/>
      <protection locked="0"/>
    </xf>
    <xf numFmtId="0" fontId="0" fillId="0" borderId="54" xfId="0" applyFont="1" applyBorder="1" applyAlignment="1" applyProtection="1">
      <alignment horizontal="center"/>
      <protection locked="0"/>
    </xf>
    <xf numFmtId="0" fontId="0" fillId="0" borderId="52" xfId="0" applyFont="1" applyBorder="1" applyAlignment="1" applyProtection="1">
      <alignment horizontal="center"/>
      <protection locked="0"/>
    </xf>
    <xf numFmtId="0" fontId="0" fillId="0" borderId="53" xfId="0" applyFont="1" applyBorder="1" applyAlignment="1" applyProtection="1">
      <alignment horizontal="center"/>
      <protection locked="0"/>
    </xf>
    <xf numFmtId="0" fontId="0" fillId="0" borderId="55" xfId="0" applyFont="1" applyBorder="1" applyAlignment="1" applyProtection="1">
      <alignment horizontal="center"/>
      <protection locked="0"/>
    </xf>
    <xf numFmtId="0" fontId="0" fillId="0" borderId="35" xfId="0" applyFont="1" applyBorder="1" applyAlignment="1" applyProtection="1">
      <alignment horizontal="center"/>
      <protection locked="0"/>
    </xf>
    <xf numFmtId="0" fontId="0" fillId="0" borderId="44" xfId="0" applyFont="1" applyBorder="1" applyAlignment="1" applyProtection="1">
      <alignment horizontal="center"/>
      <protection locked="0"/>
    </xf>
    <xf numFmtId="0" fontId="0" fillId="33" borderId="26" xfId="0" applyFill="1" applyBorder="1" applyAlignment="1">
      <alignment/>
    </xf>
    <xf numFmtId="0" fontId="0" fillId="33" borderId="27" xfId="0" applyFill="1" applyBorder="1" applyAlignment="1">
      <alignment/>
    </xf>
    <xf numFmtId="0" fontId="0" fillId="33" borderId="56" xfId="0" applyFill="1" applyBorder="1" applyAlignment="1">
      <alignment/>
    </xf>
    <xf numFmtId="0" fontId="0" fillId="33" borderId="28" xfId="0" applyFill="1" applyBorder="1" applyAlignment="1">
      <alignment/>
    </xf>
    <xf numFmtId="49" fontId="3" fillId="33" borderId="0" xfId="0" applyNumberFormat="1" applyFont="1" applyFill="1" applyBorder="1" applyAlignment="1">
      <alignment horizontal="center"/>
    </xf>
    <xf numFmtId="49" fontId="0" fillId="33" borderId="0" xfId="0" applyNumberFormat="1" applyFont="1" applyFill="1" applyBorder="1" applyAlignment="1">
      <alignment horizontal="center" vertical="top"/>
    </xf>
    <xf numFmtId="49" fontId="3" fillId="33" borderId="0" xfId="0" applyNumberFormat="1" applyFont="1" applyFill="1" applyBorder="1" applyAlignment="1">
      <alignment horizontal="center" vertical="top"/>
    </xf>
    <xf numFmtId="49" fontId="3" fillId="33" borderId="0" xfId="0" applyNumberFormat="1" applyFont="1" applyFill="1" applyAlignment="1">
      <alignment horizontal="center" vertical="top"/>
    </xf>
    <xf numFmtId="49" fontId="0" fillId="33" borderId="0" xfId="0" applyNumberFormat="1" applyFont="1" applyFill="1" applyAlignment="1">
      <alignment horizontal="center" vertical="top"/>
    </xf>
    <xf numFmtId="0" fontId="0" fillId="33" borderId="0" xfId="0" applyFill="1" applyBorder="1" applyAlignment="1">
      <alignment horizontal="left" wrapText="1"/>
    </xf>
    <xf numFmtId="0" fontId="0" fillId="33" borderId="0" xfId="0" applyFill="1" applyAlignment="1">
      <alignment horizontal="left" wrapText="1"/>
    </xf>
    <xf numFmtId="0" fontId="0" fillId="33" borderId="0" xfId="0" applyFill="1" applyAlignment="1">
      <alignment horizontal="left" vertical="top" wrapText="1"/>
    </xf>
    <xf numFmtId="0" fontId="3" fillId="33" borderId="0" xfId="0" applyFont="1" applyFill="1" applyAlignment="1">
      <alignment horizontal="center"/>
    </xf>
    <xf numFmtId="0" fontId="0" fillId="0" borderId="0" xfId="0" applyFont="1" applyAlignment="1">
      <alignment/>
    </xf>
    <xf numFmtId="0" fontId="13" fillId="33" borderId="13" xfId="0" applyFont="1" applyFill="1" applyBorder="1" applyAlignment="1">
      <alignment/>
    </xf>
    <xf numFmtId="0" fontId="3" fillId="33" borderId="57" xfId="0" applyFont="1" applyFill="1" applyBorder="1" applyAlignment="1">
      <alignment vertical="center"/>
    </xf>
    <xf numFmtId="0" fontId="3" fillId="33" borderId="32" xfId="0" applyFont="1" applyFill="1" applyBorder="1" applyAlignment="1">
      <alignment vertical="center"/>
    </xf>
    <xf numFmtId="2" fontId="0" fillId="33" borderId="11" xfId="0" applyNumberFormat="1" applyFill="1" applyBorder="1" applyAlignment="1">
      <alignment horizontal="center"/>
    </xf>
    <xf numFmtId="2" fontId="0" fillId="35" borderId="17" xfId="0" applyNumberFormat="1" applyFill="1" applyBorder="1" applyAlignment="1">
      <alignment horizontal="center"/>
    </xf>
    <xf numFmtId="2" fontId="0" fillId="36" borderId="29" xfId="0" applyNumberFormat="1" applyFill="1" applyBorder="1" applyAlignment="1">
      <alignment horizontal="center"/>
    </xf>
    <xf numFmtId="2" fontId="0" fillId="36" borderId="58" xfId="0" applyNumberFormat="1" applyFill="1" applyBorder="1" applyAlignment="1">
      <alignment horizontal="center"/>
    </xf>
    <xf numFmtId="2" fontId="0" fillId="36" borderId="25" xfId="0" applyNumberFormat="1" applyFill="1" applyBorder="1" applyAlignment="1">
      <alignment horizontal="center"/>
    </xf>
    <xf numFmtId="2" fontId="0" fillId="36" borderId="26" xfId="0" applyNumberFormat="1" applyFill="1" applyBorder="1" applyAlignment="1">
      <alignment horizontal="center"/>
    </xf>
    <xf numFmtId="2" fontId="0" fillId="36" borderId="27" xfId="0" applyNumberFormat="1" applyFill="1" applyBorder="1" applyAlignment="1">
      <alignment horizontal="center"/>
    </xf>
    <xf numFmtId="2" fontId="0" fillId="36" borderId="28" xfId="0" applyNumberFormat="1" applyFill="1" applyBorder="1" applyAlignment="1">
      <alignment horizontal="center"/>
    </xf>
    <xf numFmtId="2" fontId="0" fillId="36" borderId="56" xfId="0" applyNumberFormat="1" applyFill="1" applyBorder="1" applyAlignment="1">
      <alignment horizontal="center"/>
    </xf>
    <xf numFmtId="0" fontId="3" fillId="36" borderId="32" xfId="0" applyFont="1" applyFill="1" applyBorder="1" applyAlignment="1">
      <alignment horizontal="center"/>
    </xf>
    <xf numFmtId="0" fontId="3" fillId="36" borderId="33" xfId="0" applyFont="1" applyFill="1" applyBorder="1" applyAlignment="1">
      <alignment horizontal="center"/>
    </xf>
    <xf numFmtId="2" fontId="0" fillId="33" borderId="30" xfId="0" applyNumberFormat="1" applyFill="1" applyBorder="1" applyAlignment="1">
      <alignment horizontal="center"/>
    </xf>
    <xf numFmtId="2" fontId="0" fillId="33" borderId="31" xfId="0" applyNumberFormat="1" applyFill="1" applyBorder="1" applyAlignment="1">
      <alignment horizontal="center"/>
    </xf>
    <xf numFmtId="0" fontId="0" fillId="35" borderId="0" xfId="0" applyFill="1" applyBorder="1" applyAlignment="1">
      <alignment horizontal="center"/>
    </xf>
    <xf numFmtId="2" fontId="0" fillId="35" borderId="0" xfId="0" applyNumberFormat="1" applyFill="1" applyBorder="1" applyAlignment="1">
      <alignment horizontal="center"/>
    </xf>
    <xf numFmtId="0" fontId="3" fillId="35" borderId="0" xfId="0" applyFont="1" applyFill="1" applyBorder="1" applyAlignment="1">
      <alignment vertical="center"/>
    </xf>
    <xf numFmtId="2" fontId="49" fillId="36" borderId="59" xfId="0" applyNumberFormat="1" applyFont="1" applyFill="1" applyBorder="1" applyAlignment="1">
      <alignment horizontal="center"/>
    </xf>
    <xf numFmtId="2" fontId="49" fillId="36" borderId="29" xfId="0" applyNumberFormat="1" applyFont="1" applyFill="1" applyBorder="1" applyAlignment="1">
      <alignment horizontal="center"/>
    </xf>
    <xf numFmtId="2" fontId="49" fillId="36" borderId="58" xfId="0" applyNumberFormat="1" applyFont="1" applyFill="1" applyBorder="1" applyAlignment="1">
      <alignment horizontal="center"/>
    </xf>
    <xf numFmtId="0" fontId="49" fillId="36" borderId="32" xfId="0" applyFont="1" applyFill="1" applyBorder="1" applyAlignment="1">
      <alignment horizontal="center"/>
    </xf>
    <xf numFmtId="2" fontId="49" fillId="36" borderId="19" xfId="0" applyNumberFormat="1" applyFont="1" applyFill="1" applyBorder="1" applyAlignment="1">
      <alignment horizontal="center"/>
    </xf>
    <xf numFmtId="0" fontId="49" fillId="36" borderId="33" xfId="0" applyFont="1" applyFill="1" applyBorder="1" applyAlignment="1">
      <alignment horizontal="center"/>
    </xf>
    <xf numFmtId="0" fontId="3" fillId="36" borderId="13" xfId="0" applyFont="1" applyFill="1" applyBorder="1" applyAlignment="1">
      <alignment vertical="center"/>
    </xf>
    <xf numFmtId="0" fontId="3" fillId="36" borderId="37" xfId="0" applyFont="1" applyFill="1" applyBorder="1" applyAlignment="1">
      <alignment vertical="center"/>
    </xf>
    <xf numFmtId="0" fontId="3" fillId="36" borderId="18" xfId="0" applyFont="1" applyFill="1" applyBorder="1" applyAlignment="1">
      <alignment vertical="center"/>
    </xf>
    <xf numFmtId="0" fontId="3" fillId="36" borderId="27" xfId="0" applyFont="1" applyFill="1" applyBorder="1" applyAlignment="1">
      <alignment vertical="center"/>
    </xf>
    <xf numFmtId="2" fontId="49" fillId="36" borderId="23" xfId="0" applyNumberFormat="1" applyFont="1" applyFill="1" applyBorder="1" applyAlignment="1">
      <alignment horizontal="center"/>
    </xf>
    <xf numFmtId="2" fontId="49" fillId="36" borderId="17" xfId="0" applyNumberFormat="1" applyFont="1" applyFill="1" applyBorder="1" applyAlignment="1">
      <alignment horizontal="center"/>
    </xf>
    <xf numFmtId="2" fontId="49" fillId="36" borderId="48" xfId="0" applyNumberFormat="1" applyFont="1" applyFill="1" applyBorder="1" applyAlignment="1">
      <alignment horizontal="center"/>
    </xf>
    <xf numFmtId="2" fontId="49" fillId="36" borderId="60" xfId="0" applyNumberFormat="1" applyFont="1" applyFill="1" applyBorder="1" applyAlignment="1">
      <alignment horizontal="center"/>
    </xf>
    <xf numFmtId="2" fontId="49" fillId="36" borderId="61" xfId="0" applyNumberFormat="1" applyFont="1" applyFill="1" applyBorder="1" applyAlignment="1">
      <alignment horizontal="center"/>
    </xf>
    <xf numFmtId="2" fontId="49" fillId="36" borderId="62" xfId="0" applyNumberFormat="1" applyFont="1" applyFill="1" applyBorder="1" applyAlignment="1">
      <alignment horizontal="center"/>
    </xf>
    <xf numFmtId="0" fontId="49" fillId="36" borderId="32" xfId="0" applyFont="1" applyFill="1" applyBorder="1" applyAlignment="1">
      <alignment/>
    </xf>
    <xf numFmtId="0" fontId="49" fillId="36" borderId="33" xfId="0" applyFont="1" applyFill="1" applyBorder="1" applyAlignment="1">
      <alignment/>
    </xf>
    <xf numFmtId="2" fontId="3" fillId="0" borderId="0" xfId="0" applyNumberFormat="1" applyFont="1" applyFill="1" applyBorder="1" applyAlignment="1">
      <alignment/>
    </xf>
    <xf numFmtId="0" fontId="0" fillId="35" borderId="0" xfId="0" applyFill="1" applyAlignment="1">
      <alignment/>
    </xf>
    <xf numFmtId="2" fontId="3" fillId="35" borderId="0" xfId="0" applyNumberFormat="1" applyFont="1" applyFill="1" applyBorder="1" applyAlignment="1">
      <alignment/>
    </xf>
    <xf numFmtId="49" fontId="3" fillId="0" borderId="49" xfId="0" applyNumberFormat="1" applyFont="1" applyFill="1" applyBorder="1" applyAlignment="1" applyProtection="1">
      <alignment horizontal="center"/>
      <protection locked="0"/>
    </xf>
    <xf numFmtId="49" fontId="3" fillId="0" borderId="11" xfId="0" applyNumberFormat="1" applyFont="1" applyFill="1" applyBorder="1" applyAlignment="1" applyProtection="1">
      <alignment horizontal="center"/>
      <protection locked="0"/>
    </xf>
    <xf numFmtId="49" fontId="3" fillId="0" borderId="12" xfId="0" applyNumberFormat="1" applyFont="1" applyFill="1" applyBorder="1" applyAlignment="1" applyProtection="1">
      <alignment horizontal="center"/>
      <protection locked="0"/>
    </xf>
    <xf numFmtId="49" fontId="3" fillId="0" borderId="11" xfId="0" applyNumberFormat="1" applyFont="1" applyFill="1" applyBorder="1" applyAlignment="1" applyProtection="1">
      <alignment horizontal="center"/>
      <protection locked="0"/>
    </xf>
    <xf numFmtId="0" fontId="51" fillId="37" borderId="25" xfId="0" applyFont="1" applyFill="1" applyBorder="1" applyAlignment="1">
      <alignment horizontal="center"/>
    </xf>
    <xf numFmtId="0" fontId="51" fillId="37" borderId="0" xfId="0" applyFont="1" applyFill="1" applyBorder="1" applyAlignment="1">
      <alignment horizontal="center"/>
    </xf>
    <xf numFmtId="0" fontId="0" fillId="37" borderId="26" xfId="0" applyFill="1" applyBorder="1" applyAlignment="1">
      <alignment/>
    </xf>
    <xf numFmtId="0" fontId="0" fillId="37" borderId="25" xfId="0" applyFill="1" applyBorder="1" applyAlignment="1">
      <alignment horizontal="center"/>
    </xf>
    <xf numFmtId="0" fontId="0" fillId="37" borderId="0" xfId="0" applyFill="1" applyBorder="1" applyAlignment="1">
      <alignment horizontal="center"/>
    </xf>
    <xf numFmtId="0" fontId="52" fillId="37" borderId="25" xfId="0" applyFont="1" applyFill="1" applyBorder="1" applyAlignment="1">
      <alignment/>
    </xf>
    <xf numFmtId="0" fontId="52" fillId="37" borderId="0" xfId="0" applyFont="1" applyFill="1" applyBorder="1" applyAlignment="1">
      <alignment/>
    </xf>
    <xf numFmtId="14" fontId="52" fillId="37" borderId="0" xfId="0" applyNumberFormat="1" applyFont="1" applyFill="1" applyBorder="1" applyAlignment="1">
      <alignment/>
    </xf>
    <xf numFmtId="0" fontId="0" fillId="37" borderId="25" xfId="0" applyFill="1" applyBorder="1" applyAlignment="1">
      <alignment/>
    </xf>
    <xf numFmtId="0" fontId="0" fillId="37" borderId="0" xfId="0" applyFill="1" applyBorder="1" applyAlignment="1">
      <alignment/>
    </xf>
    <xf numFmtId="14" fontId="0" fillId="37" borderId="0" xfId="0" applyNumberFormat="1" applyFill="1" applyBorder="1" applyAlignment="1">
      <alignment/>
    </xf>
    <xf numFmtId="0" fontId="3" fillId="37" borderId="0" xfId="0" applyFont="1" applyFill="1" applyBorder="1" applyAlignment="1">
      <alignment horizontal="center"/>
    </xf>
    <xf numFmtId="0" fontId="0" fillId="37" borderId="0" xfId="0" applyFill="1" applyAlignment="1">
      <alignment/>
    </xf>
    <xf numFmtId="0" fontId="3" fillId="37" borderId="10" xfId="0" applyFont="1" applyFill="1" applyBorder="1" applyAlignment="1">
      <alignment/>
    </xf>
    <xf numFmtId="0" fontId="49" fillId="37" borderId="11" xfId="0" applyFont="1" applyFill="1" applyBorder="1" applyAlignment="1">
      <alignment horizontal="center" vertical="center"/>
    </xf>
    <xf numFmtId="0" fontId="49" fillId="37" borderId="12" xfId="0" applyFont="1" applyFill="1" applyBorder="1" applyAlignment="1">
      <alignment horizontal="center"/>
    </xf>
    <xf numFmtId="0" fontId="3" fillId="37" borderId="30" xfId="0" applyFont="1" applyFill="1" applyBorder="1" applyAlignment="1">
      <alignment vertical="center"/>
    </xf>
    <xf numFmtId="2" fontId="0" fillId="37" borderId="14" xfId="0" applyNumberFormat="1" applyFill="1" applyBorder="1" applyAlignment="1">
      <alignment horizontal="center"/>
    </xf>
    <xf numFmtId="2" fontId="0" fillId="37" borderId="34" xfId="0" applyNumberFormat="1" applyFill="1" applyBorder="1" applyAlignment="1">
      <alignment horizontal="center"/>
    </xf>
    <xf numFmtId="0" fontId="3" fillId="37" borderId="54" xfId="0" applyFont="1" applyFill="1" applyBorder="1" applyAlignment="1">
      <alignment vertical="center"/>
    </xf>
    <xf numFmtId="2" fontId="0" fillId="37" borderId="52" xfId="0" applyNumberFormat="1" applyFill="1" applyBorder="1" applyAlignment="1">
      <alignment horizontal="center"/>
    </xf>
    <xf numFmtId="2" fontId="0" fillId="37" borderId="53" xfId="0" applyNumberFormat="1" applyFill="1" applyBorder="1" applyAlignment="1">
      <alignment horizontal="center"/>
    </xf>
    <xf numFmtId="0" fontId="4" fillId="37" borderId="16" xfId="0" applyFont="1" applyFill="1" applyBorder="1" applyAlignment="1">
      <alignment vertical="center"/>
    </xf>
    <xf numFmtId="2" fontId="51" fillId="37" borderId="17" xfId="0" applyNumberFormat="1" applyFont="1" applyFill="1" applyBorder="1" applyAlignment="1">
      <alignment horizontal="center"/>
    </xf>
    <xf numFmtId="2" fontId="51" fillId="37" borderId="48" xfId="0" applyNumberFormat="1" applyFont="1" applyFill="1" applyBorder="1" applyAlignment="1">
      <alignment horizontal="center"/>
    </xf>
    <xf numFmtId="0" fontId="3" fillId="37" borderId="32" xfId="0" applyFont="1" applyFill="1" applyBorder="1" applyAlignment="1">
      <alignment/>
    </xf>
    <xf numFmtId="0" fontId="13" fillId="37" borderId="13" xfId="0" applyFont="1" applyFill="1" applyBorder="1" applyAlignment="1">
      <alignment/>
    </xf>
    <xf numFmtId="0" fontId="9" fillId="37" borderId="13" xfId="0" applyFont="1" applyFill="1" applyBorder="1" applyAlignment="1">
      <alignment/>
    </xf>
    <xf numFmtId="0" fontId="3" fillId="37" borderId="39" xfId="0" applyFont="1" applyFill="1" applyBorder="1" applyAlignment="1">
      <alignment vertical="center"/>
    </xf>
    <xf numFmtId="2" fontId="0" fillId="37" borderId="30" xfId="0" applyNumberFormat="1" applyFill="1" applyBorder="1" applyAlignment="1">
      <alignment horizontal="center"/>
    </xf>
    <xf numFmtId="0" fontId="3" fillId="37" borderId="40" xfId="0" applyFont="1" applyFill="1" applyBorder="1" applyAlignment="1">
      <alignment vertical="center"/>
    </xf>
    <xf numFmtId="0" fontId="3" fillId="37" borderId="57" xfId="0" applyFont="1" applyFill="1" applyBorder="1" applyAlignment="1">
      <alignment vertical="center"/>
    </xf>
    <xf numFmtId="2" fontId="0" fillId="37" borderId="54" xfId="0" applyNumberFormat="1" applyFill="1" applyBorder="1" applyAlignment="1">
      <alignment horizontal="center"/>
    </xf>
    <xf numFmtId="0" fontId="3" fillId="37" borderId="32" xfId="0" applyFont="1" applyFill="1" applyBorder="1" applyAlignment="1">
      <alignment vertical="center"/>
    </xf>
    <xf numFmtId="2" fontId="0" fillId="37" borderId="16" xfId="0" applyNumberFormat="1" applyFill="1" applyBorder="1" applyAlignment="1">
      <alignment horizontal="center"/>
    </xf>
    <xf numFmtId="2" fontId="0" fillId="37" borderId="17" xfId="0" applyNumberFormat="1" applyFill="1" applyBorder="1" applyAlignment="1">
      <alignment horizontal="center"/>
    </xf>
    <xf numFmtId="2" fontId="0" fillId="37" borderId="48" xfId="0" applyNumberFormat="1" applyFill="1" applyBorder="1" applyAlignment="1">
      <alignment horizontal="center"/>
    </xf>
    <xf numFmtId="0" fontId="51" fillId="37" borderId="18" xfId="0" applyFont="1" applyFill="1" applyBorder="1" applyAlignment="1">
      <alignment/>
    </xf>
    <xf numFmtId="2" fontId="51" fillId="37" borderId="32" xfId="0" applyNumberFormat="1" applyFont="1" applyFill="1" applyBorder="1" applyAlignment="1">
      <alignment/>
    </xf>
    <xf numFmtId="2" fontId="51" fillId="37" borderId="19" xfId="0" applyNumberFormat="1" applyFont="1" applyFill="1" applyBorder="1" applyAlignment="1">
      <alignment horizontal="center"/>
    </xf>
    <xf numFmtId="2" fontId="51" fillId="37" borderId="19" xfId="0" applyNumberFormat="1" applyFont="1" applyFill="1" applyBorder="1" applyAlignment="1">
      <alignment/>
    </xf>
    <xf numFmtId="2" fontId="51" fillId="37" borderId="33" xfId="0" applyNumberFormat="1" applyFont="1" applyFill="1" applyBorder="1" applyAlignment="1">
      <alignment/>
    </xf>
    <xf numFmtId="0" fontId="3" fillId="36" borderId="32" xfId="0" applyFont="1" applyFill="1" applyBorder="1" applyAlignment="1">
      <alignment horizontal="center"/>
    </xf>
    <xf numFmtId="0" fontId="3" fillId="33" borderId="18" xfId="0" applyFont="1" applyFill="1" applyBorder="1" applyAlignment="1">
      <alignment/>
    </xf>
    <xf numFmtId="0" fontId="4" fillId="33" borderId="0" xfId="0" applyFont="1" applyFill="1" applyAlignment="1">
      <alignment horizontal="center"/>
    </xf>
    <xf numFmtId="0" fontId="0" fillId="33" borderId="0" xfId="0" applyFill="1" applyBorder="1" applyAlignment="1">
      <alignment horizontal="left" vertical="top" wrapText="1"/>
    </xf>
    <xf numFmtId="0" fontId="0" fillId="33" borderId="0" xfId="0" applyFill="1" applyAlignment="1">
      <alignment horizontal="left" vertical="top" wrapText="1"/>
    </xf>
    <xf numFmtId="0" fontId="0" fillId="33" borderId="0" xfId="0" applyNumberFormat="1" applyFill="1" applyAlignment="1">
      <alignment horizontal="left" vertical="top" wrapText="1"/>
    </xf>
    <xf numFmtId="0" fontId="0" fillId="0" borderId="32" xfId="0" applyBorder="1" applyAlignment="1" applyProtection="1">
      <alignment horizontal="center"/>
      <protection locked="0"/>
    </xf>
    <xf numFmtId="0" fontId="0" fillId="0" borderId="33" xfId="0" applyBorder="1" applyAlignment="1" applyProtection="1">
      <alignment horizontal="center"/>
      <protection locked="0"/>
    </xf>
    <xf numFmtId="0" fontId="0" fillId="0" borderId="32" xfId="0" applyBorder="1" applyAlignment="1" applyProtection="1">
      <alignment horizontal="left"/>
      <protection locked="0"/>
    </xf>
    <xf numFmtId="0" fontId="0" fillId="0" borderId="33" xfId="0" applyBorder="1" applyAlignment="1" applyProtection="1">
      <alignment horizontal="left"/>
      <protection locked="0"/>
    </xf>
    <xf numFmtId="0" fontId="0" fillId="33" borderId="0" xfId="0" applyFill="1" applyBorder="1" applyAlignment="1">
      <alignment horizontal="left" wrapText="1"/>
    </xf>
    <xf numFmtId="0" fontId="0" fillId="33" borderId="0" xfId="0" applyFill="1" applyAlignment="1">
      <alignment horizontal="left" wrapText="1"/>
    </xf>
    <xf numFmtId="0" fontId="3" fillId="33" borderId="32" xfId="0" applyFont="1" applyFill="1" applyBorder="1" applyAlignment="1">
      <alignment horizontal="center"/>
    </xf>
    <xf numFmtId="0" fontId="3" fillId="33" borderId="19" xfId="0" applyFont="1" applyFill="1" applyBorder="1" applyAlignment="1">
      <alignment horizontal="center"/>
    </xf>
    <xf numFmtId="0" fontId="3" fillId="33" borderId="33" xfId="0" applyFont="1" applyFill="1" applyBorder="1" applyAlignment="1">
      <alignment horizontal="center"/>
    </xf>
    <xf numFmtId="0" fontId="0" fillId="0" borderId="29" xfId="0" applyFill="1" applyBorder="1" applyAlignment="1" applyProtection="1">
      <alignment horizontal="center" vertical="top" wrapText="1"/>
      <protection locked="0"/>
    </xf>
    <xf numFmtId="0" fontId="0" fillId="0" borderId="59" xfId="0" applyFill="1" applyBorder="1" applyAlignment="1" applyProtection="1">
      <alignment horizontal="center" vertical="top" wrapText="1"/>
      <protection locked="0"/>
    </xf>
    <xf numFmtId="0" fontId="0" fillId="0" borderId="58" xfId="0" applyFill="1" applyBorder="1" applyAlignment="1" applyProtection="1">
      <alignment horizontal="center" vertical="top" wrapText="1"/>
      <protection locked="0"/>
    </xf>
    <xf numFmtId="0" fontId="0" fillId="0" borderId="25" xfId="0" applyFill="1" applyBorder="1" applyAlignment="1" applyProtection="1">
      <alignment horizontal="center" vertical="top" wrapText="1"/>
      <protection locked="0"/>
    </xf>
    <xf numFmtId="0" fontId="0" fillId="0" borderId="0" xfId="0" applyFill="1" applyBorder="1" applyAlignment="1" applyProtection="1">
      <alignment horizontal="center" vertical="top" wrapText="1"/>
      <protection locked="0"/>
    </xf>
    <xf numFmtId="0" fontId="0" fillId="0" borderId="26" xfId="0" applyFill="1" applyBorder="1" applyAlignment="1" applyProtection="1">
      <alignment horizontal="center" vertical="top" wrapText="1"/>
      <protection locked="0"/>
    </xf>
    <xf numFmtId="0" fontId="0" fillId="0" borderId="27" xfId="0" applyFill="1" applyBorder="1" applyAlignment="1" applyProtection="1">
      <alignment horizontal="center" vertical="top" wrapText="1"/>
      <protection locked="0"/>
    </xf>
    <xf numFmtId="0" fontId="0" fillId="0" borderId="56" xfId="0" applyFill="1" applyBorder="1" applyAlignment="1" applyProtection="1">
      <alignment horizontal="center" vertical="top" wrapText="1"/>
      <protection locked="0"/>
    </xf>
    <xf numFmtId="0" fontId="0" fillId="0" borderId="28" xfId="0" applyFill="1" applyBorder="1" applyAlignment="1" applyProtection="1">
      <alignment horizontal="center" vertical="top" wrapText="1"/>
      <protection locked="0"/>
    </xf>
    <xf numFmtId="49" fontId="0" fillId="0" borderId="32" xfId="0" applyNumberFormat="1" applyBorder="1" applyAlignment="1" applyProtection="1">
      <alignment horizontal="center"/>
      <protection locked="0"/>
    </xf>
    <xf numFmtId="49" fontId="0" fillId="0" borderId="33" xfId="0" applyNumberFormat="1" applyBorder="1" applyAlignment="1" applyProtection="1">
      <alignment horizontal="center"/>
      <protection locked="0"/>
    </xf>
    <xf numFmtId="0" fontId="10" fillId="33" borderId="32" xfId="0" applyFont="1" applyFill="1" applyBorder="1" applyAlignment="1">
      <alignment horizontal="center"/>
    </xf>
    <xf numFmtId="0" fontId="10" fillId="33" borderId="19" xfId="0" applyFont="1" applyFill="1" applyBorder="1" applyAlignment="1">
      <alignment horizontal="center"/>
    </xf>
    <xf numFmtId="0" fontId="10" fillId="33" borderId="33" xfId="0" applyFont="1" applyFill="1" applyBorder="1" applyAlignment="1">
      <alignment horizontal="center"/>
    </xf>
    <xf numFmtId="0" fontId="4" fillId="33" borderId="0" xfId="0" applyFont="1" applyFill="1" applyBorder="1" applyAlignment="1">
      <alignment horizontal="center" vertical="center"/>
    </xf>
    <xf numFmtId="0" fontId="4" fillId="33" borderId="0" xfId="0" applyFont="1" applyFill="1" applyBorder="1" applyAlignment="1">
      <alignment horizontal="center" vertical="center"/>
    </xf>
    <xf numFmtId="0" fontId="10" fillId="33" borderId="29" xfId="0" applyFont="1" applyFill="1" applyBorder="1" applyAlignment="1">
      <alignment horizontal="center"/>
    </xf>
    <xf numFmtId="0" fontId="10" fillId="33" borderId="59" xfId="0" applyFont="1" applyFill="1" applyBorder="1" applyAlignment="1">
      <alignment horizontal="center"/>
    </xf>
    <xf numFmtId="0" fontId="10" fillId="33" borderId="58" xfId="0" applyFont="1" applyFill="1" applyBorder="1" applyAlignment="1">
      <alignment horizontal="center"/>
    </xf>
    <xf numFmtId="0" fontId="14" fillId="33" borderId="32" xfId="0" applyFont="1" applyFill="1" applyBorder="1" applyAlignment="1">
      <alignment horizontal="center"/>
    </xf>
    <xf numFmtId="0" fontId="14" fillId="33" borderId="19" xfId="0" applyFont="1" applyFill="1" applyBorder="1" applyAlignment="1">
      <alignment horizontal="center"/>
    </xf>
    <xf numFmtId="0" fontId="14" fillId="33" borderId="33" xfId="0" applyFont="1" applyFill="1" applyBorder="1" applyAlignment="1">
      <alignment horizontal="center"/>
    </xf>
    <xf numFmtId="0" fontId="3" fillId="37" borderId="32" xfId="0" applyFont="1" applyFill="1" applyBorder="1" applyAlignment="1">
      <alignment horizontal="center"/>
    </xf>
    <xf numFmtId="0" fontId="3" fillId="37" borderId="19" xfId="0" applyFont="1" applyFill="1" applyBorder="1" applyAlignment="1">
      <alignment horizontal="center"/>
    </xf>
    <xf numFmtId="0" fontId="3" fillId="37" borderId="33" xfId="0" applyFont="1" applyFill="1" applyBorder="1" applyAlignment="1">
      <alignment horizontal="center"/>
    </xf>
    <xf numFmtId="0" fontId="4" fillId="37" borderId="32" xfId="0" applyFont="1" applyFill="1" applyBorder="1" applyAlignment="1">
      <alignment horizontal="center"/>
    </xf>
    <xf numFmtId="0" fontId="4" fillId="37" borderId="19" xfId="0" applyFont="1" applyFill="1" applyBorder="1" applyAlignment="1">
      <alignment horizontal="center"/>
    </xf>
    <xf numFmtId="0" fontId="4" fillId="37" borderId="33" xfId="0" applyFont="1" applyFill="1" applyBorder="1" applyAlignment="1">
      <alignment horizontal="center"/>
    </xf>
    <xf numFmtId="0" fontId="51" fillId="37" borderId="29" xfId="0" applyFont="1" applyFill="1" applyBorder="1" applyAlignment="1">
      <alignment horizontal="center"/>
    </xf>
    <xf numFmtId="0" fontId="51" fillId="37" borderId="59" xfId="0" applyFont="1" applyFill="1" applyBorder="1" applyAlignment="1">
      <alignment horizontal="center"/>
    </xf>
    <xf numFmtId="0" fontId="51" fillId="37" borderId="58" xfId="0" applyFont="1" applyFill="1" applyBorder="1" applyAlignment="1">
      <alignment horizontal="center"/>
    </xf>
    <xf numFmtId="0" fontId="51" fillId="37" borderId="25" xfId="0" applyNumberFormat="1" applyFont="1" applyFill="1" applyBorder="1" applyAlignment="1">
      <alignment horizontal="center"/>
    </xf>
    <xf numFmtId="0" fontId="51" fillId="37" borderId="0" xfId="0" applyNumberFormat="1" applyFont="1" applyFill="1" applyBorder="1" applyAlignment="1">
      <alignment horizontal="center"/>
    </xf>
    <xf numFmtId="49" fontId="51" fillId="37" borderId="0" xfId="0" applyNumberFormat="1" applyFont="1" applyFill="1" applyBorder="1" applyAlignment="1">
      <alignment horizontal="center"/>
    </xf>
    <xf numFmtId="49" fontId="51" fillId="37" borderId="26" xfId="0" applyNumberFormat="1" applyFont="1" applyFill="1" applyBorder="1" applyAlignment="1">
      <alignment horizontal="center"/>
    </xf>
    <xf numFmtId="0" fontId="52" fillId="37" borderId="32" xfId="0" applyFont="1" applyFill="1" applyBorder="1" applyAlignment="1">
      <alignment horizontal="center" vertical="center"/>
    </xf>
    <xf numFmtId="0" fontId="52" fillId="37" borderId="19" xfId="0" applyFont="1" applyFill="1" applyBorder="1" applyAlignment="1">
      <alignment horizontal="center" vertical="center"/>
    </xf>
    <xf numFmtId="0" fontId="52" fillId="37" borderId="33"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34"/>
  <sheetViews>
    <sheetView zoomScalePageLayoutView="0" workbookViewId="0" topLeftCell="A16">
      <selection activeCell="C32" sqref="C32:G33"/>
    </sheetView>
  </sheetViews>
  <sheetFormatPr defaultColWidth="9.140625" defaultRowHeight="15"/>
  <cols>
    <col min="1" max="1" width="11.57421875" style="0" bestFit="1" customWidth="1"/>
    <col min="2" max="7" width="13.7109375" style="0" customWidth="1"/>
  </cols>
  <sheetData>
    <row r="1" spans="1:7" ht="18.75">
      <c r="A1" s="228" t="s">
        <v>22</v>
      </c>
      <c r="B1" s="228"/>
      <c r="C1" s="228"/>
      <c r="D1" s="228"/>
      <c r="E1" s="228"/>
      <c r="F1" s="228"/>
      <c r="G1" s="228"/>
    </row>
    <row r="2" spans="1:7" s="139" customFormat="1" ht="15" customHeight="1">
      <c r="A2" s="138"/>
      <c r="B2" s="138"/>
      <c r="C2" s="138"/>
      <c r="D2" s="138"/>
      <c r="E2" s="138"/>
      <c r="F2" s="138"/>
      <c r="G2" s="138"/>
    </row>
    <row r="3" spans="1:7" ht="15">
      <c r="A3" s="130" t="s">
        <v>23</v>
      </c>
      <c r="B3" s="236" t="s">
        <v>59</v>
      </c>
      <c r="C3" s="237"/>
      <c r="D3" s="237"/>
      <c r="E3" s="237"/>
      <c r="F3" s="237"/>
      <c r="G3" s="237"/>
    </row>
    <row r="4" spans="1:7" ht="15">
      <c r="A4" s="131"/>
      <c r="B4" s="135"/>
      <c r="C4" s="136"/>
      <c r="D4" s="136"/>
      <c r="E4" s="136"/>
      <c r="F4" s="136"/>
      <c r="G4" s="136"/>
    </row>
    <row r="5" spans="1:7" ht="75" customHeight="1">
      <c r="A5" s="132" t="s">
        <v>24</v>
      </c>
      <c r="B5" s="230" t="s">
        <v>60</v>
      </c>
      <c r="C5" s="230"/>
      <c r="D5" s="230"/>
      <c r="E5" s="230"/>
      <c r="F5" s="230"/>
      <c r="G5" s="230"/>
    </row>
    <row r="6" spans="1:7" ht="15">
      <c r="A6" s="131"/>
      <c r="B6" s="135"/>
      <c r="C6" s="136"/>
      <c r="D6" s="136"/>
      <c r="E6" s="136"/>
      <c r="F6" s="136"/>
      <c r="G6" s="136"/>
    </row>
    <row r="7" spans="1:7" ht="45" customHeight="1">
      <c r="A7" s="133" t="s">
        <v>25</v>
      </c>
      <c r="B7" s="229" t="s">
        <v>61</v>
      </c>
      <c r="C7" s="230"/>
      <c r="D7" s="230"/>
      <c r="E7" s="230"/>
      <c r="F7" s="230"/>
      <c r="G7" s="230"/>
    </row>
    <row r="8" spans="1:7" ht="15">
      <c r="A8" s="134"/>
      <c r="B8" s="137"/>
      <c r="C8" s="137"/>
      <c r="D8" s="137"/>
      <c r="E8" s="137"/>
      <c r="F8" s="137"/>
      <c r="G8" s="137"/>
    </row>
    <row r="9" spans="1:7" ht="60" customHeight="1">
      <c r="A9" s="133" t="s">
        <v>56</v>
      </c>
      <c r="B9" s="231" t="s">
        <v>57</v>
      </c>
      <c r="C9" s="231"/>
      <c r="D9" s="231"/>
      <c r="E9" s="231"/>
      <c r="F9" s="231"/>
      <c r="G9" s="231"/>
    </row>
    <row r="10" spans="1:7" ht="15">
      <c r="A10" s="5"/>
      <c r="B10" s="5"/>
      <c r="C10" s="5"/>
      <c r="D10" s="5"/>
      <c r="E10" s="5"/>
      <c r="F10" s="5"/>
      <c r="G10" s="5"/>
    </row>
    <row r="11" spans="1:7" ht="15">
      <c r="A11" s="5"/>
      <c r="B11" s="5"/>
      <c r="C11" s="5"/>
      <c r="D11" s="5"/>
      <c r="E11" s="5"/>
      <c r="F11" s="5"/>
      <c r="G11" s="5"/>
    </row>
    <row r="12" spans="1:7" ht="18.75">
      <c r="A12" s="228" t="s">
        <v>28</v>
      </c>
      <c r="B12" s="228"/>
      <c r="C12" s="228"/>
      <c r="D12" s="228"/>
      <c r="E12" s="228"/>
      <c r="F12" s="228"/>
      <c r="G12" s="228"/>
    </row>
    <row r="13" spans="1:7" ht="15.75" thickBot="1">
      <c r="A13" s="5"/>
      <c r="B13" s="5"/>
      <c r="C13" s="5"/>
      <c r="D13" s="5"/>
      <c r="E13" s="5"/>
      <c r="F13" s="5"/>
      <c r="G13" s="5"/>
    </row>
    <row r="14" spans="1:7" ht="15.75" thickBot="1">
      <c r="A14" s="6" t="s">
        <v>0</v>
      </c>
      <c r="B14" s="232"/>
      <c r="C14" s="233"/>
      <c r="D14" s="5"/>
      <c r="E14" s="6" t="s">
        <v>54</v>
      </c>
      <c r="F14" s="250"/>
      <c r="G14" s="251"/>
    </row>
    <row r="15" spans="1:7" ht="15.75" thickBot="1">
      <c r="A15" s="5"/>
      <c r="B15" s="5"/>
      <c r="C15" s="5"/>
      <c r="D15" s="5"/>
      <c r="E15" s="5"/>
      <c r="F15" s="5"/>
      <c r="G15" s="5"/>
    </row>
    <row r="16" spans="1:7" ht="15.75" thickBot="1">
      <c r="A16" s="6" t="s">
        <v>1</v>
      </c>
      <c r="B16" s="232"/>
      <c r="C16" s="233"/>
      <c r="D16" s="5"/>
      <c r="E16" s="6" t="s">
        <v>55</v>
      </c>
      <c r="F16" s="232"/>
      <c r="G16" s="233"/>
    </row>
    <row r="17" spans="1:7" ht="15.75" thickBot="1">
      <c r="A17" s="5"/>
      <c r="B17" s="5"/>
      <c r="C17" s="5"/>
      <c r="D17" s="5"/>
      <c r="E17" s="5"/>
      <c r="F17" s="5"/>
      <c r="G17" s="5"/>
    </row>
    <row r="18" spans="1:7" ht="15.75" thickBot="1">
      <c r="A18" s="6" t="s">
        <v>50</v>
      </c>
      <c r="B18" s="234"/>
      <c r="C18" s="235"/>
      <c r="D18" s="5"/>
      <c r="E18" s="6" t="s">
        <v>51</v>
      </c>
      <c r="F18" s="232"/>
      <c r="G18" s="233"/>
    </row>
    <row r="19" spans="1:7" ht="15.75" thickBot="1">
      <c r="A19" s="5"/>
      <c r="B19" s="5"/>
      <c r="C19" s="5"/>
      <c r="D19" s="5"/>
      <c r="E19" s="5"/>
      <c r="F19" s="5"/>
      <c r="G19" s="5"/>
    </row>
    <row r="20" spans="1:7" ht="15">
      <c r="A20" s="6" t="s">
        <v>27</v>
      </c>
      <c r="B20" s="241"/>
      <c r="C20" s="242"/>
      <c r="D20" s="242"/>
      <c r="E20" s="242"/>
      <c r="F20" s="242"/>
      <c r="G20" s="243"/>
    </row>
    <row r="21" spans="1:7" ht="15">
      <c r="A21" s="5"/>
      <c r="B21" s="244"/>
      <c r="C21" s="245"/>
      <c r="D21" s="245"/>
      <c r="E21" s="245"/>
      <c r="F21" s="245"/>
      <c r="G21" s="246"/>
    </row>
    <row r="22" spans="1:7" ht="15">
      <c r="A22" s="5"/>
      <c r="B22" s="244"/>
      <c r="C22" s="245"/>
      <c r="D22" s="245"/>
      <c r="E22" s="245"/>
      <c r="F22" s="245"/>
      <c r="G22" s="246"/>
    </row>
    <row r="23" spans="1:7" ht="15">
      <c r="A23" s="5"/>
      <c r="B23" s="244"/>
      <c r="C23" s="245"/>
      <c r="D23" s="245"/>
      <c r="E23" s="245"/>
      <c r="F23" s="245"/>
      <c r="G23" s="246"/>
    </row>
    <row r="24" spans="1:7" ht="15">
      <c r="A24" s="5"/>
      <c r="B24" s="244"/>
      <c r="C24" s="245"/>
      <c r="D24" s="245"/>
      <c r="E24" s="245"/>
      <c r="F24" s="245"/>
      <c r="G24" s="246"/>
    </row>
    <row r="25" spans="1:7" ht="15.75" thickBot="1">
      <c r="A25" s="5"/>
      <c r="B25" s="247"/>
      <c r="C25" s="248"/>
      <c r="D25" s="248"/>
      <c r="E25" s="248"/>
      <c r="F25" s="248"/>
      <c r="G25" s="249"/>
    </row>
    <row r="26" spans="1:7" ht="15.75" thickBot="1">
      <c r="A26" s="5"/>
      <c r="B26" s="5"/>
      <c r="C26" s="5"/>
      <c r="D26" s="5"/>
      <c r="E26" s="5"/>
      <c r="F26" s="5"/>
      <c r="G26" s="5"/>
    </row>
    <row r="27" spans="1:7" ht="15.75" thickBot="1">
      <c r="A27" s="33"/>
      <c r="B27" s="238" t="s">
        <v>18</v>
      </c>
      <c r="C27" s="239"/>
      <c r="D27" s="239"/>
      <c r="E27" s="239"/>
      <c r="F27" s="239"/>
      <c r="G27" s="240"/>
    </row>
    <row r="28" spans="1:7" ht="15.75" thickBot="1">
      <c r="A28" s="38"/>
      <c r="B28" s="7">
        <v>1</v>
      </c>
      <c r="C28" s="8">
        <v>2</v>
      </c>
      <c r="D28" s="8">
        <v>3</v>
      </c>
      <c r="E28" s="8">
        <v>4</v>
      </c>
      <c r="F28" s="8">
        <v>5</v>
      </c>
      <c r="G28" s="9">
        <v>6</v>
      </c>
    </row>
    <row r="29" spans="1:7" ht="15">
      <c r="A29" s="103" t="s">
        <v>58</v>
      </c>
      <c r="B29" s="180"/>
      <c r="C29" s="183"/>
      <c r="D29" s="181"/>
      <c r="E29" s="181"/>
      <c r="F29" s="181"/>
      <c r="G29" s="182"/>
    </row>
    <row r="30" spans="1:7" ht="15">
      <c r="A30" s="101" t="s">
        <v>26</v>
      </c>
      <c r="B30" s="105"/>
      <c r="C30" s="106"/>
      <c r="D30" s="106"/>
      <c r="E30" s="106"/>
      <c r="F30" s="106"/>
      <c r="G30" s="107"/>
    </row>
    <row r="31" spans="1:7" ht="15">
      <c r="A31" s="101" t="s">
        <v>2</v>
      </c>
      <c r="B31" s="105"/>
      <c r="C31" s="106"/>
      <c r="D31" s="106"/>
      <c r="E31" s="106"/>
      <c r="F31" s="106"/>
      <c r="G31" s="107"/>
    </row>
    <row r="32" spans="1:7" ht="15">
      <c r="A32" s="12" t="s">
        <v>29</v>
      </c>
      <c r="B32" s="108">
        <v>10</v>
      </c>
      <c r="C32" s="109">
        <v>10</v>
      </c>
      <c r="D32" s="109">
        <v>10</v>
      </c>
      <c r="E32" s="109">
        <v>10</v>
      </c>
      <c r="F32" s="109">
        <v>10</v>
      </c>
      <c r="G32" s="110">
        <v>10</v>
      </c>
    </row>
    <row r="33" spans="1:7" ht="15.75" thickBot="1">
      <c r="A33" s="104" t="s">
        <v>30</v>
      </c>
      <c r="B33" s="111">
        <v>2</v>
      </c>
      <c r="C33" s="112">
        <v>2</v>
      </c>
      <c r="D33" s="112">
        <v>2</v>
      </c>
      <c r="E33" s="112">
        <v>2</v>
      </c>
      <c r="F33" s="112">
        <v>2</v>
      </c>
      <c r="G33" s="113">
        <v>2</v>
      </c>
    </row>
    <row r="34" spans="1:7" ht="18" thickBot="1">
      <c r="A34" s="102" t="s">
        <v>31</v>
      </c>
      <c r="B34" s="13">
        <f aca="true" t="shared" si="0" ref="B34:G34">B32*B33</f>
        <v>20</v>
      </c>
      <c r="C34" s="14">
        <f t="shared" si="0"/>
        <v>20</v>
      </c>
      <c r="D34" s="14">
        <f t="shared" si="0"/>
        <v>20</v>
      </c>
      <c r="E34" s="14">
        <f t="shared" si="0"/>
        <v>20</v>
      </c>
      <c r="F34" s="14">
        <f t="shared" si="0"/>
        <v>20</v>
      </c>
      <c r="G34" s="100">
        <f t="shared" si="0"/>
        <v>20</v>
      </c>
    </row>
  </sheetData>
  <sheetProtection password="C66F" sheet="1"/>
  <mergeCells count="14">
    <mergeCell ref="B27:G27"/>
    <mergeCell ref="B20:G25"/>
    <mergeCell ref="B14:C14"/>
    <mergeCell ref="B16:C16"/>
    <mergeCell ref="F14:G14"/>
    <mergeCell ref="A1:G1"/>
    <mergeCell ref="B7:G7"/>
    <mergeCell ref="B9:G9"/>
    <mergeCell ref="F16:G16"/>
    <mergeCell ref="B5:G5"/>
    <mergeCell ref="B18:C18"/>
    <mergeCell ref="F18:G18"/>
    <mergeCell ref="B3:G3"/>
    <mergeCell ref="A12:G12"/>
  </mergeCells>
  <printOptions/>
  <pageMargins left="0.31496062992125984" right="0.31496062992125984" top="0.7480314960629921" bottom="0.7480314960629921" header="0.31496062992125984" footer="0.31496062992125984"/>
  <pageSetup horizontalDpi="600" verticalDpi="600" orientation="portrait" paperSize="9" r:id="rId1"/>
  <ignoredErrors>
    <ignoredError sqref="A3:A9" numberStoredAsText="1"/>
  </ignoredErrors>
</worksheet>
</file>

<file path=xl/worksheets/sheet2.xml><?xml version="1.0" encoding="utf-8"?>
<worksheet xmlns="http://schemas.openxmlformats.org/spreadsheetml/2006/main" xmlns:r="http://schemas.openxmlformats.org/officeDocument/2006/relationships">
  <dimension ref="A1:H64"/>
  <sheetViews>
    <sheetView zoomScalePageLayoutView="0" workbookViewId="0" topLeftCell="A1">
      <selection activeCell="D27" sqref="D27"/>
    </sheetView>
  </sheetViews>
  <sheetFormatPr defaultColWidth="9.140625" defaultRowHeight="15"/>
  <cols>
    <col min="1" max="1" width="14.140625" style="0" bestFit="1" customWidth="1"/>
    <col min="2" max="6" width="21.7109375" style="0" customWidth="1"/>
    <col min="7" max="7" width="10.7109375" style="1" customWidth="1"/>
    <col min="8" max="8" width="10.57421875" style="0" bestFit="1" customWidth="1"/>
  </cols>
  <sheetData>
    <row r="1" spans="1:7" ht="16.5" thickBot="1">
      <c r="A1" s="5"/>
      <c r="B1" s="252" t="s">
        <v>32</v>
      </c>
      <c r="C1" s="253"/>
      <c r="D1" s="253"/>
      <c r="E1" s="253"/>
      <c r="F1" s="254"/>
      <c r="G1" s="6"/>
    </row>
    <row r="2" spans="1:8" ht="15.75" thickBot="1">
      <c r="A2" s="227" t="s">
        <v>44</v>
      </c>
      <c r="B2" s="18" t="s">
        <v>63</v>
      </c>
      <c r="C2" s="18" t="s">
        <v>3</v>
      </c>
      <c r="D2" s="18" t="s">
        <v>53</v>
      </c>
      <c r="E2" s="18" t="s">
        <v>4</v>
      </c>
      <c r="F2" s="19" t="s">
        <v>5</v>
      </c>
      <c r="G2" s="20" t="s">
        <v>11</v>
      </c>
      <c r="H2" s="3"/>
    </row>
    <row r="3" spans="1:8" ht="15">
      <c r="A3" s="21" t="s">
        <v>6</v>
      </c>
      <c r="B3" s="114"/>
      <c r="C3" s="115"/>
      <c r="D3" s="115"/>
      <c r="E3" s="115"/>
      <c r="F3" s="116"/>
      <c r="G3" s="95">
        <f>SUM(B3:F3)</f>
        <v>0</v>
      </c>
      <c r="H3" s="4"/>
    </row>
    <row r="4" spans="1:8" ht="15">
      <c r="A4" s="22" t="s">
        <v>7</v>
      </c>
      <c r="B4" s="117"/>
      <c r="C4" s="118"/>
      <c r="D4" s="118"/>
      <c r="E4" s="118"/>
      <c r="F4" s="119"/>
      <c r="G4" s="96">
        <f>SUM(B4:F4)</f>
        <v>0</v>
      </c>
      <c r="H4" s="4"/>
    </row>
    <row r="5" spans="1:8" ht="15">
      <c r="A5" s="22" t="s">
        <v>8</v>
      </c>
      <c r="B5" s="117"/>
      <c r="C5" s="118"/>
      <c r="D5" s="118"/>
      <c r="E5" s="118"/>
      <c r="F5" s="119"/>
      <c r="G5" s="96">
        <f>SUM(B5:F5)</f>
        <v>0</v>
      </c>
      <c r="H5" s="4"/>
    </row>
    <row r="6" spans="1:8" ht="15">
      <c r="A6" s="22" t="s">
        <v>9</v>
      </c>
      <c r="B6" s="117"/>
      <c r="C6" s="118"/>
      <c r="D6" s="118"/>
      <c r="E6" s="118"/>
      <c r="F6" s="119"/>
      <c r="G6" s="96">
        <f>SUM(B6:F6)</f>
        <v>0</v>
      </c>
      <c r="H6" s="4"/>
    </row>
    <row r="7" spans="1:8" ht="15.75" thickBot="1">
      <c r="A7" s="63" t="s">
        <v>10</v>
      </c>
      <c r="B7" s="120"/>
      <c r="C7" s="121"/>
      <c r="D7" s="121"/>
      <c r="E7" s="121"/>
      <c r="F7" s="122"/>
      <c r="G7" s="97">
        <f>SUM(B7:F7)</f>
        <v>0</v>
      </c>
      <c r="H7" s="4"/>
    </row>
    <row r="8" spans="1:7" ht="15.75" thickBot="1">
      <c r="A8" s="16" t="s">
        <v>38</v>
      </c>
      <c r="B8" s="92">
        <f aca="true" t="shared" si="0" ref="B8:G8">SUM(B3:B7)</f>
        <v>0</v>
      </c>
      <c r="C8" s="14">
        <f t="shared" si="0"/>
        <v>0</v>
      </c>
      <c r="D8" s="14">
        <f t="shared" si="0"/>
        <v>0</v>
      </c>
      <c r="E8" s="14">
        <f t="shared" si="0"/>
        <v>0</v>
      </c>
      <c r="F8" s="93">
        <f t="shared" si="0"/>
        <v>0</v>
      </c>
      <c r="G8" s="90">
        <f t="shared" si="0"/>
        <v>0</v>
      </c>
    </row>
    <row r="9" spans="1:7" ht="15">
      <c r="A9" s="5"/>
      <c r="B9" s="5"/>
      <c r="C9" s="5"/>
      <c r="D9" s="5"/>
      <c r="E9" s="5"/>
      <c r="F9" s="5"/>
      <c r="G9" s="98"/>
    </row>
    <row r="10" spans="1:7" ht="15">
      <c r="A10" s="5"/>
      <c r="B10" s="5"/>
      <c r="C10" s="5"/>
      <c r="D10" s="5"/>
      <c r="E10" s="5"/>
      <c r="F10" s="5"/>
      <c r="G10" s="98"/>
    </row>
    <row r="11" spans="1:7" ht="15.75" thickBot="1">
      <c r="A11" s="5"/>
      <c r="B11" s="5"/>
      <c r="C11" s="5"/>
      <c r="D11" s="5"/>
      <c r="E11" s="5"/>
      <c r="F11" s="5"/>
      <c r="G11" s="98"/>
    </row>
    <row r="12" spans="1:7" ht="16.5" thickBot="1">
      <c r="A12" s="5"/>
      <c r="B12" s="252" t="s">
        <v>33</v>
      </c>
      <c r="C12" s="253"/>
      <c r="D12" s="253"/>
      <c r="E12" s="253"/>
      <c r="F12" s="254"/>
      <c r="G12" s="98"/>
    </row>
    <row r="13" spans="1:7" ht="15.75" thickBot="1">
      <c r="A13" s="227" t="s">
        <v>44</v>
      </c>
      <c r="B13" s="27" t="s">
        <v>63</v>
      </c>
      <c r="C13" s="28" t="s">
        <v>3</v>
      </c>
      <c r="D13" s="18" t="s">
        <v>53</v>
      </c>
      <c r="E13" s="28" t="s">
        <v>4</v>
      </c>
      <c r="F13" s="29" t="s">
        <v>5</v>
      </c>
      <c r="G13" s="20" t="s">
        <v>11</v>
      </c>
    </row>
    <row r="14" spans="1:7" ht="15">
      <c r="A14" s="21" t="s">
        <v>6</v>
      </c>
      <c r="B14" s="114"/>
      <c r="C14" s="115"/>
      <c r="D14" s="115"/>
      <c r="E14" s="115"/>
      <c r="F14" s="116"/>
      <c r="G14" s="95">
        <f>SUM(B14:F14)</f>
        <v>0</v>
      </c>
    </row>
    <row r="15" spans="1:7" ht="15">
      <c r="A15" s="22" t="s">
        <v>7</v>
      </c>
      <c r="B15" s="117"/>
      <c r="C15" s="118"/>
      <c r="D15" s="118"/>
      <c r="E15" s="118"/>
      <c r="F15" s="119"/>
      <c r="G15" s="96">
        <f>SUM(B15:F15)</f>
        <v>0</v>
      </c>
    </row>
    <row r="16" spans="1:7" ht="15">
      <c r="A16" s="22" t="s">
        <v>8</v>
      </c>
      <c r="B16" s="117"/>
      <c r="C16" s="118"/>
      <c r="D16" s="118"/>
      <c r="E16" s="118"/>
      <c r="F16" s="119"/>
      <c r="G16" s="96">
        <f>SUM(B16:F16)</f>
        <v>0</v>
      </c>
    </row>
    <row r="17" spans="1:7" ht="15">
      <c r="A17" s="22" t="s">
        <v>9</v>
      </c>
      <c r="B17" s="117"/>
      <c r="C17" s="118"/>
      <c r="D17" s="118"/>
      <c r="E17" s="118"/>
      <c r="F17" s="119"/>
      <c r="G17" s="96">
        <f>SUM(B17:F17)</f>
        <v>0</v>
      </c>
    </row>
    <row r="18" spans="1:7" ht="15.75" thickBot="1">
      <c r="A18" s="23" t="s">
        <v>10</v>
      </c>
      <c r="B18" s="123"/>
      <c r="C18" s="124"/>
      <c r="D18" s="124"/>
      <c r="E18" s="124"/>
      <c r="F18" s="125"/>
      <c r="G18" s="99">
        <f>SUM(B18:F18)</f>
        <v>0</v>
      </c>
    </row>
    <row r="19" spans="1:7" ht="15.75" thickBot="1">
      <c r="A19" s="16" t="s">
        <v>38</v>
      </c>
      <c r="B19" s="92">
        <f aca="true" t="shared" si="1" ref="B19:G19">SUM(B14:B18)</f>
        <v>0</v>
      </c>
      <c r="C19" s="14">
        <f t="shared" si="1"/>
        <v>0</v>
      </c>
      <c r="D19" s="14">
        <f t="shared" si="1"/>
        <v>0</v>
      </c>
      <c r="E19" s="14">
        <f t="shared" si="1"/>
        <v>0</v>
      </c>
      <c r="F19" s="91">
        <f t="shared" si="1"/>
        <v>0</v>
      </c>
      <c r="G19" s="90">
        <f t="shared" si="1"/>
        <v>0</v>
      </c>
    </row>
    <row r="20" spans="1:7" ht="15">
      <c r="A20" s="26"/>
      <c r="B20" s="5"/>
      <c r="C20" s="5"/>
      <c r="D20" s="5"/>
      <c r="E20" s="5"/>
      <c r="F20" s="5"/>
      <c r="G20" s="30"/>
    </row>
    <row r="21" spans="1:7" ht="15">
      <c r="A21" s="5"/>
      <c r="B21" s="5"/>
      <c r="C21" s="5"/>
      <c r="D21" s="5"/>
      <c r="E21" s="5"/>
      <c r="F21" s="5"/>
      <c r="G21" s="98"/>
    </row>
    <row r="22" spans="1:7" ht="15.75" thickBot="1">
      <c r="A22" s="5"/>
      <c r="B22" s="5"/>
      <c r="C22" s="5"/>
      <c r="D22" s="5"/>
      <c r="E22" s="5"/>
      <c r="F22" s="5"/>
      <c r="G22" s="98"/>
    </row>
    <row r="23" spans="1:7" ht="16.5" thickBot="1">
      <c r="A23" s="5"/>
      <c r="B23" s="252" t="s">
        <v>34</v>
      </c>
      <c r="C23" s="253"/>
      <c r="D23" s="253"/>
      <c r="E23" s="253"/>
      <c r="F23" s="254"/>
      <c r="G23" s="98"/>
    </row>
    <row r="24" spans="1:7" ht="15.75" thickBot="1">
      <c r="A24" s="227" t="s">
        <v>44</v>
      </c>
      <c r="B24" s="27" t="s">
        <v>63</v>
      </c>
      <c r="C24" s="28" t="s">
        <v>3</v>
      </c>
      <c r="D24" s="18" t="s">
        <v>53</v>
      </c>
      <c r="E24" s="28" t="s">
        <v>4</v>
      </c>
      <c r="F24" s="29" t="s">
        <v>5</v>
      </c>
      <c r="G24" s="20" t="s">
        <v>11</v>
      </c>
    </row>
    <row r="25" spans="1:7" ht="15">
      <c r="A25" s="21" t="s">
        <v>6</v>
      </c>
      <c r="B25" s="114"/>
      <c r="C25" s="115"/>
      <c r="D25" s="115"/>
      <c r="E25" s="115"/>
      <c r="F25" s="116"/>
      <c r="G25" s="95">
        <f>SUM(B25:F25)</f>
        <v>0</v>
      </c>
    </row>
    <row r="26" spans="1:7" ht="15">
      <c r="A26" s="22" t="s">
        <v>7</v>
      </c>
      <c r="B26" s="117"/>
      <c r="C26" s="118"/>
      <c r="D26" s="118"/>
      <c r="E26" s="118"/>
      <c r="F26" s="119"/>
      <c r="G26" s="96">
        <f>SUM(B26:F26)</f>
        <v>0</v>
      </c>
    </row>
    <row r="27" spans="1:7" ht="15">
      <c r="A27" s="22" t="s">
        <v>8</v>
      </c>
      <c r="B27" s="117"/>
      <c r="C27" s="118"/>
      <c r="D27" s="118"/>
      <c r="E27" s="118"/>
      <c r="F27" s="119"/>
      <c r="G27" s="96">
        <f>SUM(B27:F27)</f>
        <v>0</v>
      </c>
    </row>
    <row r="28" spans="1:7" ht="15">
      <c r="A28" s="22" t="s">
        <v>9</v>
      </c>
      <c r="B28" s="117"/>
      <c r="C28" s="118"/>
      <c r="D28" s="118"/>
      <c r="E28" s="118"/>
      <c r="F28" s="119"/>
      <c r="G28" s="96">
        <f>SUM(B28:F28)</f>
        <v>0</v>
      </c>
    </row>
    <row r="29" spans="1:7" ht="15.75" thickBot="1">
      <c r="A29" s="23" t="s">
        <v>10</v>
      </c>
      <c r="B29" s="123"/>
      <c r="C29" s="124"/>
      <c r="D29" s="124"/>
      <c r="E29" s="124"/>
      <c r="F29" s="125"/>
      <c r="G29" s="99">
        <f>SUM(B29:F29)</f>
        <v>0</v>
      </c>
    </row>
    <row r="30" spans="1:7" ht="15.75" thickBot="1">
      <c r="A30" s="16" t="s">
        <v>38</v>
      </c>
      <c r="B30" s="13">
        <f aca="true" t="shared" si="2" ref="B30:G30">SUM(B25:B29)</f>
        <v>0</v>
      </c>
      <c r="C30" s="92">
        <f t="shared" si="2"/>
        <v>0</v>
      </c>
      <c r="D30" s="92">
        <f t="shared" si="2"/>
        <v>0</v>
      </c>
      <c r="E30" s="92">
        <f t="shared" si="2"/>
        <v>0</v>
      </c>
      <c r="F30" s="94">
        <f t="shared" si="2"/>
        <v>0</v>
      </c>
      <c r="G30" s="90">
        <f t="shared" si="2"/>
        <v>0</v>
      </c>
    </row>
    <row r="31" spans="1:7" ht="15">
      <c r="A31" s="5"/>
      <c r="B31" s="5"/>
      <c r="C31" s="5"/>
      <c r="D31" s="5"/>
      <c r="E31" s="5"/>
      <c r="F31" s="5"/>
      <c r="G31" s="98"/>
    </row>
    <row r="32" spans="1:7" ht="15">
      <c r="A32" s="5"/>
      <c r="B32" s="5"/>
      <c r="C32" s="5"/>
      <c r="D32" s="5"/>
      <c r="E32" s="5"/>
      <c r="F32" s="5"/>
      <c r="G32" s="98"/>
    </row>
    <row r="33" spans="1:7" ht="15.75" thickBot="1">
      <c r="A33" s="5"/>
      <c r="B33" s="5"/>
      <c r="C33" s="5"/>
      <c r="D33" s="5"/>
      <c r="E33" s="5"/>
      <c r="F33" s="5"/>
      <c r="G33" s="98"/>
    </row>
    <row r="34" spans="1:7" ht="16.5" thickBot="1">
      <c r="A34" s="5"/>
      <c r="B34" s="252" t="s">
        <v>35</v>
      </c>
      <c r="C34" s="253"/>
      <c r="D34" s="253"/>
      <c r="E34" s="253"/>
      <c r="F34" s="254"/>
      <c r="G34" s="98"/>
    </row>
    <row r="35" spans="1:7" ht="15.75" thickBot="1">
      <c r="A35" s="227" t="s">
        <v>44</v>
      </c>
      <c r="B35" s="27" t="s">
        <v>63</v>
      </c>
      <c r="C35" s="28" t="s">
        <v>3</v>
      </c>
      <c r="D35" s="18" t="s">
        <v>53</v>
      </c>
      <c r="E35" s="28" t="s">
        <v>4</v>
      </c>
      <c r="F35" s="29" t="s">
        <v>5</v>
      </c>
      <c r="G35" s="20" t="s">
        <v>11</v>
      </c>
    </row>
    <row r="36" spans="1:7" ht="15">
      <c r="A36" s="21" t="s">
        <v>6</v>
      </c>
      <c r="B36" s="114"/>
      <c r="C36" s="115"/>
      <c r="D36" s="115"/>
      <c r="E36" s="115"/>
      <c r="F36" s="116"/>
      <c r="G36" s="95">
        <f>SUM(B36:F36)</f>
        <v>0</v>
      </c>
    </row>
    <row r="37" spans="1:7" ht="15">
      <c r="A37" s="22" t="s">
        <v>7</v>
      </c>
      <c r="B37" s="117"/>
      <c r="C37" s="118"/>
      <c r="D37" s="118"/>
      <c r="E37" s="118"/>
      <c r="F37" s="119"/>
      <c r="G37" s="96">
        <f>SUM(B37:F37)</f>
        <v>0</v>
      </c>
    </row>
    <row r="38" spans="1:7" ht="15">
      <c r="A38" s="22" t="s">
        <v>8</v>
      </c>
      <c r="B38" s="117"/>
      <c r="C38" s="118"/>
      <c r="D38" s="118"/>
      <c r="E38" s="118"/>
      <c r="F38" s="119"/>
      <c r="G38" s="96">
        <f>SUM(B38:F38)</f>
        <v>0</v>
      </c>
    </row>
    <row r="39" spans="1:7" ht="15">
      <c r="A39" s="22" t="s">
        <v>9</v>
      </c>
      <c r="B39" s="117"/>
      <c r="C39" s="118"/>
      <c r="D39" s="118"/>
      <c r="E39" s="118"/>
      <c r="F39" s="119"/>
      <c r="G39" s="96">
        <f>SUM(B39:F39)</f>
        <v>0</v>
      </c>
    </row>
    <row r="40" spans="1:7" ht="15.75" thickBot="1">
      <c r="A40" s="23" t="s">
        <v>10</v>
      </c>
      <c r="B40" s="123"/>
      <c r="C40" s="124"/>
      <c r="D40" s="124"/>
      <c r="E40" s="124"/>
      <c r="F40" s="125"/>
      <c r="G40" s="99">
        <f>SUM(B40:F40)</f>
        <v>0</v>
      </c>
    </row>
    <row r="41" spans="1:7" ht="15.75" thickBot="1">
      <c r="A41" s="16" t="s">
        <v>38</v>
      </c>
      <c r="B41" s="13">
        <f aca="true" t="shared" si="3" ref="B41:G41">SUM(B36:B40)</f>
        <v>0</v>
      </c>
      <c r="C41" s="14">
        <f t="shared" si="3"/>
        <v>0</v>
      </c>
      <c r="D41" s="14">
        <f t="shared" si="3"/>
        <v>0</v>
      </c>
      <c r="E41" s="14">
        <f t="shared" si="3"/>
        <v>0</v>
      </c>
      <c r="F41" s="94">
        <f t="shared" si="3"/>
        <v>0</v>
      </c>
      <c r="G41" s="90">
        <f t="shared" si="3"/>
        <v>0</v>
      </c>
    </row>
    <row r="42" spans="1:7" ht="15">
      <c r="A42" s="5"/>
      <c r="B42" s="5"/>
      <c r="C42" s="5"/>
      <c r="D42" s="5"/>
      <c r="E42" s="5"/>
      <c r="F42" s="5"/>
      <c r="G42" s="98"/>
    </row>
    <row r="43" spans="1:7" ht="15">
      <c r="A43" s="5"/>
      <c r="B43" s="5"/>
      <c r="C43" s="5"/>
      <c r="D43" s="5"/>
      <c r="E43" s="5"/>
      <c r="F43" s="5"/>
      <c r="G43" s="98"/>
    </row>
    <row r="44" spans="1:7" ht="15.75" thickBot="1">
      <c r="A44" s="5"/>
      <c r="B44" s="5"/>
      <c r="C44" s="5"/>
      <c r="D44" s="5"/>
      <c r="E44" s="5"/>
      <c r="F44" s="5"/>
      <c r="G44" s="98"/>
    </row>
    <row r="45" spans="1:7" ht="16.5" thickBot="1">
      <c r="A45" s="5"/>
      <c r="B45" s="252" t="s">
        <v>36</v>
      </c>
      <c r="C45" s="253"/>
      <c r="D45" s="253"/>
      <c r="E45" s="253"/>
      <c r="F45" s="254"/>
      <c r="G45" s="98"/>
    </row>
    <row r="46" spans="1:7" ht="15.75" thickBot="1">
      <c r="A46" s="227" t="s">
        <v>44</v>
      </c>
      <c r="B46" s="27" t="s">
        <v>63</v>
      </c>
      <c r="C46" s="28" t="s">
        <v>3</v>
      </c>
      <c r="D46" s="18" t="s">
        <v>53</v>
      </c>
      <c r="E46" s="28" t="s">
        <v>4</v>
      </c>
      <c r="F46" s="29" t="s">
        <v>5</v>
      </c>
      <c r="G46" s="20" t="s">
        <v>11</v>
      </c>
    </row>
    <row r="47" spans="1:7" ht="15">
      <c r="A47" s="21" t="s">
        <v>6</v>
      </c>
      <c r="B47" s="114"/>
      <c r="C47" s="115"/>
      <c r="D47" s="115"/>
      <c r="E47" s="115"/>
      <c r="F47" s="116"/>
      <c r="G47" s="95">
        <f>SUM(B47:F47)</f>
        <v>0</v>
      </c>
    </row>
    <row r="48" spans="1:7" ht="15">
      <c r="A48" s="22" t="s">
        <v>7</v>
      </c>
      <c r="B48" s="117"/>
      <c r="C48" s="118"/>
      <c r="D48" s="118"/>
      <c r="E48" s="118"/>
      <c r="F48" s="119"/>
      <c r="G48" s="96">
        <f>SUM(B48:F48)</f>
        <v>0</v>
      </c>
    </row>
    <row r="49" spans="1:7" ht="15">
      <c r="A49" s="22" t="s">
        <v>8</v>
      </c>
      <c r="B49" s="117"/>
      <c r="C49" s="118"/>
      <c r="D49" s="118"/>
      <c r="E49" s="118"/>
      <c r="F49" s="119"/>
      <c r="G49" s="96">
        <f>SUM(B49:F49)</f>
        <v>0</v>
      </c>
    </row>
    <row r="50" spans="1:7" ht="15">
      <c r="A50" s="22" t="s">
        <v>9</v>
      </c>
      <c r="B50" s="117"/>
      <c r="C50" s="118"/>
      <c r="D50" s="118"/>
      <c r="E50" s="118"/>
      <c r="F50" s="119"/>
      <c r="G50" s="96">
        <f>SUM(B50:F50)</f>
        <v>0</v>
      </c>
    </row>
    <row r="51" spans="1:7" ht="15.75" thickBot="1">
      <c r="A51" s="23" t="s">
        <v>10</v>
      </c>
      <c r="B51" s="123"/>
      <c r="C51" s="124"/>
      <c r="D51" s="124"/>
      <c r="E51" s="124"/>
      <c r="F51" s="125"/>
      <c r="G51" s="99">
        <f>SUM(B51:F51)</f>
        <v>0</v>
      </c>
    </row>
    <row r="52" spans="1:7" ht="15.75" thickBot="1">
      <c r="A52" s="16" t="s">
        <v>38</v>
      </c>
      <c r="B52" s="13">
        <f aca="true" t="shared" si="4" ref="B52:G52">SUM(B47:B51)</f>
        <v>0</v>
      </c>
      <c r="C52" s="92">
        <f t="shared" si="4"/>
        <v>0</v>
      </c>
      <c r="D52" s="92">
        <f t="shared" si="4"/>
        <v>0</v>
      </c>
      <c r="E52" s="92">
        <f t="shared" si="4"/>
        <v>0</v>
      </c>
      <c r="F52" s="91">
        <f t="shared" si="4"/>
        <v>0</v>
      </c>
      <c r="G52" s="90">
        <f t="shared" si="4"/>
        <v>0</v>
      </c>
    </row>
    <row r="53" spans="1:7" ht="15">
      <c r="A53" s="5"/>
      <c r="B53" s="5"/>
      <c r="C53" s="5"/>
      <c r="D53" s="5"/>
      <c r="E53" s="5"/>
      <c r="F53" s="5"/>
      <c r="G53" s="98"/>
    </row>
    <row r="54" spans="1:7" ht="15">
      <c r="A54" s="5"/>
      <c r="B54" s="5"/>
      <c r="C54" s="5"/>
      <c r="D54" s="5"/>
      <c r="E54" s="5"/>
      <c r="F54" s="5"/>
      <c r="G54" s="98"/>
    </row>
    <row r="55" spans="1:7" ht="15.75" thickBot="1">
      <c r="A55" s="5"/>
      <c r="B55" s="5"/>
      <c r="C55" s="5"/>
      <c r="D55" s="5"/>
      <c r="E55" s="5"/>
      <c r="F55" s="5"/>
      <c r="G55" s="98"/>
    </row>
    <row r="56" spans="1:7" ht="16.5" thickBot="1">
      <c r="A56" s="5"/>
      <c r="B56" s="252" t="s">
        <v>37</v>
      </c>
      <c r="C56" s="253"/>
      <c r="D56" s="253"/>
      <c r="E56" s="253"/>
      <c r="F56" s="254"/>
      <c r="G56" s="98"/>
    </row>
    <row r="57" spans="1:7" ht="15.75" thickBot="1">
      <c r="A57" s="227" t="s">
        <v>44</v>
      </c>
      <c r="B57" s="27" t="s">
        <v>63</v>
      </c>
      <c r="C57" s="28" t="s">
        <v>3</v>
      </c>
      <c r="D57" s="18" t="s">
        <v>53</v>
      </c>
      <c r="E57" s="28" t="s">
        <v>4</v>
      </c>
      <c r="F57" s="29" t="s">
        <v>5</v>
      </c>
      <c r="G57" s="20" t="s">
        <v>11</v>
      </c>
    </row>
    <row r="58" spans="1:7" ht="15">
      <c r="A58" s="21" t="s">
        <v>6</v>
      </c>
      <c r="B58" s="114"/>
      <c r="C58" s="115"/>
      <c r="D58" s="115"/>
      <c r="E58" s="115"/>
      <c r="F58" s="116"/>
      <c r="G58" s="95">
        <f>SUM(B58:F58)</f>
        <v>0</v>
      </c>
    </row>
    <row r="59" spans="1:7" ht="15">
      <c r="A59" s="22" t="s">
        <v>7</v>
      </c>
      <c r="B59" s="117"/>
      <c r="C59" s="118"/>
      <c r="D59" s="118"/>
      <c r="E59" s="118"/>
      <c r="F59" s="119"/>
      <c r="G59" s="96">
        <f>SUM(B59:F59)</f>
        <v>0</v>
      </c>
    </row>
    <row r="60" spans="1:7" ht="15">
      <c r="A60" s="22" t="s">
        <v>8</v>
      </c>
      <c r="B60" s="117"/>
      <c r="C60" s="118"/>
      <c r="D60" s="118"/>
      <c r="E60" s="118"/>
      <c r="F60" s="119"/>
      <c r="G60" s="96">
        <f>SUM(B60:F60)</f>
        <v>0</v>
      </c>
    </row>
    <row r="61" spans="1:7" ht="15">
      <c r="A61" s="22" t="s">
        <v>9</v>
      </c>
      <c r="B61" s="117"/>
      <c r="C61" s="118"/>
      <c r="D61" s="118"/>
      <c r="E61" s="118"/>
      <c r="F61" s="119"/>
      <c r="G61" s="96">
        <f>SUM(B61:F61)</f>
        <v>0</v>
      </c>
    </row>
    <row r="62" spans="1:7" ht="15.75" thickBot="1">
      <c r="A62" s="23" t="s">
        <v>10</v>
      </c>
      <c r="B62" s="123"/>
      <c r="C62" s="124"/>
      <c r="D62" s="124"/>
      <c r="E62" s="124"/>
      <c r="F62" s="125"/>
      <c r="G62" s="99">
        <f>SUM(B62:F62)</f>
        <v>0</v>
      </c>
    </row>
    <row r="63" spans="1:7" ht="15.75" thickBot="1">
      <c r="A63" s="16" t="s">
        <v>38</v>
      </c>
      <c r="B63" s="13">
        <f aca="true" t="shared" si="5" ref="B63:G63">SUM(B58:B62)</f>
        <v>0</v>
      </c>
      <c r="C63" s="14">
        <f t="shared" si="5"/>
        <v>0</v>
      </c>
      <c r="D63" s="14">
        <f t="shared" si="5"/>
        <v>0</v>
      </c>
      <c r="E63" s="14">
        <f t="shared" si="5"/>
        <v>0</v>
      </c>
      <c r="F63" s="91">
        <f t="shared" si="5"/>
        <v>0</v>
      </c>
      <c r="G63" s="90">
        <f t="shared" si="5"/>
        <v>0</v>
      </c>
    </row>
    <row r="64" spans="1:7" ht="15">
      <c r="A64" s="5"/>
      <c r="B64" s="5"/>
      <c r="C64" s="5"/>
      <c r="D64" s="5"/>
      <c r="E64" s="5"/>
      <c r="F64" s="5"/>
      <c r="G64" s="6"/>
    </row>
  </sheetData>
  <sheetProtection password="C66F" sheet="1"/>
  <mergeCells count="6">
    <mergeCell ref="B45:F45"/>
    <mergeCell ref="B56:F56"/>
    <mergeCell ref="B1:F1"/>
    <mergeCell ref="B12:F12"/>
    <mergeCell ref="B23:F23"/>
    <mergeCell ref="B34:F34"/>
  </mergeCells>
  <printOptions/>
  <pageMargins left="0.5118110236220472" right="0.5118110236220472"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35"/>
  <sheetViews>
    <sheetView tabSelected="1" zoomScalePageLayoutView="0" workbookViewId="0" topLeftCell="A13">
      <selection activeCell="B31" sqref="B31"/>
    </sheetView>
  </sheetViews>
  <sheetFormatPr defaultColWidth="9.140625" defaultRowHeight="15"/>
  <cols>
    <col min="1" max="1" width="20.7109375" style="0" bestFit="1" customWidth="1"/>
    <col min="2" max="2" width="30.7109375" style="0" bestFit="1" customWidth="1"/>
    <col min="11" max="11" width="13.140625" style="0" bestFit="1" customWidth="1"/>
    <col min="12" max="12" width="27.7109375" style="0" bestFit="1" customWidth="1"/>
  </cols>
  <sheetData>
    <row r="1" spans="1:10" ht="15" customHeight="1">
      <c r="A1" s="255" t="s">
        <v>77</v>
      </c>
      <c r="B1" s="256"/>
      <c r="C1" s="256"/>
      <c r="D1" s="256"/>
      <c r="E1" s="256"/>
      <c r="F1" s="256"/>
      <c r="G1" s="256"/>
      <c r="H1" s="256"/>
      <c r="I1" s="256"/>
      <c r="J1" s="256"/>
    </row>
    <row r="2" spans="1:10" ht="15.75" customHeight="1">
      <c r="A2" s="256"/>
      <c r="B2" s="256"/>
      <c r="C2" s="256"/>
      <c r="D2" s="256"/>
      <c r="E2" s="256"/>
      <c r="F2" s="256"/>
      <c r="G2" s="256"/>
      <c r="H2" s="256"/>
      <c r="I2" s="256"/>
      <c r="J2" s="256"/>
    </row>
    <row r="3" spans="1:10" ht="15">
      <c r="A3" s="25"/>
      <c r="B3" s="15"/>
      <c r="C3" s="15"/>
      <c r="D3" s="15"/>
      <c r="E3" s="5"/>
      <c r="F3" s="30" t="s">
        <v>39</v>
      </c>
      <c r="G3" s="15" t="s">
        <v>40</v>
      </c>
      <c r="H3" s="15"/>
      <c r="I3" s="5"/>
      <c r="J3" s="5"/>
    </row>
    <row r="4" spans="1:10" ht="15">
      <c r="A4" s="25"/>
      <c r="B4" s="25"/>
      <c r="C4" s="15"/>
      <c r="D4" s="15"/>
      <c r="E4" s="5"/>
      <c r="F4" s="15"/>
      <c r="G4" s="15" t="s">
        <v>42</v>
      </c>
      <c r="H4" s="15"/>
      <c r="I4" s="5"/>
      <c r="J4" s="5"/>
    </row>
    <row r="5" spans="1:10" ht="15">
      <c r="A5" s="5"/>
      <c r="B5" s="5"/>
      <c r="C5" s="5"/>
      <c r="D5" s="5"/>
      <c r="E5" s="5"/>
      <c r="F5" s="5"/>
      <c r="G5" s="5"/>
      <c r="H5" s="5"/>
      <c r="I5" s="5"/>
      <c r="J5" s="5"/>
    </row>
    <row r="6" spans="1:10" ht="15">
      <c r="A6" s="25" t="s">
        <v>41</v>
      </c>
      <c r="B6" s="6" t="s">
        <v>20</v>
      </c>
      <c r="C6" s="5"/>
      <c r="D6" s="5"/>
      <c r="E6" s="5"/>
      <c r="F6" s="5"/>
      <c r="G6" s="5"/>
      <c r="H6" s="5"/>
      <c r="I6" s="5"/>
      <c r="J6" s="5"/>
    </row>
    <row r="7" spans="1:10" ht="15">
      <c r="A7" s="31">
        <v>10</v>
      </c>
      <c r="B7" s="32">
        <f>9*POWER(10,-5)*(POWER(A7,2.3928))</f>
        <v>0.022235275224345895</v>
      </c>
      <c r="C7" s="5"/>
      <c r="D7" s="5"/>
      <c r="E7" s="5"/>
      <c r="F7" s="5"/>
      <c r="G7" s="5"/>
      <c r="H7" s="5"/>
      <c r="I7" s="5"/>
      <c r="J7" s="5"/>
    </row>
    <row r="8" spans="1:10" ht="15">
      <c r="A8" s="31">
        <v>30</v>
      </c>
      <c r="B8" s="32">
        <f>9*POWER(10,-5)*(POWER(A8,2.3928))</f>
        <v>0.30810464636380036</v>
      </c>
      <c r="C8" s="5"/>
      <c r="D8" s="5"/>
      <c r="E8" s="5"/>
      <c r="F8" s="5"/>
      <c r="G8" s="5"/>
      <c r="H8" s="5"/>
      <c r="I8" s="5"/>
      <c r="J8" s="5"/>
    </row>
    <row r="9" spans="1:10" ht="15">
      <c r="A9" s="31">
        <v>50</v>
      </c>
      <c r="B9" s="32">
        <f>9*POWER(10,-5)*(POWER(A9,2.3928))</f>
        <v>1.0460150563492265</v>
      </c>
      <c r="C9" s="5"/>
      <c r="D9" s="5"/>
      <c r="E9" s="5"/>
      <c r="F9" s="5"/>
      <c r="G9" s="5"/>
      <c r="H9" s="5"/>
      <c r="I9" s="5"/>
      <c r="J9" s="5"/>
    </row>
    <row r="10" spans="1:10" ht="15">
      <c r="A10" s="31">
        <v>70</v>
      </c>
      <c r="B10" s="32">
        <f>9*POWER(10,-5)*(POWER(A10,2.3928))</f>
        <v>2.3398773829353927</v>
      </c>
      <c r="C10" s="5"/>
      <c r="D10" s="5"/>
      <c r="E10" s="5"/>
      <c r="F10" s="5"/>
      <c r="G10" s="5"/>
      <c r="H10" s="5"/>
      <c r="I10" s="5"/>
      <c r="J10" s="5"/>
    </row>
    <row r="11" spans="1:10" ht="15">
      <c r="A11" s="31">
        <v>90</v>
      </c>
      <c r="B11" s="32">
        <f>9*POWER(10,-5)*(POWER(A11,2.3928))</f>
        <v>4.269273582322173</v>
      </c>
      <c r="C11" s="5"/>
      <c r="D11" s="5"/>
      <c r="E11" s="5"/>
      <c r="F11" s="5"/>
      <c r="G11" s="5"/>
      <c r="H11" s="5"/>
      <c r="I11" s="5"/>
      <c r="J11" s="5"/>
    </row>
    <row r="12" spans="1:10" ht="15">
      <c r="A12" s="5"/>
      <c r="B12" s="5"/>
      <c r="C12" s="5"/>
      <c r="D12" s="5"/>
      <c r="E12" s="5"/>
      <c r="F12" s="5"/>
      <c r="G12" s="5"/>
      <c r="H12" s="5"/>
      <c r="I12" s="5"/>
      <c r="J12" s="5"/>
    </row>
    <row r="13" spans="1:10" ht="15">
      <c r="A13" s="256" t="s">
        <v>43</v>
      </c>
      <c r="B13" s="256"/>
      <c r="C13" s="256"/>
      <c r="D13" s="256"/>
      <c r="E13" s="256"/>
      <c r="F13" s="256"/>
      <c r="G13" s="256"/>
      <c r="H13" s="256"/>
      <c r="I13" s="256"/>
      <c r="J13" s="256"/>
    </row>
    <row r="14" spans="1:10" ht="15">
      <c r="A14" s="256"/>
      <c r="B14" s="256"/>
      <c r="C14" s="256"/>
      <c r="D14" s="256"/>
      <c r="E14" s="256"/>
      <c r="F14" s="256"/>
      <c r="G14" s="256"/>
      <c r="H14" s="256"/>
      <c r="I14" s="256"/>
      <c r="J14" s="256"/>
    </row>
    <row r="15" spans="1:10" ht="15">
      <c r="A15" s="25"/>
      <c r="B15" s="15"/>
      <c r="C15" s="15"/>
      <c r="D15" s="15"/>
      <c r="E15" s="5"/>
      <c r="F15" s="30" t="s">
        <v>39</v>
      </c>
      <c r="G15" s="15" t="s">
        <v>40</v>
      </c>
      <c r="H15" s="15"/>
      <c r="I15" s="5"/>
      <c r="J15" s="5"/>
    </row>
    <row r="16" spans="1:10" ht="15">
      <c r="A16" s="25"/>
      <c r="B16" s="25"/>
      <c r="C16" s="15"/>
      <c r="D16" s="15"/>
      <c r="E16" s="5"/>
      <c r="F16" s="15"/>
      <c r="G16" s="15" t="s">
        <v>42</v>
      </c>
      <c r="H16" s="15"/>
      <c r="I16" s="5"/>
      <c r="J16" s="5"/>
    </row>
    <row r="17" spans="1:10" ht="15">
      <c r="A17" s="5"/>
      <c r="B17" s="5"/>
      <c r="C17" s="5"/>
      <c r="D17" s="5"/>
      <c r="E17" s="5"/>
      <c r="F17" s="5"/>
      <c r="G17" s="5"/>
      <c r="H17" s="5"/>
      <c r="I17" s="5"/>
      <c r="J17" s="5"/>
    </row>
    <row r="18" spans="1:10" ht="15">
      <c r="A18" s="25" t="s">
        <v>41</v>
      </c>
      <c r="B18" s="6" t="s">
        <v>20</v>
      </c>
      <c r="C18" s="5"/>
      <c r="D18" s="5"/>
      <c r="E18" s="5"/>
      <c r="F18" s="5"/>
      <c r="G18" s="5"/>
      <c r="H18" s="5"/>
      <c r="I18" s="5"/>
      <c r="J18" s="5"/>
    </row>
    <row r="19" spans="1:10" ht="15">
      <c r="A19" s="31">
        <v>10</v>
      </c>
      <c r="B19" s="32">
        <f>0.0029*POWER(A19,1.6624)</f>
        <v>0.13329013195314043</v>
      </c>
      <c r="C19" s="5"/>
      <c r="D19" s="5"/>
      <c r="E19" s="5"/>
      <c r="F19" s="5"/>
      <c r="G19" s="15"/>
      <c r="H19" s="5"/>
      <c r="I19" s="5"/>
      <c r="J19" s="5"/>
    </row>
    <row r="20" spans="1:10" ht="15">
      <c r="A20" s="31">
        <v>30</v>
      </c>
      <c r="B20" s="32">
        <f>0.0029*POWER(A20,1.6624)</f>
        <v>0.8278742445333227</v>
      </c>
      <c r="C20" s="5"/>
      <c r="D20" s="5"/>
      <c r="E20" s="5"/>
      <c r="F20" s="5"/>
      <c r="G20" s="5"/>
      <c r="H20" s="5"/>
      <c r="I20" s="5"/>
      <c r="J20" s="5"/>
    </row>
    <row r="21" spans="1:10" ht="15">
      <c r="A21" s="31">
        <v>50</v>
      </c>
      <c r="B21" s="32">
        <f>0.0029*POWER(A21,1.6624)</f>
        <v>1.9353777019386251</v>
      </c>
      <c r="C21" s="5"/>
      <c r="D21" s="5"/>
      <c r="E21" s="5"/>
      <c r="F21" s="5"/>
      <c r="G21" s="5"/>
      <c r="H21" s="5"/>
      <c r="I21" s="5"/>
      <c r="J21" s="5"/>
    </row>
    <row r="22" spans="1:10" ht="15">
      <c r="A22" s="31">
        <v>70</v>
      </c>
      <c r="B22" s="32">
        <f>0.0029*POWER(A22,1.6624)</f>
        <v>3.386015794650778</v>
      </c>
      <c r="C22" s="5"/>
      <c r="D22" s="5"/>
      <c r="E22" s="5"/>
      <c r="F22" s="5"/>
      <c r="G22" s="5"/>
      <c r="H22" s="5"/>
      <c r="I22" s="5"/>
      <c r="J22" s="5"/>
    </row>
    <row r="23" spans="1:10" ht="15">
      <c r="A23" s="31">
        <v>90</v>
      </c>
      <c r="B23" s="32">
        <f>0.0029*POWER(A23,1.6624)</f>
        <v>5.1419842918496785</v>
      </c>
      <c r="C23" s="5"/>
      <c r="D23" s="5"/>
      <c r="E23" s="5"/>
      <c r="F23" s="5"/>
      <c r="G23" s="5"/>
      <c r="H23" s="5"/>
      <c r="I23" s="5"/>
      <c r="J23" s="5"/>
    </row>
    <row r="24" spans="1:10" ht="15">
      <c r="A24" s="5"/>
      <c r="B24" s="5"/>
      <c r="C24" s="5"/>
      <c r="D24" s="5"/>
      <c r="E24" s="5"/>
      <c r="F24" s="5"/>
      <c r="G24" s="5"/>
      <c r="H24" s="5"/>
      <c r="I24" s="5"/>
      <c r="J24" s="5"/>
    </row>
    <row r="25" spans="1:10" ht="15">
      <c r="A25" s="255" t="s">
        <v>78</v>
      </c>
      <c r="B25" s="256"/>
      <c r="C25" s="256"/>
      <c r="D25" s="256"/>
      <c r="E25" s="256"/>
      <c r="F25" s="256"/>
      <c r="G25" s="256"/>
      <c r="H25" s="256"/>
      <c r="I25" s="256"/>
      <c r="J25" s="256"/>
    </row>
    <row r="26" spans="1:10" ht="15">
      <c r="A26" s="256"/>
      <c r="B26" s="256"/>
      <c r="C26" s="256"/>
      <c r="D26" s="256"/>
      <c r="E26" s="256"/>
      <c r="F26" s="256"/>
      <c r="G26" s="256"/>
      <c r="H26" s="256"/>
      <c r="I26" s="256"/>
      <c r="J26" s="256"/>
    </row>
    <row r="27" spans="1:10" ht="15">
      <c r="A27" s="25"/>
      <c r="B27" s="15"/>
      <c r="C27" s="15"/>
      <c r="D27" s="15"/>
      <c r="E27" s="5"/>
      <c r="F27" s="30" t="s">
        <v>39</v>
      </c>
      <c r="G27" s="15" t="s">
        <v>40</v>
      </c>
      <c r="H27" s="15"/>
      <c r="I27" s="5"/>
      <c r="J27" s="5"/>
    </row>
    <row r="28" spans="1:10" ht="15">
      <c r="A28" s="25"/>
      <c r="B28" s="25"/>
      <c r="C28" s="15"/>
      <c r="D28" s="15"/>
      <c r="E28" s="5"/>
      <c r="F28" s="15"/>
      <c r="G28" s="15" t="s">
        <v>42</v>
      </c>
      <c r="H28" s="15"/>
      <c r="I28" s="5"/>
      <c r="J28" s="5"/>
    </row>
    <row r="29" spans="1:10" ht="15">
      <c r="A29" s="5"/>
      <c r="B29" s="5"/>
      <c r="C29" s="5"/>
      <c r="D29" s="5"/>
      <c r="E29" s="5"/>
      <c r="F29" s="5"/>
      <c r="G29" s="5"/>
      <c r="H29" s="5"/>
      <c r="I29" s="5"/>
      <c r="J29" s="5"/>
    </row>
    <row r="30" spans="1:10" ht="15">
      <c r="A30" s="25" t="s">
        <v>41</v>
      </c>
      <c r="B30" s="6" t="s">
        <v>20</v>
      </c>
      <c r="C30" s="5"/>
      <c r="D30" s="5"/>
      <c r="E30" s="5"/>
      <c r="F30" s="5"/>
      <c r="G30" s="5"/>
      <c r="H30" s="5"/>
      <c r="I30" s="5"/>
      <c r="J30" s="5"/>
    </row>
    <row r="31" spans="1:10" ht="15">
      <c r="A31" s="31">
        <v>10</v>
      </c>
      <c r="B31" s="32">
        <f>0.0003*POWER(A31,1.8649)</f>
        <v>0.021979674404389204</v>
      </c>
      <c r="C31" s="5"/>
      <c r="D31" s="5"/>
      <c r="E31" s="5"/>
      <c r="F31" s="5"/>
      <c r="G31" s="5"/>
      <c r="H31" s="5"/>
      <c r="I31" s="5"/>
      <c r="J31" s="5"/>
    </row>
    <row r="32" spans="1:10" ht="15">
      <c r="A32" s="31">
        <v>30</v>
      </c>
      <c r="B32" s="32">
        <f>0.0003*POWER(A32,1.8649)</f>
        <v>0.17053152768466978</v>
      </c>
      <c r="C32" s="5"/>
      <c r="D32" s="5"/>
      <c r="E32" s="5"/>
      <c r="F32" s="5"/>
      <c r="G32" s="5"/>
      <c r="H32" s="5"/>
      <c r="I32" s="5"/>
      <c r="J32" s="5"/>
    </row>
    <row r="33" spans="1:10" ht="15">
      <c r="A33" s="31">
        <v>50</v>
      </c>
      <c r="B33" s="32">
        <f>0.0003*POWER(A33,1.8649)</f>
        <v>0.4421100789625031</v>
      </c>
      <c r="C33" s="5"/>
      <c r="D33" s="5"/>
      <c r="E33" s="5"/>
      <c r="F33" s="5"/>
      <c r="G33" s="5"/>
      <c r="H33" s="5"/>
      <c r="I33" s="5"/>
      <c r="J33" s="5"/>
    </row>
    <row r="34" spans="1:10" ht="15">
      <c r="A34" s="31">
        <v>70</v>
      </c>
      <c r="B34" s="32">
        <f>0.0003*POWER(A34,1.8649)</f>
        <v>0.8280271739044464</v>
      </c>
      <c r="C34" s="5"/>
      <c r="D34" s="5"/>
      <c r="E34" s="5"/>
      <c r="F34" s="5"/>
      <c r="G34" s="5"/>
      <c r="H34" s="5"/>
      <c r="I34" s="5"/>
      <c r="J34" s="5"/>
    </row>
    <row r="35" spans="1:10" ht="15">
      <c r="A35" s="31">
        <v>90</v>
      </c>
      <c r="B35" s="32">
        <f>0.0003*POWER(A35,1.8649)</f>
        <v>1.3230861112601369</v>
      </c>
      <c r="C35" s="5"/>
      <c r="D35" s="5"/>
      <c r="E35" s="5"/>
      <c r="F35" s="5"/>
      <c r="G35" s="5"/>
      <c r="H35" s="5"/>
      <c r="I35" s="5"/>
      <c r="J35" s="5"/>
    </row>
  </sheetData>
  <sheetProtection/>
  <mergeCells count="3">
    <mergeCell ref="A1:J2"/>
    <mergeCell ref="A13:J14"/>
    <mergeCell ref="A25:J26"/>
  </mergeCells>
  <printOptions/>
  <pageMargins left="0.7086614173228347" right="0.7086614173228347" top="0.5511811023622047" bottom="0.5511811023622047"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K25"/>
  <sheetViews>
    <sheetView zoomScalePageLayoutView="0" workbookViewId="0" topLeftCell="A1">
      <selection activeCell="B20" sqref="B20"/>
    </sheetView>
  </sheetViews>
  <sheetFormatPr defaultColWidth="9.140625" defaultRowHeight="15"/>
  <cols>
    <col min="1" max="1" width="14.140625" style="0" bestFit="1" customWidth="1"/>
    <col min="2" max="7" width="13.7109375" style="0" customWidth="1"/>
    <col min="8" max="8" width="12.7109375" style="0" bestFit="1" customWidth="1"/>
    <col min="9" max="9" width="11.00390625" style="0" customWidth="1"/>
    <col min="10" max="10" width="30.140625" style="0" bestFit="1" customWidth="1"/>
    <col min="11" max="11" width="27.28125" style="0" bestFit="1" customWidth="1"/>
  </cols>
  <sheetData>
    <row r="1" spans="1:11" ht="16.5" thickBot="1">
      <c r="A1" s="5"/>
      <c r="B1" s="252" t="s">
        <v>45</v>
      </c>
      <c r="C1" s="253"/>
      <c r="D1" s="253"/>
      <c r="E1" s="253"/>
      <c r="F1" s="253"/>
      <c r="G1" s="254"/>
      <c r="H1" s="5"/>
      <c r="I1" s="5"/>
      <c r="J1" s="64"/>
      <c r="K1" s="4"/>
    </row>
    <row r="2" spans="1:11" ht="15.75" thickBot="1">
      <c r="A2" s="17" t="s">
        <v>44</v>
      </c>
      <c r="B2" s="68">
        <v>1</v>
      </c>
      <c r="C2" s="69">
        <v>2</v>
      </c>
      <c r="D2" s="69">
        <v>3</v>
      </c>
      <c r="E2" s="69">
        <v>4</v>
      </c>
      <c r="F2" s="69">
        <v>5</v>
      </c>
      <c r="G2" s="70">
        <v>6</v>
      </c>
      <c r="H2" s="6"/>
      <c r="I2" s="6"/>
      <c r="J2" s="65"/>
      <c r="K2" s="2"/>
    </row>
    <row r="3" spans="1:11" ht="15">
      <c r="A3" s="21" t="s">
        <v>6</v>
      </c>
      <c r="B3" s="89">
        <f>'Data Entry'!G3</f>
        <v>0</v>
      </c>
      <c r="C3" s="15">
        <f>'Data Entry'!G14</f>
        <v>0</v>
      </c>
      <c r="D3" s="15">
        <f>'Data Entry'!G25</f>
        <v>0</v>
      </c>
      <c r="E3" s="15">
        <f>'Data Entry'!G36</f>
        <v>0</v>
      </c>
      <c r="F3" s="15">
        <f>'Data Entry'!G47</f>
        <v>0</v>
      </c>
      <c r="G3" s="126">
        <f>'Data Entry'!G58</f>
        <v>0</v>
      </c>
      <c r="H3" s="45"/>
      <c r="I3" s="45"/>
      <c r="J3" s="66"/>
      <c r="K3" s="43"/>
    </row>
    <row r="4" spans="1:11" ht="15">
      <c r="A4" s="22" t="s">
        <v>7</v>
      </c>
      <c r="B4" s="89">
        <f>'Data Entry'!G4</f>
        <v>0</v>
      </c>
      <c r="C4" s="15">
        <f>'Data Entry'!G15</f>
        <v>0</v>
      </c>
      <c r="D4" s="15">
        <f>'Data Entry'!G26</f>
        <v>0</v>
      </c>
      <c r="E4" s="15">
        <f>'Data Entry'!G37</f>
        <v>0</v>
      </c>
      <c r="F4" s="15">
        <f>'Data Entry'!G48</f>
        <v>0</v>
      </c>
      <c r="G4" s="126">
        <f>'Data Entry'!G59</f>
        <v>0</v>
      </c>
      <c r="H4" s="45"/>
      <c r="I4" s="45"/>
      <c r="J4" s="67"/>
      <c r="K4" s="43"/>
    </row>
    <row r="5" spans="1:11" ht="15">
      <c r="A5" s="22" t="s">
        <v>8</v>
      </c>
      <c r="B5" s="89">
        <f>'Data Entry'!G5</f>
        <v>0</v>
      </c>
      <c r="C5" s="15">
        <f>'Data Entry'!G16</f>
        <v>0</v>
      </c>
      <c r="D5" s="15">
        <f>'Data Entry'!G27</f>
        <v>0</v>
      </c>
      <c r="E5" s="15">
        <f>'Data Entry'!G38</f>
        <v>0</v>
      </c>
      <c r="F5" s="15">
        <f>'Data Entry'!G49</f>
        <v>0</v>
      </c>
      <c r="G5" s="126">
        <f>'Data Entry'!G60</f>
        <v>0</v>
      </c>
      <c r="H5" s="45"/>
      <c r="I5" s="45"/>
      <c r="J5" s="67"/>
      <c r="K5" s="43"/>
    </row>
    <row r="6" spans="1:11" ht="15">
      <c r="A6" s="22" t="s">
        <v>9</v>
      </c>
      <c r="B6" s="89">
        <f>'Data Entry'!G6</f>
        <v>0</v>
      </c>
      <c r="C6" s="15">
        <f>'Data Entry'!G17</f>
        <v>0</v>
      </c>
      <c r="D6" s="15">
        <f>'Data Entry'!G28</f>
        <v>0</v>
      </c>
      <c r="E6" s="15">
        <f>'Data Entry'!G39</f>
        <v>0</v>
      </c>
      <c r="F6" s="15">
        <f>'Data Entry'!G50</f>
        <v>0</v>
      </c>
      <c r="G6" s="126">
        <f>'Data Entry'!G61</f>
        <v>0</v>
      </c>
      <c r="H6" s="45"/>
      <c r="I6" s="45"/>
      <c r="J6" s="67"/>
      <c r="K6" s="43"/>
    </row>
    <row r="7" spans="1:11" ht="15.75" thickBot="1">
      <c r="A7" s="23" t="s">
        <v>10</v>
      </c>
      <c r="B7" s="127">
        <f>'Data Entry'!G7</f>
        <v>0</v>
      </c>
      <c r="C7" s="128">
        <f>'Data Entry'!G18</f>
        <v>0</v>
      </c>
      <c r="D7" s="128">
        <f>'Data Entry'!G29</f>
        <v>0</v>
      </c>
      <c r="E7" s="128">
        <f>'Data Entry'!G40</f>
        <v>0</v>
      </c>
      <c r="F7" s="128">
        <f>'Data Entry'!G51</f>
        <v>0</v>
      </c>
      <c r="G7" s="129">
        <f>'Data Entry'!G62</f>
        <v>0</v>
      </c>
      <c r="H7" s="45"/>
      <c r="I7" s="45"/>
      <c r="J7" s="67"/>
      <c r="K7" s="43"/>
    </row>
    <row r="8" spans="1:11" ht="15.75" thickBot="1">
      <c r="A8" s="5"/>
      <c r="B8" s="5"/>
      <c r="C8" s="5"/>
      <c r="D8" s="5"/>
      <c r="E8" s="5"/>
      <c r="F8" s="5"/>
      <c r="G8" s="5"/>
      <c r="H8" s="5"/>
      <c r="I8" s="5"/>
      <c r="J8" s="64"/>
      <c r="K8" s="44"/>
    </row>
    <row r="9" spans="1:10" ht="18.75" thickBot="1">
      <c r="A9" s="33"/>
      <c r="B9" s="257" t="s">
        <v>46</v>
      </c>
      <c r="C9" s="258"/>
      <c r="D9" s="258"/>
      <c r="E9" s="258"/>
      <c r="F9" s="258"/>
      <c r="G9" s="259"/>
      <c r="H9" s="5"/>
      <c r="I9" s="5"/>
      <c r="J9" s="64"/>
    </row>
    <row r="10" spans="1:10" ht="18" thickBot="1">
      <c r="A10" s="17" t="s">
        <v>44</v>
      </c>
      <c r="B10" s="46">
        <v>1</v>
      </c>
      <c r="C10" s="19">
        <v>2</v>
      </c>
      <c r="D10" s="19">
        <v>3</v>
      </c>
      <c r="E10" s="19">
        <v>4</v>
      </c>
      <c r="F10" s="19">
        <v>5</v>
      </c>
      <c r="G10" s="47">
        <v>6</v>
      </c>
      <c r="H10" s="226" t="s">
        <v>21</v>
      </c>
      <c r="I10" s="153" t="s">
        <v>19</v>
      </c>
      <c r="J10" s="64"/>
    </row>
    <row r="11" spans="1:10" ht="15">
      <c r="A11" s="71" t="s">
        <v>6</v>
      </c>
      <c r="B11" s="74">
        <f>IF('Site Description'!$B$34&gt;0,B3/'Site Description'!$B$34,"NO TRANSECT")</f>
        <v>0</v>
      </c>
      <c r="C11" s="74">
        <f>IF('Site Description'!$C$34&gt;0,C3/'Site Description'!$C$34,"NO TRANSECT")</f>
        <v>0</v>
      </c>
      <c r="D11" s="74">
        <f>IF('Site Description'!$D$34&gt;0,D3/'Site Description'!$D$34,"NO TRANSECT")</f>
        <v>0</v>
      </c>
      <c r="E11" s="74">
        <f>IF('Site Description'!$E$34&gt;0,E3/'Site Description'!$E$34,"NO TRANSECT")</f>
        <v>0</v>
      </c>
      <c r="F11" s="74">
        <f>IF('Site Description'!$F$34&gt;0,F3/'Site Description'!$F$34,"NO TRANSECT")</f>
        <v>0</v>
      </c>
      <c r="G11" s="76">
        <f>IF('Site Description'!$G$34&gt;0,G3/'Site Description'!$G$34,"NO TRANSECT")</f>
        <v>0</v>
      </c>
      <c r="H11" s="145">
        <f>AVERAGE(B11:G11)</f>
        <v>0</v>
      </c>
      <c r="I11" s="146">
        <f>STDEV(B11:G11)</f>
        <v>0</v>
      </c>
      <c r="J11" s="64"/>
    </row>
    <row r="12" spans="1:9" ht="15">
      <c r="A12" s="72" t="s">
        <v>7</v>
      </c>
      <c r="B12" s="11">
        <f>IF('Site Description'!$B$34&gt;0,B4/'Site Description'!$B$34,"NO TRANSECT")</f>
        <v>0</v>
      </c>
      <c r="C12" s="11">
        <f>IF('Site Description'!$C$34&gt;0,C4/'Site Description'!$C$34,"NO TRANSECT")</f>
        <v>0</v>
      </c>
      <c r="D12" s="11">
        <f>IF('Site Description'!$D$34&gt;0,D4/'Site Description'!$D$34,"NO TRANSECT")</f>
        <v>0</v>
      </c>
      <c r="E12" s="11">
        <f>IF('Site Description'!$E$34&gt;0,E4/'Site Description'!$E$34,"NO TRANSECT")</f>
        <v>0</v>
      </c>
      <c r="F12" s="11">
        <f>IF('Site Description'!$F$34&gt;0,F4/'Site Description'!$F$34,"NO TRANSECT")</f>
        <v>0</v>
      </c>
      <c r="G12" s="77">
        <f>IF('Site Description'!$G$34&gt;0,G4/'Site Description'!$G$34,"NO TRANSECT")</f>
        <v>0</v>
      </c>
      <c r="H12" s="147">
        <f>AVERAGE(B12:G12)</f>
        <v>0</v>
      </c>
      <c r="I12" s="148">
        <f>STDEV(B12:G12)</f>
        <v>0</v>
      </c>
    </row>
    <row r="13" spans="1:9" ht="15">
      <c r="A13" s="72" t="s">
        <v>8</v>
      </c>
      <c r="B13" s="11">
        <f>IF('Site Description'!$B$34&gt;0,B5/'Site Description'!$B$34,"NO TRANSECT")</f>
        <v>0</v>
      </c>
      <c r="C13" s="11">
        <f>IF('Site Description'!$C$34&gt;0,C5/'Site Description'!$C$34,"NO TRANSECT")</f>
        <v>0</v>
      </c>
      <c r="D13" s="11">
        <f>IF('Site Description'!$D$34&gt;0,D5/'Site Description'!$D$34,"NO TRANSECT")</f>
        <v>0</v>
      </c>
      <c r="E13" s="11">
        <f>IF('Site Description'!$E$34&gt;0,E5/'Site Description'!$E$34,"NO TRANSECT")</f>
        <v>0</v>
      </c>
      <c r="F13" s="11">
        <f>IF('Site Description'!$F$34&gt;0,F5/'Site Description'!$F$34,"NO TRANSECT")</f>
        <v>0</v>
      </c>
      <c r="G13" s="77">
        <f>IF('Site Description'!$G$34&gt;0,G5/'Site Description'!$G$34,"NO TRANSECT")</f>
        <v>0</v>
      </c>
      <c r="H13" s="147">
        <f>AVERAGE(B13:G13)</f>
        <v>0</v>
      </c>
      <c r="I13" s="148">
        <f>STDEV(B13:G13)</f>
        <v>0</v>
      </c>
    </row>
    <row r="14" spans="1:9" ht="15">
      <c r="A14" s="72" t="s">
        <v>9</v>
      </c>
      <c r="B14" s="11">
        <f>IF('Site Description'!$B$34&gt;0,B6/'Site Description'!$B$34,"NO TRANSECT")</f>
        <v>0</v>
      </c>
      <c r="C14" s="11">
        <f>IF('Site Description'!$C$34&gt;0,C6/'Site Description'!$C$34,"NO TRANSECT")</f>
        <v>0</v>
      </c>
      <c r="D14" s="11">
        <f>IF('Site Description'!$D$34&gt;0,D6/'Site Description'!$D$34,"NO TRANSECT")</f>
        <v>0</v>
      </c>
      <c r="E14" s="11">
        <f>IF('Site Description'!$E$34&gt;0,E6/'Site Description'!$E$34,"NO TRANSECT")</f>
        <v>0</v>
      </c>
      <c r="F14" s="11">
        <f>IF('Site Description'!$F$34&gt;0,F6/'Site Description'!$F$34,"NO TRANSECT")</f>
        <v>0</v>
      </c>
      <c r="G14" s="77">
        <f>IF('Site Description'!$G$34&gt;0,G6/'Site Description'!$G$34,"NO TRANSECT")</f>
        <v>0</v>
      </c>
      <c r="H14" s="147">
        <f>AVERAGE(B14:G14)</f>
        <v>0</v>
      </c>
      <c r="I14" s="148">
        <f>STDEV(B14:G14)</f>
        <v>0</v>
      </c>
    </row>
    <row r="15" spans="1:9" ht="15.75" thickBot="1">
      <c r="A15" s="73" t="s">
        <v>10</v>
      </c>
      <c r="B15" s="75">
        <f>IF('Site Description'!$B$34&gt;0,B7/'Site Description'!$B$34,"NO TRANSECT")</f>
        <v>0</v>
      </c>
      <c r="C15" s="75">
        <f>IF('Site Description'!$C$34&gt;0,C7/'Site Description'!$C$34,"NO TRANSECT")</f>
        <v>0</v>
      </c>
      <c r="D15" s="75">
        <f>IF('Site Description'!$D$34&gt;0,D7/'Site Description'!$D$34,"NO TRANSECT")</f>
        <v>0</v>
      </c>
      <c r="E15" s="75">
        <f>IF('Site Description'!$E$34&gt;0,E7/'Site Description'!$E$34,"NO TRANSECT")</f>
        <v>0</v>
      </c>
      <c r="F15" s="75">
        <f>IF('Site Description'!$F$34&gt;0,F7/'Site Description'!$F$34,"NO TRANSECT")</f>
        <v>0</v>
      </c>
      <c r="G15" s="78">
        <f>IF('Site Description'!$G$34&gt;0,G7/'Site Description'!$G$34,"NO TRANSECT")</f>
        <v>0</v>
      </c>
      <c r="H15" s="149">
        <f>AVERAGE(B15:G15)</f>
        <v>0</v>
      </c>
      <c r="I15" s="150">
        <f>STDEV(B15:G15)</f>
        <v>0</v>
      </c>
    </row>
    <row r="16" spans="1:9" ht="15">
      <c r="A16" s="5"/>
      <c r="B16" s="5"/>
      <c r="C16" s="5"/>
      <c r="D16" s="5"/>
      <c r="E16" s="5"/>
      <c r="F16" s="5"/>
      <c r="G16" s="5"/>
      <c r="H16" s="5"/>
      <c r="I16" s="15"/>
    </row>
    <row r="17" spans="1:9" ht="15.75" thickBot="1">
      <c r="A17" s="5"/>
      <c r="B17" s="5"/>
      <c r="C17" s="5"/>
      <c r="D17" s="5"/>
      <c r="E17" s="5"/>
      <c r="F17" s="5"/>
      <c r="G17" s="5"/>
      <c r="H17" s="5"/>
      <c r="I17" s="5"/>
    </row>
    <row r="18" spans="1:9" ht="16.5" thickBot="1">
      <c r="A18" s="33"/>
      <c r="B18" s="257" t="s">
        <v>65</v>
      </c>
      <c r="C18" s="258"/>
      <c r="D18" s="258"/>
      <c r="E18" s="258"/>
      <c r="F18" s="258"/>
      <c r="G18" s="259"/>
      <c r="H18" s="5"/>
      <c r="I18" s="5"/>
    </row>
    <row r="19" spans="1:9" ht="15.75" thickBot="1">
      <c r="A19" s="17" t="s">
        <v>44</v>
      </c>
      <c r="B19" s="46">
        <v>1</v>
      </c>
      <c r="C19" s="19">
        <v>2</v>
      </c>
      <c r="D19" s="19">
        <v>3</v>
      </c>
      <c r="E19" s="19">
        <v>4</v>
      </c>
      <c r="F19" s="19">
        <v>5</v>
      </c>
      <c r="G19" s="47">
        <v>6</v>
      </c>
      <c r="H19" s="152" t="s">
        <v>64</v>
      </c>
      <c r="I19" s="153" t="s">
        <v>19</v>
      </c>
    </row>
    <row r="20" spans="1:9" ht="15">
      <c r="A20" s="71" t="s">
        <v>6</v>
      </c>
      <c r="B20" s="143">
        <f>IF('Site Description'!B$34&gt;1,B11*Equations!$B7*365,"NO TRANSECT")</f>
        <v>0</v>
      </c>
      <c r="C20" s="143">
        <f>IF('Site Description'!$C$34&gt;1,C11*Equations!$B7*365,"NO TRANSECT")</f>
        <v>0</v>
      </c>
      <c r="D20" s="143">
        <f>IF('Site Description'!D$34&gt;1,D11*Equations!$B7*365,"NO TRANSECT")</f>
        <v>0</v>
      </c>
      <c r="E20" s="143">
        <f>IF('Site Description'!E$34&gt;1,E11*Equations!$B7*365,"NO TRANSECT")</f>
        <v>0</v>
      </c>
      <c r="F20" s="143">
        <f>IF('Site Description'!F$34&gt;1,F11*Equations!$B7*365,"NO TRANSECT")</f>
        <v>0</v>
      </c>
      <c r="G20" s="143">
        <f>IF('Site Description'!G$34&gt;1,G11*Equations!$B7*365,"NO TRANSECT")</f>
        <v>0</v>
      </c>
      <c r="H20" s="145">
        <f aca="true" t="shared" si="0" ref="H20:H25">AVERAGE(B20:G20)</f>
        <v>0</v>
      </c>
      <c r="I20" s="146">
        <f aca="true" t="shared" si="1" ref="I20:I25">STDEV(B20:G20)</f>
        <v>0</v>
      </c>
    </row>
    <row r="21" spans="1:9" ht="15">
      <c r="A21" s="72" t="s">
        <v>7</v>
      </c>
      <c r="B21" s="143">
        <f>IF('Site Description'!B$34&gt;1,B12*Equations!$B8*365,"NO TRANSECT")</f>
        <v>0</v>
      </c>
      <c r="C21" s="143">
        <f>IF('Site Description'!$C$34&gt;1,C12*Equations!$B8*365,"NO TRANSECT")</f>
        <v>0</v>
      </c>
      <c r="D21" s="143">
        <f>IF('Site Description'!D$34&gt;1,D12*Equations!$B8*365,"NO TRANSECT")</f>
        <v>0</v>
      </c>
      <c r="E21" s="143">
        <f>IF('Site Description'!E$34&gt;1,E12*Equations!$B8*365,"NO TRANSECT")</f>
        <v>0</v>
      </c>
      <c r="F21" s="143">
        <f>IF('Site Description'!F$34&gt;1,F12*Equations!$B8*365,"NO TRANSECT")</f>
        <v>0</v>
      </c>
      <c r="G21" s="143">
        <f>IF('Site Description'!G$34&gt;1,G12*Equations!$B8*365,"NO TRANSECT")</f>
        <v>0</v>
      </c>
      <c r="H21" s="147">
        <f t="shared" si="0"/>
        <v>0</v>
      </c>
      <c r="I21" s="148">
        <f t="shared" si="1"/>
        <v>0</v>
      </c>
    </row>
    <row r="22" spans="1:9" ht="15">
      <c r="A22" s="72" t="s">
        <v>8</v>
      </c>
      <c r="B22" s="143">
        <f>IF('Site Description'!B$34&gt;1,B13*Equations!$B9*365,"NO TRANSECT")</f>
        <v>0</v>
      </c>
      <c r="C22" s="143">
        <f>IF('Site Description'!$C$34&gt;1,C13*Equations!$B9*365,"NO TRANSECT")</f>
        <v>0</v>
      </c>
      <c r="D22" s="143">
        <f>IF('Site Description'!D$34&gt;1,D13*Equations!$B9*365,"NO TRANSECT")</f>
        <v>0</v>
      </c>
      <c r="E22" s="143">
        <f>IF('Site Description'!E$34&gt;1,E13*Equations!$B9*365,"NO TRANSECT")</f>
        <v>0</v>
      </c>
      <c r="F22" s="143">
        <f>IF('Site Description'!F$34&gt;1,F13*Equations!$B9*365,"NO TRANSECT")</f>
        <v>0</v>
      </c>
      <c r="G22" s="143">
        <f>IF('Site Description'!G$34&gt;1,G13*Equations!$B9*365,"NO TRANSECT")</f>
        <v>0</v>
      </c>
      <c r="H22" s="147">
        <f t="shared" si="0"/>
        <v>0</v>
      </c>
      <c r="I22" s="148">
        <f t="shared" si="1"/>
        <v>0</v>
      </c>
    </row>
    <row r="23" spans="1:9" ht="15">
      <c r="A23" s="72" t="s">
        <v>9</v>
      </c>
      <c r="B23" s="143">
        <f>IF('Site Description'!B$34&gt;1,B14*Equations!$B10*365,"NO TRANSECT")</f>
        <v>0</v>
      </c>
      <c r="C23" s="143">
        <f>IF('Site Description'!$C$34&gt;1,C14*Equations!$B10*365,"NO TRANSECT")</f>
        <v>0</v>
      </c>
      <c r="D23" s="143">
        <f>IF('Site Description'!D$34&gt;1,D14*Equations!$B10*365,"NO TRANSECT")</f>
        <v>0</v>
      </c>
      <c r="E23" s="143">
        <f>IF('Site Description'!E$34&gt;1,E14*Equations!$B10*365,"NO TRANSECT")</f>
        <v>0</v>
      </c>
      <c r="F23" s="143">
        <f>IF('Site Description'!F$34&gt;1,F14*Equations!$B10*365,"NO TRANSECT")</f>
        <v>0</v>
      </c>
      <c r="G23" s="143">
        <f>IF('Site Description'!G$34&gt;1,G14*Equations!$B10*365,"NO TRANSECT")</f>
        <v>0</v>
      </c>
      <c r="H23" s="147">
        <f t="shared" si="0"/>
        <v>0</v>
      </c>
      <c r="I23" s="148">
        <f t="shared" si="1"/>
        <v>0</v>
      </c>
    </row>
    <row r="24" spans="1:9" ht="15.75" thickBot="1">
      <c r="A24" s="141" t="s">
        <v>10</v>
      </c>
      <c r="B24" s="143">
        <f>IF('Site Description'!B$34&gt;1,B15*Equations!$B11*365,"NO TRANSECT")</f>
        <v>0</v>
      </c>
      <c r="C24" s="143">
        <f>IF('Site Description'!$C$34&gt;1,C15*Equations!$B11*365,"NO TRANSECT")</f>
        <v>0</v>
      </c>
      <c r="D24" s="143">
        <f>IF('Site Description'!D$34&gt;1,D15*Equations!$B11*365,"NO TRANSECT")</f>
        <v>0</v>
      </c>
      <c r="E24" s="143">
        <f>IF('Site Description'!E$34&gt;1,E15*Equations!$B11*365,"NO TRANSECT")</f>
        <v>0</v>
      </c>
      <c r="F24" s="143">
        <f>IF('Site Description'!F$34&gt;1,F15*Equations!$B11*365,"NO TRANSECT")</f>
        <v>0</v>
      </c>
      <c r="G24" s="143">
        <f>IF('Site Description'!G$34&gt;1,G15*Equations!$B11*365,"NO TRANSECT")</f>
        <v>0</v>
      </c>
      <c r="H24" s="149">
        <f t="shared" si="0"/>
        <v>0</v>
      </c>
      <c r="I24" s="150">
        <f t="shared" si="1"/>
        <v>0</v>
      </c>
    </row>
    <row r="25" spans="1:9" ht="15.75" thickBot="1">
      <c r="A25" s="142" t="s">
        <v>11</v>
      </c>
      <c r="B25" s="144">
        <f>IF('Site Description'!B34&gt;1,B20+B21+B22+B23+B24,"NO TRANSECT")</f>
        <v>0</v>
      </c>
      <c r="C25" s="144">
        <f>IF('Site Description'!C34&gt;1,C20+C21+C22+C23+C24,"NO TRANSECT")</f>
        <v>0</v>
      </c>
      <c r="D25" s="144">
        <f>IF('Site Description'!D34&gt;1,D20+D21+D22+D23+D24,"NO TRANSECT")</f>
        <v>0</v>
      </c>
      <c r="E25" s="144">
        <f>IF('Site Description'!E34&gt;1,E20+E21+E22+E23+E24,"NO TRANSECT")</f>
        <v>0</v>
      </c>
      <c r="F25" s="144">
        <f>IF('Site Description'!F34&gt;1,F20+F21+F22+F23+F24,"NO TRANSECT")</f>
        <v>0</v>
      </c>
      <c r="G25" s="144">
        <f>IF('Site Description'!G34&gt;1,G20+G21+G22+G23+G24,"NO TRANSECT")</f>
        <v>0</v>
      </c>
      <c r="H25" s="151">
        <f t="shared" si="0"/>
        <v>0</v>
      </c>
      <c r="I25" s="150">
        <f t="shared" si="1"/>
        <v>0</v>
      </c>
    </row>
  </sheetData>
  <sheetProtection password="C66F" sheet="1"/>
  <mergeCells count="3">
    <mergeCell ref="B18:G18"/>
    <mergeCell ref="B1:G1"/>
    <mergeCell ref="B9:G9"/>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U50"/>
  <sheetViews>
    <sheetView zoomScalePageLayoutView="0" workbookViewId="0" topLeftCell="A22">
      <pane xSplit="1" topLeftCell="B1" activePane="topRight" state="frozen"/>
      <selection pane="topLeft" activeCell="B7" sqref="B7"/>
      <selection pane="topRight" activeCell="F49" sqref="F49"/>
    </sheetView>
  </sheetViews>
  <sheetFormatPr defaultColWidth="9.140625" defaultRowHeight="15"/>
  <cols>
    <col min="1" max="1" width="14.140625" style="0" bestFit="1" customWidth="1"/>
    <col min="2" max="19" width="16.7109375" style="0" customWidth="1"/>
  </cols>
  <sheetData>
    <row r="1" spans="1:19" ht="16.5" thickBot="1">
      <c r="A1" s="33"/>
      <c r="B1" s="252" t="s">
        <v>45</v>
      </c>
      <c r="C1" s="253"/>
      <c r="D1" s="253"/>
      <c r="E1" s="253"/>
      <c r="F1" s="253"/>
      <c r="G1" s="254"/>
      <c r="H1" s="252" t="s">
        <v>45</v>
      </c>
      <c r="I1" s="253"/>
      <c r="J1" s="253"/>
      <c r="K1" s="253"/>
      <c r="L1" s="253"/>
      <c r="M1" s="254"/>
      <c r="N1" s="252" t="s">
        <v>45</v>
      </c>
      <c r="O1" s="253"/>
      <c r="P1" s="253"/>
      <c r="Q1" s="253"/>
      <c r="R1" s="253"/>
      <c r="S1" s="254"/>
    </row>
    <row r="2" spans="1:19" ht="16.5" thickBot="1">
      <c r="A2" s="38"/>
      <c r="B2" s="260" t="s">
        <v>12</v>
      </c>
      <c r="C2" s="261"/>
      <c r="D2" s="262"/>
      <c r="E2" s="252" t="s">
        <v>13</v>
      </c>
      <c r="F2" s="253"/>
      <c r="G2" s="254"/>
      <c r="H2" s="252" t="s">
        <v>14</v>
      </c>
      <c r="I2" s="253"/>
      <c r="J2" s="254"/>
      <c r="K2" s="252" t="s">
        <v>15</v>
      </c>
      <c r="L2" s="253"/>
      <c r="M2" s="254"/>
      <c r="N2" s="252" t="s">
        <v>16</v>
      </c>
      <c r="O2" s="253"/>
      <c r="P2" s="254"/>
      <c r="Q2" s="252" t="s">
        <v>17</v>
      </c>
      <c r="R2" s="253"/>
      <c r="S2" s="254"/>
    </row>
    <row r="3" spans="1:19" ht="15">
      <c r="A3" s="24" t="s">
        <v>44</v>
      </c>
      <c r="B3" s="83" t="s">
        <v>47</v>
      </c>
      <c r="C3" s="83" t="s">
        <v>48</v>
      </c>
      <c r="D3" s="80" t="s">
        <v>49</v>
      </c>
      <c r="E3" s="81" t="s">
        <v>47</v>
      </c>
      <c r="F3" s="84" t="s">
        <v>48</v>
      </c>
      <c r="G3" s="82" t="s">
        <v>49</v>
      </c>
      <c r="H3" s="81" t="s">
        <v>47</v>
      </c>
      <c r="I3" s="84" t="s">
        <v>48</v>
      </c>
      <c r="J3" s="82" t="s">
        <v>49</v>
      </c>
      <c r="K3" s="81" t="s">
        <v>47</v>
      </c>
      <c r="L3" s="84" t="s">
        <v>48</v>
      </c>
      <c r="M3" s="82" t="s">
        <v>49</v>
      </c>
      <c r="N3" s="81" t="s">
        <v>47</v>
      </c>
      <c r="O3" s="84" t="s">
        <v>48</v>
      </c>
      <c r="P3" s="82" t="s">
        <v>49</v>
      </c>
      <c r="Q3" s="81" t="s">
        <v>47</v>
      </c>
      <c r="R3" s="84" t="s">
        <v>48</v>
      </c>
      <c r="S3" s="82" t="s">
        <v>49</v>
      </c>
    </row>
    <row r="4" spans="1:19" ht="15">
      <c r="A4" s="21" t="s">
        <v>6</v>
      </c>
      <c r="B4" s="85">
        <f>'Data Entry'!B3</f>
        <v>0</v>
      </c>
      <c r="C4" s="85">
        <f>'Data Entry'!C3+'Data Entry'!D3</f>
        <v>0</v>
      </c>
      <c r="D4" s="59">
        <f>'Data Entry'!E3+'Data Entry'!F3</f>
        <v>0</v>
      </c>
      <c r="E4" s="58">
        <f>'Data Entry'!B14</f>
        <v>0</v>
      </c>
      <c r="F4" s="85">
        <f>'Data Entry'!C14+'Data Entry'!D14</f>
        <v>0</v>
      </c>
      <c r="G4" s="59">
        <f>'Data Entry'!E14+'Data Entry'!F14</f>
        <v>0</v>
      </c>
      <c r="H4" s="34">
        <f>'Data Entry'!B25</f>
        <v>0</v>
      </c>
      <c r="I4" s="87">
        <f>'Data Entry'!C25+'Data Entry'!D25</f>
        <v>0</v>
      </c>
      <c r="J4" s="35">
        <f>'Data Entry'!E25+'Data Entry'!F25</f>
        <v>0</v>
      </c>
      <c r="K4" s="34">
        <f>'Data Entry'!B36</f>
        <v>0</v>
      </c>
      <c r="L4" s="87">
        <f>'Data Entry'!C36+'Data Entry'!D36</f>
        <v>0</v>
      </c>
      <c r="M4" s="35">
        <f>'Data Entry'!E36+'Data Entry'!F36</f>
        <v>0</v>
      </c>
      <c r="N4" s="34">
        <f>'Data Entry'!B47</f>
        <v>0</v>
      </c>
      <c r="O4" s="87">
        <f>'Data Entry'!C47+'Data Entry'!D47</f>
        <v>0</v>
      </c>
      <c r="P4" s="35">
        <f>'Data Entry'!E47+'Data Entry'!F47</f>
        <v>0</v>
      </c>
      <c r="Q4" s="34">
        <f>'Data Entry'!B58</f>
        <v>0</v>
      </c>
      <c r="R4" s="87">
        <f>'Data Entry'!C58+'Data Entry'!D58</f>
        <v>0</v>
      </c>
      <c r="S4" s="35">
        <f>'Data Entry'!E58+'Data Entry'!F58</f>
        <v>0</v>
      </c>
    </row>
    <row r="5" spans="1:19" ht="15">
      <c r="A5" s="22" t="s">
        <v>7</v>
      </c>
      <c r="B5" s="85">
        <f>'Data Entry'!B4</f>
        <v>0</v>
      </c>
      <c r="C5" s="85">
        <f>'Data Entry'!C4+'Data Entry'!D4</f>
        <v>0</v>
      </c>
      <c r="D5" s="59">
        <f>'Data Entry'!E4+'Data Entry'!F4</f>
        <v>0</v>
      </c>
      <c r="E5" s="58">
        <f>'Data Entry'!B15</f>
        <v>0</v>
      </c>
      <c r="F5" s="85">
        <f>'Data Entry'!C15+'Data Entry'!D15</f>
        <v>0</v>
      </c>
      <c r="G5" s="59">
        <f>'Data Entry'!E15+'Data Entry'!F15</f>
        <v>0</v>
      </c>
      <c r="H5" s="34">
        <f>'Data Entry'!B26</f>
        <v>0</v>
      </c>
      <c r="I5" s="87">
        <f>'Data Entry'!C26+'Data Entry'!D26</f>
        <v>0</v>
      </c>
      <c r="J5" s="35">
        <f>'Data Entry'!E26+'Data Entry'!F26</f>
        <v>0</v>
      </c>
      <c r="K5" s="34">
        <f>'Data Entry'!B37</f>
        <v>0</v>
      </c>
      <c r="L5" s="87">
        <f>'Data Entry'!C37+'Data Entry'!D37</f>
        <v>0</v>
      </c>
      <c r="M5" s="35">
        <f>'Data Entry'!E37+'Data Entry'!F37</f>
        <v>0</v>
      </c>
      <c r="N5" s="34">
        <f>'Data Entry'!B48</f>
        <v>0</v>
      </c>
      <c r="O5" s="87">
        <f>'Data Entry'!C48+'Data Entry'!D48</f>
        <v>0</v>
      </c>
      <c r="P5" s="35">
        <f>'Data Entry'!E48+'Data Entry'!F48</f>
        <v>0</v>
      </c>
      <c r="Q5" s="34">
        <f>'Data Entry'!B59</f>
        <v>0</v>
      </c>
      <c r="R5" s="87">
        <f>'Data Entry'!C59+'Data Entry'!D59</f>
        <v>0</v>
      </c>
      <c r="S5" s="35">
        <f>'Data Entry'!E59+'Data Entry'!F59</f>
        <v>0</v>
      </c>
    </row>
    <row r="6" spans="1:19" ht="15">
      <c r="A6" s="22" t="s">
        <v>8</v>
      </c>
      <c r="B6" s="85">
        <f>'Data Entry'!B5</f>
        <v>0</v>
      </c>
      <c r="C6" s="85">
        <f>'Data Entry'!C5+'Data Entry'!D5</f>
        <v>0</v>
      </c>
      <c r="D6" s="59">
        <f>'Data Entry'!E5+'Data Entry'!F5</f>
        <v>0</v>
      </c>
      <c r="E6" s="58">
        <f>'Data Entry'!B16</f>
        <v>0</v>
      </c>
      <c r="F6" s="85">
        <f>'Data Entry'!C16+'Data Entry'!D16</f>
        <v>0</v>
      </c>
      <c r="G6" s="59">
        <f>'Data Entry'!E16+'Data Entry'!F16</f>
        <v>0</v>
      </c>
      <c r="H6" s="34">
        <f>'Data Entry'!B27</f>
        <v>0</v>
      </c>
      <c r="I6" s="87">
        <f>'Data Entry'!C27+'Data Entry'!D27</f>
        <v>0</v>
      </c>
      <c r="J6" s="35">
        <f>'Data Entry'!E27+'Data Entry'!F27</f>
        <v>0</v>
      </c>
      <c r="K6" s="34">
        <f>'Data Entry'!B38</f>
        <v>0</v>
      </c>
      <c r="L6" s="87">
        <f>'Data Entry'!C38+'Data Entry'!D38</f>
        <v>0</v>
      </c>
      <c r="M6" s="35">
        <f>'Data Entry'!E38+'Data Entry'!F38</f>
        <v>0</v>
      </c>
      <c r="N6" s="34">
        <f>'Data Entry'!B49</f>
        <v>0</v>
      </c>
      <c r="O6" s="87">
        <f>'Data Entry'!C49+'Data Entry'!D49</f>
        <v>0</v>
      </c>
      <c r="P6" s="35">
        <f>'Data Entry'!E49+'Data Entry'!F49</f>
        <v>0</v>
      </c>
      <c r="Q6" s="34">
        <f>'Data Entry'!B60</f>
        <v>0</v>
      </c>
      <c r="R6" s="87">
        <f>'Data Entry'!C60+'Data Entry'!D60</f>
        <v>0</v>
      </c>
      <c r="S6" s="35">
        <f>'Data Entry'!E60+'Data Entry'!F60</f>
        <v>0</v>
      </c>
    </row>
    <row r="7" spans="1:19" ht="15">
      <c r="A7" s="22" t="s">
        <v>9</v>
      </c>
      <c r="B7" s="85">
        <f>'Data Entry'!B6</f>
        <v>0</v>
      </c>
      <c r="C7" s="85">
        <f>'Data Entry'!C6+'Data Entry'!D6</f>
        <v>0</v>
      </c>
      <c r="D7" s="59">
        <f>'Data Entry'!E6+'Data Entry'!F6</f>
        <v>0</v>
      </c>
      <c r="E7" s="58">
        <f>'Data Entry'!B17</f>
        <v>0</v>
      </c>
      <c r="F7" s="85">
        <f>'Data Entry'!C17+'Data Entry'!D17</f>
        <v>0</v>
      </c>
      <c r="G7" s="59">
        <f>'Data Entry'!E17+'Data Entry'!F17</f>
        <v>0</v>
      </c>
      <c r="H7" s="34">
        <f>'Data Entry'!B28</f>
        <v>0</v>
      </c>
      <c r="I7" s="87">
        <f>'Data Entry'!C28+'Data Entry'!D28</f>
        <v>0</v>
      </c>
      <c r="J7" s="35">
        <f>'Data Entry'!E28+'Data Entry'!F28</f>
        <v>0</v>
      </c>
      <c r="K7" s="34">
        <f>'Data Entry'!B39</f>
        <v>0</v>
      </c>
      <c r="L7" s="87">
        <f>'Data Entry'!C39+'Data Entry'!D39</f>
        <v>0</v>
      </c>
      <c r="M7" s="35">
        <f>'Data Entry'!E39+'Data Entry'!F39</f>
        <v>0</v>
      </c>
      <c r="N7" s="34">
        <f>'Data Entry'!B50</f>
        <v>0</v>
      </c>
      <c r="O7" s="87">
        <f>'Data Entry'!C50+'Data Entry'!D50</f>
        <v>0</v>
      </c>
      <c r="P7" s="35">
        <f>'Data Entry'!E50+'Data Entry'!F50</f>
        <v>0</v>
      </c>
      <c r="Q7" s="34">
        <f>'Data Entry'!B61</f>
        <v>0</v>
      </c>
      <c r="R7" s="87">
        <f>'Data Entry'!C61+'Data Entry'!D61</f>
        <v>0</v>
      </c>
      <c r="S7" s="35">
        <f>'Data Entry'!E61+'Data Entry'!F61</f>
        <v>0</v>
      </c>
    </row>
    <row r="8" spans="1:19" ht="15.75" thickBot="1">
      <c r="A8" s="23" t="s">
        <v>10</v>
      </c>
      <c r="B8" s="86">
        <f>'Data Entry'!B7</f>
        <v>0</v>
      </c>
      <c r="C8" s="86">
        <f>'Data Entry'!C7+'Data Entry'!D7</f>
        <v>0</v>
      </c>
      <c r="D8" s="61">
        <f>'Data Entry'!E7+'Data Entry'!F7</f>
        <v>0</v>
      </c>
      <c r="E8" s="60">
        <f>'Data Entry'!B18</f>
        <v>0</v>
      </c>
      <c r="F8" s="86">
        <f>'Data Entry'!C18+'Data Entry'!D18</f>
        <v>0</v>
      </c>
      <c r="G8" s="61">
        <f>'Data Entry'!E18+'Data Entry'!F18</f>
        <v>0</v>
      </c>
      <c r="H8" s="36">
        <f>'Data Entry'!B29</f>
        <v>0</v>
      </c>
      <c r="I8" s="88">
        <f>'Data Entry'!C29+'Data Entry'!D29</f>
        <v>0</v>
      </c>
      <c r="J8" s="37">
        <f>'Data Entry'!E29+'Data Entry'!F29</f>
        <v>0</v>
      </c>
      <c r="K8" s="36">
        <f>'Data Entry'!B40</f>
        <v>0</v>
      </c>
      <c r="L8" s="88">
        <f>'Data Entry'!C40+'Data Entry'!D40</f>
        <v>0</v>
      </c>
      <c r="M8" s="37">
        <f>'Data Entry'!E40+'Data Entry'!F40</f>
        <v>0</v>
      </c>
      <c r="N8" s="36">
        <f>'Data Entry'!B51</f>
        <v>0</v>
      </c>
      <c r="O8" s="88">
        <f>'Data Entry'!C51+'Data Entry'!D51</f>
        <v>0</v>
      </c>
      <c r="P8" s="37">
        <f>'Data Entry'!E51+'Data Entry'!F51</f>
        <v>0</v>
      </c>
      <c r="Q8" s="36">
        <f>'Data Entry'!B62</f>
        <v>0</v>
      </c>
      <c r="R8" s="88">
        <f>'Data Entry'!C62+'Data Entry'!D62</f>
        <v>0</v>
      </c>
      <c r="S8" s="37">
        <f>'Data Entry'!E62+'Data Entry'!F62</f>
        <v>0</v>
      </c>
    </row>
    <row r="9" spans="1:19" ht="15.75" thickBot="1">
      <c r="A9" s="5"/>
      <c r="B9" s="15"/>
      <c r="C9" s="15"/>
      <c r="D9" s="5"/>
      <c r="E9" s="5"/>
      <c r="F9" s="5"/>
      <c r="G9" s="5"/>
      <c r="H9" s="5"/>
      <c r="I9" s="5"/>
      <c r="J9" s="5"/>
      <c r="K9" s="5"/>
      <c r="L9" s="5"/>
      <c r="M9" s="5"/>
      <c r="N9" s="5"/>
      <c r="O9" s="5"/>
      <c r="P9" s="5"/>
      <c r="Q9" s="5"/>
      <c r="R9" s="5"/>
      <c r="S9" s="5"/>
    </row>
    <row r="10" spans="1:19" ht="18.75" thickBot="1">
      <c r="A10" s="33"/>
      <c r="B10" s="252" t="s">
        <v>46</v>
      </c>
      <c r="C10" s="253"/>
      <c r="D10" s="253"/>
      <c r="E10" s="253"/>
      <c r="F10" s="253"/>
      <c r="G10" s="253"/>
      <c r="H10" s="252" t="s">
        <v>46</v>
      </c>
      <c r="I10" s="253"/>
      <c r="J10" s="253"/>
      <c r="K10" s="253"/>
      <c r="L10" s="253"/>
      <c r="M10" s="253"/>
      <c r="N10" s="252" t="s">
        <v>46</v>
      </c>
      <c r="O10" s="253"/>
      <c r="P10" s="253"/>
      <c r="Q10" s="253"/>
      <c r="R10" s="253"/>
      <c r="S10" s="254"/>
    </row>
    <row r="11" spans="1:19" ht="16.5" thickBot="1">
      <c r="A11" s="38"/>
      <c r="B11" s="260" t="s">
        <v>12</v>
      </c>
      <c r="C11" s="261"/>
      <c r="D11" s="262"/>
      <c r="E11" s="252" t="s">
        <v>13</v>
      </c>
      <c r="F11" s="253"/>
      <c r="G11" s="254"/>
      <c r="H11" s="252" t="s">
        <v>14</v>
      </c>
      <c r="I11" s="253"/>
      <c r="J11" s="254"/>
      <c r="K11" s="252" t="s">
        <v>15</v>
      </c>
      <c r="L11" s="253"/>
      <c r="M11" s="254"/>
      <c r="N11" s="252" t="s">
        <v>16</v>
      </c>
      <c r="O11" s="253"/>
      <c r="P11" s="254"/>
      <c r="Q11" s="252" t="s">
        <v>17</v>
      </c>
      <c r="R11" s="253"/>
      <c r="S11" s="254"/>
    </row>
    <row r="12" spans="1:19" ht="15">
      <c r="A12" s="24" t="s">
        <v>44</v>
      </c>
      <c r="B12" s="79" t="s">
        <v>47</v>
      </c>
      <c r="C12" s="83" t="s">
        <v>48</v>
      </c>
      <c r="D12" s="80" t="s">
        <v>49</v>
      </c>
      <c r="E12" s="81" t="s">
        <v>47</v>
      </c>
      <c r="F12" s="84" t="s">
        <v>48</v>
      </c>
      <c r="G12" s="82" t="s">
        <v>49</v>
      </c>
      <c r="H12" s="81" t="s">
        <v>47</v>
      </c>
      <c r="I12" s="84" t="s">
        <v>48</v>
      </c>
      <c r="J12" s="82" t="s">
        <v>49</v>
      </c>
      <c r="K12" s="81" t="s">
        <v>47</v>
      </c>
      <c r="L12" s="84" t="s">
        <v>48</v>
      </c>
      <c r="M12" s="82" t="s">
        <v>49</v>
      </c>
      <c r="N12" s="81" t="s">
        <v>47</v>
      </c>
      <c r="O12" s="84" t="s">
        <v>48</v>
      </c>
      <c r="P12" s="82" t="s">
        <v>49</v>
      </c>
      <c r="Q12" s="81" t="s">
        <v>47</v>
      </c>
      <c r="R12" s="84" t="s">
        <v>48</v>
      </c>
      <c r="S12" s="82" t="s">
        <v>49</v>
      </c>
    </row>
    <row r="13" spans="1:19" ht="15">
      <c r="A13" s="22" t="s">
        <v>6</v>
      </c>
      <c r="B13" s="52">
        <f>IF('Site Description'!$B$34&gt;0,B4/'Site Description'!$B$34,"NO TRANSECT")</f>
        <v>0</v>
      </c>
      <c r="C13" s="53">
        <f>IF('Site Description'!$B$34&gt;0,C4/'Site Description'!$B$34,"NO TRANSECT")</f>
        <v>0</v>
      </c>
      <c r="D13" s="54">
        <f>IF('Site Description'!$B$34&gt;0,D4/'Site Description'!$B$34,"NO TRANSECT")</f>
        <v>0</v>
      </c>
      <c r="E13" s="52">
        <f>IF('Site Description'!$C$34&gt;0,E4/'Site Description'!$C$34,"NO TRANSECT")</f>
        <v>0</v>
      </c>
      <c r="F13" s="53">
        <f>IF('Site Description'!$C$34&gt;0,F4/'Site Description'!$C$34,"NO TRANSECT")</f>
        <v>0</v>
      </c>
      <c r="G13" s="54">
        <f>IF('Site Description'!$C$34&gt;0,G4/'Site Description'!$C$34,"NO TRANSECT")</f>
        <v>0</v>
      </c>
      <c r="H13" s="52">
        <f>IF('Site Description'!$D$34&gt;0,H4/'Site Description'!$D$34,"NO TRANSECT")</f>
        <v>0</v>
      </c>
      <c r="I13" s="53">
        <f>IF('Site Description'!$D$34&gt;0,I4/'Site Description'!$D$34,"NO TRANSECT")</f>
        <v>0</v>
      </c>
      <c r="J13" s="54">
        <f>IF('Site Description'!$D$34&gt;0,J4/'Site Description'!$D$34,"NO TRANSECT")</f>
        <v>0</v>
      </c>
      <c r="K13" s="52">
        <f>IF('Site Description'!$E$34&gt;0,K4/'Site Description'!$E$34,"NO TRANSECT")</f>
        <v>0</v>
      </c>
      <c r="L13" s="53">
        <f>IF('Site Description'!$E$34&gt;0,L4/'Site Description'!$E$34,"NO TRANSECT")</f>
        <v>0</v>
      </c>
      <c r="M13" s="54">
        <f>IF('Site Description'!$E$34&gt;0,M4/'Site Description'!$E$34,"NO TRANSECT")</f>
        <v>0</v>
      </c>
      <c r="N13" s="52">
        <f>IF('Site Description'!$F$34&gt;0,N4/'Site Description'!$F$34,"NO TRANSECT")</f>
        <v>0</v>
      </c>
      <c r="O13" s="53">
        <f>IF('Site Description'!$F$34&gt;0,O4/'Site Description'!$F$34,"NO TRANSECT")</f>
        <v>0</v>
      </c>
      <c r="P13" s="54">
        <f>IF('Site Description'!$F$34&gt;0,P4/'Site Description'!$F$34,"NO TRANSECT")</f>
        <v>0</v>
      </c>
      <c r="Q13" s="52">
        <f>IF('Site Description'!$G$34&gt;0,Q4/'Site Description'!$G$34,"NO TRANSECT")</f>
        <v>0</v>
      </c>
      <c r="R13" s="53">
        <f>IF('Site Description'!$G$34&gt;0,R4/'Site Description'!$G$34,"NO TRANSECT")</f>
        <v>0</v>
      </c>
      <c r="S13" s="54">
        <f>IF('Site Description'!$G$34&gt;0,S4/'Site Description'!$G$34,"NO TRANSECT")</f>
        <v>0</v>
      </c>
    </row>
    <row r="14" spans="1:19" ht="15">
      <c r="A14" s="22" t="s">
        <v>7</v>
      </c>
      <c r="B14" s="52">
        <f>IF('Site Description'!$B$34&gt;0,B5/'Site Description'!$B$34,"NO TRANSECT")</f>
        <v>0</v>
      </c>
      <c r="C14" s="53">
        <f>IF('Site Description'!$B$34&gt;0,C5/'Site Description'!$B$34,"NO TRANSECT")</f>
        <v>0</v>
      </c>
      <c r="D14" s="54">
        <f>IF('Site Description'!$B$34&gt;0,D5/'Site Description'!$B$34,"NO TRANSECT")</f>
        <v>0</v>
      </c>
      <c r="E14" s="52">
        <f>IF('Site Description'!$C$34&gt;0,E5/'Site Description'!$C$34,"NO TRANSECT")</f>
        <v>0</v>
      </c>
      <c r="F14" s="53">
        <f>IF('Site Description'!$C$34&gt;0,F5/'Site Description'!$C$34,"NO TRANSECT")</f>
        <v>0</v>
      </c>
      <c r="G14" s="54">
        <f>IF('Site Description'!$C$34&gt;0,G5/'Site Description'!$C$34,"NO TRANSECT")</f>
        <v>0</v>
      </c>
      <c r="H14" s="52">
        <f>IF('Site Description'!$D$34&gt;0,H5/'Site Description'!$D$34,"NO TRANSECT")</f>
        <v>0</v>
      </c>
      <c r="I14" s="53">
        <f>IF('Site Description'!$D$34&gt;0,I5/'Site Description'!$D$34,"NO TRANSECT")</f>
        <v>0</v>
      </c>
      <c r="J14" s="54">
        <f>IF('Site Description'!$D$34&gt;0,J5/'Site Description'!$D$34,"NO TRANSECT")</f>
        <v>0</v>
      </c>
      <c r="K14" s="52">
        <f>IF('Site Description'!$E$34&gt;0,K5/'Site Description'!$E$34,"NO TRANSECT")</f>
        <v>0</v>
      </c>
      <c r="L14" s="53">
        <f>IF('Site Description'!$E$34&gt;0,L5/'Site Description'!$E$34,"NO TRANSECT")</f>
        <v>0</v>
      </c>
      <c r="M14" s="54">
        <f>IF('Site Description'!$E$34&gt;0,M5/'Site Description'!$E$34,"NO TRANSECT")</f>
        <v>0</v>
      </c>
      <c r="N14" s="52">
        <f>IF('Site Description'!$F$34&gt;0,N5/'Site Description'!$F$34,"NO TRANSECT")</f>
        <v>0</v>
      </c>
      <c r="O14" s="53">
        <f>IF('Site Description'!$F$34&gt;0,O5/'Site Description'!$F$34,"NO TRANSECT")</f>
        <v>0</v>
      </c>
      <c r="P14" s="54">
        <f>IF('Site Description'!$F$34&gt;0,P5/'Site Description'!$F$34,"NO TRANSECT")</f>
        <v>0</v>
      </c>
      <c r="Q14" s="52">
        <f>IF('Site Description'!$G$34&gt;0,Q5/'Site Description'!$G$34,"NO TRANSECT")</f>
        <v>0</v>
      </c>
      <c r="R14" s="53">
        <f>IF('Site Description'!$G$34&gt;0,R5/'Site Description'!$G$34,"NO TRANSECT")</f>
        <v>0</v>
      </c>
      <c r="S14" s="54">
        <f>IF('Site Description'!$G$34&gt;0,S5/'Site Description'!$G$34,"NO TRANSECT")</f>
        <v>0</v>
      </c>
    </row>
    <row r="15" spans="1:19" ht="15">
      <c r="A15" s="22" t="s">
        <v>8</v>
      </c>
      <c r="B15" s="52">
        <f>IF('Site Description'!$B$34&gt;0,B6/'Site Description'!$B$34,"NO TRANSECT")</f>
        <v>0</v>
      </c>
      <c r="C15" s="53">
        <f>IF('Site Description'!$B$34&gt;0,C6/'Site Description'!$B$34,"NO TRANSECT")</f>
        <v>0</v>
      </c>
      <c r="D15" s="54">
        <f>IF('Site Description'!$B$34&gt;0,D6/'Site Description'!$B$34,"NO TRANSECT")</f>
        <v>0</v>
      </c>
      <c r="E15" s="52">
        <f>IF('Site Description'!$C$34&gt;0,E6/'Site Description'!$C$34,"NO TRANSECT")</f>
        <v>0</v>
      </c>
      <c r="F15" s="53">
        <f>IF('Site Description'!$C$34&gt;0,F6/'Site Description'!$C$34,"NO TRANSECT")</f>
        <v>0</v>
      </c>
      <c r="G15" s="54">
        <f>IF('Site Description'!$C$34&gt;0,G6/'Site Description'!$C$34,"NO TRANSECT")</f>
        <v>0</v>
      </c>
      <c r="H15" s="52">
        <f>IF('Site Description'!$D$34&gt;0,H6/'Site Description'!$D$34,"NO TRANSECT")</f>
        <v>0</v>
      </c>
      <c r="I15" s="53">
        <f>IF('Site Description'!$D$34&gt;0,I6/'Site Description'!$D$34,"NO TRANSECT")</f>
        <v>0</v>
      </c>
      <c r="J15" s="54">
        <f>IF('Site Description'!$D$34&gt;0,J6/'Site Description'!$D$34,"NO TRANSECT")</f>
        <v>0</v>
      </c>
      <c r="K15" s="52">
        <f>IF('Site Description'!$E$34&gt;0,K6/'Site Description'!$E$34,"NO TRANSECT")</f>
        <v>0</v>
      </c>
      <c r="L15" s="53">
        <f>IF('Site Description'!$E$34&gt;0,L6/'Site Description'!$E$34,"NO TRANSECT")</f>
        <v>0</v>
      </c>
      <c r="M15" s="54">
        <f>IF('Site Description'!$E$34&gt;0,M6/'Site Description'!$E$34,"NO TRANSECT")</f>
        <v>0</v>
      </c>
      <c r="N15" s="52">
        <f>IF('Site Description'!$F$34&gt;0,N6/'Site Description'!$F$34,"NO TRANSECT")</f>
        <v>0</v>
      </c>
      <c r="O15" s="53">
        <f>IF('Site Description'!$F$34&gt;0,O6/'Site Description'!$F$34,"NO TRANSECT")</f>
        <v>0</v>
      </c>
      <c r="P15" s="54">
        <f>IF('Site Description'!$F$34&gt;0,P6/'Site Description'!$F$34,"NO TRANSECT")</f>
        <v>0</v>
      </c>
      <c r="Q15" s="52">
        <f>IF('Site Description'!$G$34&gt;0,Q6/'Site Description'!$G$34,"NO TRANSECT")</f>
        <v>0</v>
      </c>
      <c r="R15" s="53">
        <f>IF('Site Description'!$G$34&gt;0,R6/'Site Description'!$G$34,"NO TRANSECT")</f>
        <v>0</v>
      </c>
      <c r="S15" s="54">
        <f>IF('Site Description'!$G$34&gt;0,S6/'Site Description'!$G$34,"NO TRANSECT")</f>
        <v>0</v>
      </c>
    </row>
    <row r="16" spans="1:19" ht="15">
      <c r="A16" s="22" t="s">
        <v>9</v>
      </c>
      <c r="B16" s="52">
        <f>IF('Site Description'!$B$34&gt;0,B7/'Site Description'!$B$34,"NO TRANSECT")</f>
        <v>0</v>
      </c>
      <c r="C16" s="53">
        <f>IF('Site Description'!$B$34&gt;0,C7/'Site Description'!$B$34,"NO TRANSECT")</f>
        <v>0</v>
      </c>
      <c r="D16" s="54">
        <f>IF('Site Description'!$B$34&gt;0,D7/'Site Description'!$B$34,"NO TRANSECT")</f>
        <v>0</v>
      </c>
      <c r="E16" s="52">
        <f>IF('Site Description'!$C$34&gt;0,E7/'Site Description'!$C$34,"NO TRANSECT")</f>
        <v>0</v>
      </c>
      <c r="F16" s="53">
        <f>IF('Site Description'!$C$34&gt;0,F7/'Site Description'!$C$34,"NO TRANSECT")</f>
        <v>0</v>
      </c>
      <c r="G16" s="54">
        <f>IF('Site Description'!$C$34&gt;0,G7/'Site Description'!$C$34,"NO TRANSECT")</f>
        <v>0</v>
      </c>
      <c r="H16" s="52">
        <f>IF('Site Description'!$D$34&gt;0,H7/'Site Description'!$D$34,"NO TRANSECT")</f>
        <v>0</v>
      </c>
      <c r="I16" s="53">
        <f>IF('Site Description'!$D$34&gt;0,I7/'Site Description'!$D$34,"NO TRANSECT")</f>
        <v>0</v>
      </c>
      <c r="J16" s="54">
        <f>IF('Site Description'!$D$34&gt;0,J7/'Site Description'!$D$34,"NO TRANSECT")</f>
        <v>0</v>
      </c>
      <c r="K16" s="52">
        <f>IF('Site Description'!$E$34&gt;0,K7/'Site Description'!$E$34,"NO TRANSECT")</f>
        <v>0</v>
      </c>
      <c r="L16" s="53">
        <f>IF('Site Description'!$E$34&gt;0,L7/'Site Description'!$E$34,"NO TRANSECT")</f>
        <v>0</v>
      </c>
      <c r="M16" s="54">
        <f>IF('Site Description'!$E$34&gt;0,M7/'Site Description'!$E$34,"NO TRANSECT")</f>
        <v>0</v>
      </c>
      <c r="N16" s="52">
        <f>IF('Site Description'!$F$34&gt;0,N7/'Site Description'!$F$34,"NO TRANSECT")</f>
        <v>0</v>
      </c>
      <c r="O16" s="53">
        <f>IF('Site Description'!$F$34&gt;0,O7/'Site Description'!$F$34,"NO TRANSECT")</f>
        <v>0</v>
      </c>
      <c r="P16" s="54">
        <f>IF('Site Description'!$F$34&gt;0,P7/'Site Description'!$F$34,"NO TRANSECT")</f>
        <v>0</v>
      </c>
      <c r="Q16" s="52">
        <f>IF('Site Description'!$G$34&gt;0,Q7/'Site Description'!$G$34,"NO TRANSECT")</f>
        <v>0</v>
      </c>
      <c r="R16" s="53">
        <f>IF('Site Description'!$G$34&gt;0,R7/'Site Description'!$G$34,"NO TRANSECT")</f>
        <v>0</v>
      </c>
      <c r="S16" s="54">
        <f>IF('Site Description'!$G$34&gt;0,S7/'Site Description'!$G$34,"NO TRANSECT")</f>
        <v>0</v>
      </c>
    </row>
    <row r="17" spans="1:19" ht="15.75" thickBot="1">
      <c r="A17" s="23" t="s">
        <v>10</v>
      </c>
      <c r="B17" s="55">
        <f>IF('Site Description'!$B$34&gt;0,B8/'Site Description'!$B$34,"NO TRANSECT")</f>
        <v>0</v>
      </c>
      <c r="C17" s="56">
        <f>IF('Site Description'!$B$34&gt;0,C8/'Site Description'!$B$34,"NO TRANSECT")</f>
        <v>0</v>
      </c>
      <c r="D17" s="57">
        <f>IF('Site Description'!$B$34&gt;0,D8/'Site Description'!$B$34,"NO TRANSECT")</f>
        <v>0</v>
      </c>
      <c r="E17" s="55">
        <f>IF('Site Description'!$C$34&gt;0,E8/'Site Description'!$C$34,"NO TRANSECT")</f>
        <v>0</v>
      </c>
      <c r="F17" s="56">
        <f>IF('Site Description'!$C$34&gt;0,F8/'Site Description'!$C$34,"NO TRANSECT")</f>
        <v>0</v>
      </c>
      <c r="G17" s="57">
        <f>IF('Site Description'!$C$34&gt;0,G8/'Site Description'!$C$34,"NO TRANSECT")</f>
        <v>0</v>
      </c>
      <c r="H17" s="55">
        <f>IF('Site Description'!$D$34&gt;0,H8/'Site Description'!$D$34,"NO TRANSECT")</f>
        <v>0</v>
      </c>
      <c r="I17" s="56">
        <f>IF('Site Description'!$D$34&gt;0,I8/'Site Description'!$D$34,"NO TRANSECT")</f>
        <v>0</v>
      </c>
      <c r="J17" s="57">
        <f>IF('Site Description'!$D$34&gt;0,J8/'Site Description'!$D$34,"NO TRANSECT")</f>
        <v>0</v>
      </c>
      <c r="K17" s="55">
        <f>IF('Site Description'!$E$34&gt;0,K8/'Site Description'!$E$34,"NO TRANSECT")</f>
        <v>0</v>
      </c>
      <c r="L17" s="56">
        <f>IF('Site Description'!$E$34&gt;0,L8/'Site Description'!$E$34,"NO TRANSECT")</f>
        <v>0</v>
      </c>
      <c r="M17" s="57">
        <f>IF('Site Description'!$E$34&gt;0,M8/'Site Description'!$E$34,"NO TRANSECT")</f>
        <v>0</v>
      </c>
      <c r="N17" s="55">
        <f>IF('Site Description'!$F$34&gt;0,N8/'Site Description'!$F$34,"NO TRANSECT")</f>
        <v>0</v>
      </c>
      <c r="O17" s="56">
        <f>IF('Site Description'!$F$34&gt;0,O8/'Site Description'!$F$34,"NO TRANSECT")</f>
        <v>0</v>
      </c>
      <c r="P17" s="57">
        <f>IF('Site Description'!$F$34&gt;0,P8/'Site Description'!$F$34,"NO TRANSECT")</f>
        <v>0</v>
      </c>
      <c r="Q17" s="55">
        <f>IF('Site Description'!$G$34&gt;0,Q8/'Site Description'!$G$34,"NO TRANSECT")</f>
        <v>0</v>
      </c>
      <c r="R17" s="56">
        <f>IF('Site Description'!$G$34&gt;0,R8/'Site Description'!$G$34,"NO TRANSECT")</f>
        <v>0</v>
      </c>
      <c r="S17" s="57">
        <f>IF('Site Description'!$G$34&gt;0,S8/'Site Description'!$G$34,"NO TRANSECT")</f>
        <v>0</v>
      </c>
    </row>
    <row r="18" spans="1:19" ht="15">
      <c r="A18" s="5"/>
      <c r="B18" s="5"/>
      <c r="C18" s="5"/>
      <c r="D18" s="5"/>
      <c r="E18" s="5"/>
      <c r="F18" s="5"/>
      <c r="G18" s="5"/>
      <c r="H18" s="5"/>
      <c r="I18" s="5"/>
      <c r="J18" s="5"/>
      <c r="K18" s="5"/>
      <c r="L18" s="5"/>
      <c r="M18" s="5"/>
      <c r="N18" s="5"/>
      <c r="O18" s="5"/>
      <c r="P18" s="5"/>
      <c r="Q18" s="5"/>
      <c r="R18" s="5"/>
      <c r="S18" s="5"/>
    </row>
    <row r="19" spans="1:19" ht="15.75" thickBot="1">
      <c r="A19" s="5"/>
      <c r="B19" s="5"/>
      <c r="C19" s="5"/>
      <c r="D19" s="5"/>
      <c r="E19" s="5"/>
      <c r="F19" s="5"/>
      <c r="G19" s="5"/>
      <c r="H19" s="5"/>
      <c r="I19" s="5"/>
      <c r="J19" s="5"/>
      <c r="K19" s="5"/>
      <c r="L19" s="5"/>
      <c r="M19" s="5"/>
      <c r="N19" s="5"/>
      <c r="O19" s="5"/>
      <c r="P19" s="5"/>
      <c r="Q19" s="5"/>
      <c r="R19" s="5"/>
      <c r="S19" s="5"/>
    </row>
    <row r="20" spans="1:7" ht="18.75" thickBot="1">
      <c r="A20" s="40"/>
      <c r="B20" s="253" t="s">
        <v>75</v>
      </c>
      <c r="C20" s="253"/>
      <c r="D20" s="254"/>
      <c r="E20" s="252" t="s">
        <v>66</v>
      </c>
      <c r="F20" s="253"/>
      <c r="G20" s="254"/>
    </row>
    <row r="21" spans="1:7" ht="15">
      <c r="A21" s="10" t="s">
        <v>44</v>
      </c>
      <c r="B21" s="140" t="s">
        <v>47</v>
      </c>
      <c r="C21" s="140" t="s">
        <v>48</v>
      </c>
      <c r="D21" s="39" t="s">
        <v>49</v>
      </c>
      <c r="E21" s="140" t="s">
        <v>47</v>
      </c>
      <c r="F21" s="140" t="s">
        <v>48</v>
      </c>
      <c r="G21" s="39" t="s">
        <v>49</v>
      </c>
    </row>
    <row r="22" spans="1:7" ht="15">
      <c r="A22" s="41" t="s">
        <v>6</v>
      </c>
      <c r="B22" s="48">
        <f aca="true" t="shared" si="0" ref="B22:D26">AVERAGE(B13,E13,H13,K13,N13,Q13)</f>
        <v>0</v>
      </c>
      <c r="C22" s="48">
        <f t="shared" si="0"/>
        <v>0</v>
      </c>
      <c r="D22" s="49">
        <f t="shared" si="0"/>
        <v>0</v>
      </c>
      <c r="E22" s="154">
        <f aca="true" t="shared" si="1" ref="E22:G26">STDEV(B13,E13,H13,K13,N13,Q13)</f>
        <v>0</v>
      </c>
      <c r="F22" s="48">
        <f t="shared" si="1"/>
        <v>0</v>
      </c>
      <c r="G22" s="49">
        <f t="shared" si="1"/>
        <v>0</v>
      </c>
    </row>
    <row r="23" spans="1:7" ht="15">
      <c r="A23" s="41" t="s">
        <v>7</v>
      </c>
      <c r="B23" s="48">
        <f t="shared" si="0"/>
        <v>0</v>
      </c>
      <c r="C23" s="48">
        <f t="shared" si="0"/>
        <v>0</v>
      </c>
      <c r="D23" s="49">
        <f t="shared" si="0"/>
        <v>0</v>
      </c>
      <c r="E23" s="154">
        <f t="shared" si="1"/>
        <v>0</v>
      </c>
      <c r="F23" s="48">
        <f t="shared" si="1"/>
        <v>0</v>
      </c>
      <c r="G23" s="49">
        <f t="shared" si="1"/>
        <v>0</v>
      </c>
    </row>
    <row r="24" spans="1:7" ht="15">
      <c r="A24" s="41" t="s">
        <v>8</v>
      </c>
      <c r="B24" s="48">
        <f t="shared" si="0"/>
        <v>0</v>
      </c>
      <c r="C24" s="48">
        <f t="shared" si="0"/>
        <v>0</v>
      </c>
      <c r="D24" s="49">
        <f t="shared" si="0"/>
        <v>0</v>
      </c>
      <c r="E24" s="154">
        <f t="shared" si="1"/>
        <v>0</v>
      </c>
      <c r="F24" s="48">
        <f t="shared" si="1"/>
        <v>0</v>
      </c>
      <c r="G24" s="49">
        <f t="shared" si="1"/>
        <v>0</v>
      </c>
    </row>
    <row r="25" spans="1:7" ht="15">
      <c r="A25" s="41" t="s">
        <v>9</v>
      </c>
      <c r="B25" s="48">
        <f t="shared" si="0"/>
        <v>0</v>
      </c>
      <c r="C25" s="48">
        <f t="shared" si="0"/>
        <v>0</v>
      </c>
      <c r="D25" s="49">
        <f t="shared" si="0"/>
        <v>0</v>
      </c>
      <c r="E25" s="154">
        <f t="shared" si="1"/>
        <v>0</v>
      </c>
      <c r="F25" s="48">
        <f t="shared" si="1"/>
        <v>0</v>
      </c>
      <c r="G25" s="49">
        <f t="shared" si="1"/>
        <v>0</v>
      </c>
    </row>
    <row r="26" spans="1:7" ht="15.75" thickBot="1">
      <c r="A26" s="42" t="s">
        <v>10</v>
      </c>
      <c r="B26" s="50">
        <f t="shared" si="0"/>
        <v>0</v>
      </c>
      <c r="C26" s="50">
        <f t="shared" si="0"/>
        <v>0</v>
      </c>
      <c r="D26" s="51">
        <f t="shared" si="0"/>
        <v>0</v>
      </c>
      <c r="E26" s="155">
        <f t="shared" si="1"/>
        <v>0</v>
      </c>
      <c r="F26" s="50">
        <f t="shared" si="1"/>
        <v>0</v>
      </c>
      <c r="G26" s="51">
        <f t="shared" si="1"/>
        <v>0</v>
      </c>
    </row>
    <row r="27" spans="1:7" ht="15">
      <c r="A27" s="5"/>
      <c r="B27" s="5"/>
      <c r="C27" s="5"/>
      <c r="D27" s="5"/>
      <c r="E27" s="179"/>
      <c r="F27" s="5"/>
      <c r="G27" s="5"/>
    </row>
    <row r="28" spans="1:7" ht="15.75" thickBot="1">
      <c r="A28" s="178"/>
      <c r="B28" s="178"/>
      <c r="C28" s="178"/>
      <c r="D28" s="178"/>
      <c r="E28" s="178"/>
      <c r="F28" s="178"/>
      <c r="G28" s="178"/>
    </row>
    <row r="29" spans="1:19" ht="20.25" thickBot="1">
      <c r="A29" s="33"/>
      <c r="B29" s="252" t="s">
        <v>67</v>
      </c>
      <c r="C29" s="253"/>
      <c r="D29" s="253"/>
      <c r="E29" s="253"/>
      <c r="F29" s="253"/>
      <c r="G29" s="253"/>
      <c r="H29" s="252" t="s">
        <v>67</v>
      </c>
      <c r="I29" s="253"/>
      <c r="J29" s="253"/>
      <c r="K29" s="253"/>
      <c r="L29" s="253"/>
      <c r="M29" s="253"/>
      <c r="N29" s="252" t="s">
        <v>67</v>
      </c>
      <c r="O29" s="253"/>
      <c r="P29" s="253"/>
      <c r="Q29" s="253"/>
      <c r="R29" s="253"/>
      <c r="S29" s="253"/>
    </row>
    <row r="30" spans="1:19" ht="16.5" thickBot="1">
      <c r="A30" s="38"/>
      <c r="B30" s="260" t="s">
        <v>12</v>
      </c>
      <c r="C30" s="261"/>
      <c r="D30" s="262"/>
      <c r="E30" s="252" t="s">
        <v>13</v>
      </c>
      <c r="F30" s="253"/>
      <c r="G30" s="254"/>
      <c r="H30" s="252" t="s">
        <v>14</v>
      </c>
      <c r="I30" s="253"/>
      <c r="J30" s="254"/>
      <c r="K30" s="252" t="s">
        <v>15</v>
      </c>
      <c r="L30" s="253"/>
      <c r="M30" s="254"/>
      <c r="N30" s="252" t="s">
        <v>16</v>
      </c>
      <c r="O30" s="253"/>
      <c r="P30" s="254"/>
      <c r="Q30" s="252" t="s">
        <v>17</v>
      </c>
      <c r="R30" s="253"/>
      <c r="S30" s="254"/>
    </row>
    <row r="31" spans="1:19" ht="15">
      <c r="A31" s="24" t="s">
        <v>44</v>
      </c>
      <c r="B31" s="79" t="s">
        <v>47</v>
      </c>
      <c r="C31" s="83" t="s">
        <v>48</v>
      </c>
      <c r="D31" s="80" t="s">
        <v>49</v>
      </c>
      <c r="E31" s="81" t="s">
        <v>47</v>
      </c>
      <c r="F31" s="84" t="s">
        <v>48</v>
      </c>
      <c r="G31" s="82" t="s">
        <v>49</v>
      </c>
      <c r="H31" s="81" t="s">
        <v>47</v>
      </c>
      <c r="I31" s="84" t="s">
        <v>48</v>
      </c>
      <c r="J31" s="82" t="s">
        <v>49</v>
      </c>
      <c r="K31" s="81" t="s">
        <v>47</v>
      </c>
      <c r="L31" s="84" t="s">
        <v>48</v>
      </c>
      <c r="M31" s="82" t="s">
        <v>49</v>
      </c>
      <c r="N31" s="81" t="s">
        <v>47</v>
      </c>
      <c r="O31" s="84" t="s">
        <v>48</v>
      </c>
      <c r="P31" s="82" t="s">
        <v>49</v>
      </c>
      <c r="Q31" s="81" t="s">
        <v>47</v>
      </c>
      <c r="R31" s="84" t="s">
        <v>48</v>
      </c>
      <c r="S31" s="82" t="s">
        <v>49</v>
      </c>
    </row>
    <row r="32" spans="1:19" ht="15">
      <c r="A32" s="22" t="s">
        <v>6</v>
      </c>
      <c r="B32" s="52">
        <f>IF('Site Description'!$B$34&gt;1,B13*Equations!$B19*365,"NO TRANSECT")</f>
        <v>0</v>
      </c>
      <c r="C32" s="53">
        <f>IF('Site Description'!$B$34&gt;1,C13*Equations!B31*365,"NO TRANSECT")</f>
        <v>0</v>
      </c>
      <c r="D32" s="54">
        <f>IF('Site Description'!$B$34&gt;1,D13*Equations!B7*365,"NO TRANSECT")</f>
        <v>0</v>
      </c>
      <c r="E32" s="52">
        <f>IF('Site Description'!$C$34&gt;1,E13*Equations!B19*365,"NO TRANSECT")</f>
        <v>0</v>
      </c>
      <c r="F32" s="53">
        <f>IF('Site Description'!$C$34&gt;1,F13*Equations!B31*365,"NO TRANSECT")</f>
        <v>0</v>
      </c>
      <c r="G32" s="54">
        <f>IF('Site Description'!$C$34&gt;1,G13*Equations!B7*365,"NO TRANSECT")</f>
        <v>0</v>
      </c>
      <c r="H32" s="52">
        <f>IF('Site Description'!$D$34&gt;1,H13*Equations!B19*365,"NO TRANSECT")</f>
        <v>0</v>
      </c>
      <c r="I32" s="53">
        <f>IF('Site Description'!$D$34&gt;1,I13*Equations!B31*365,"NO TRANSECT")</f>
        <v>0</v>
      </c>
      <c r="J32" s="54">
        <f>IF('Site Description'!$D$34&gt;1,J13*Equations!B7*365,"NO TRANSECT")</f>
        <v>0</v>
      </c>
      <c r="K32" s="52">
        <f>IF('Site Description'!$E$34&gt;1,K13*Equations!B19*365,"NO TRANSECT")</f>
        <v>0</v>
      </c>
      <c r="L32" s="53">
        <f>IF('Site Description'!$E$34&gt;1,L13*Equations!B31*365,"NO TRANSECT")</f>
        <v>0</v>
      </c>
      <c r="M32" s="54">
        <f>IF('Site Description'!$E$34&gt;1,M13*Equations!B7*365,"NO TRANSECT")</f>
        <v>0</v>
      </c>
      <c r="N32" s="52">
        <f>IF('Site Description'!$F$34&gt;1,N13*Equations!B19*365,"NO TRANSECT")</f>
        <v>0</v>
      </c>
      <c r="O32" s="53">
        <f>IF('Site Description'!$F$34&gt;1,O13*Equations!B31*365,"NO TRANSECT")</f>
        <v>0</v>
      </c>
      <c r="P32" s="54">
        <f>IF('Site Description'!$F$34&gt;1,P13*Equations!B7*365,"NO TRANSECT")</f>
        <v>0</v>
      </c>
      <c r="Q32" s="52">
        <f>IF('Site Description'!$G$34&gt;1,Q13*Equations!B19*365,"NO TRANSECT")</f>
        <v>0</v>
      </c>
      <c r="R32" s="53">
        <f>IF('Site Description'!$G$34&gt;1,R13*Equations!B31*365,"NO TRANSECT")</f>
        <v>0</v>
      </c>
      <c r="S32" s="54">
        <f>IF('Site Description'!$G$34&gt;1,S13*Equations!B7*365,"NO TRANSECT")</f>
        <v>0</v>
      </c>
    </row>
    <row r="33" spans="1:19" ht="15">
      <c r="A33" s="22" t="s">
        <v>7</v>
      </c>
      <c r="B33" s="52">
        <f>IF('Site Description'!$B$34&gt;1,B14*Equations!$B20*365,"NO TRANSECT")</f>
        <v>0</v>
      </c>
      <c r="C33" s="53">
        <f>IF('Site Description'!$B$34&gt;1,C14*Equations!B32*365,"NO TRANSECT")</f>
        <v>0</v>
      </c>
      <c r="D33" s="54">
        <f>IF('Site Description'!$B$34&gt;1,D14*Equations!B8*365,"NO TRANSECT")</f>
        <v>0</v>
      </c>
      <c r="E33" s="52">
        <f>IF('Site Description'!$C$34&gt;1,E14*Equations!B20*365,"NO TRANSECT")</f>
        <v>0</v>
      </c>
      <c r="F33" s="53">
        <f>IF('Site Description'!$C$34&gt;1,F14*Equations!B32*365,"NO TRANSECT")</f>
        <v>0</v>
      </c>
      <c r="G33" s="54">
        <f>IF('Site Description'!$C$34&gt;1,G14*Equations!B8*365,"NO TRANSECT")</f>
        <v>0</v>
      </c>
      <c r="H33" s="52">
        <f>IF('Site Description'!$D$34&gt;1,H14*Equations!B20*365,"NO TRANSECT")</f>
        <v>0</v>
      </c>
      <c r="I33" s="53">
        <f>IF('Site Description'!$D$34&gt;1,I14*Equations!B32*365,"NO TRANSECT")</f>
        <v>0</v>
      </c>
      <c r="J33" s="54">
        <f>IF('Site Description'!$D$34&gt;1,J14*Equations!B8*365,"NO TRANSECT")</f>
        <v>0</v>
      </c>
      <c r="K33" s="52">
        <f>IF('Site Description'!$E$34&gt;1,K14*Equations!B20*365,"NO TRANSECT")</f>
        <v>0</v>
      </c>
      <c r="L33" s="53">
        <f>IF('Site Description'!$E$34&gt;1,L14*Equations!B32*365,"NO TRANSECT")</f>
        <v>0</v>
      </c>
      <c r="M33" s="54">
        <f>IF('Site Description'!$E$34&gt;1,M14*Equations!B8*365,"NO TRANSECT")</f>
        <v>0</v>
      </c>
      <c r="N33" s="52">
        <f>IF('Site Description'!$F$34&gt;1,N14*Equations!B20*365,"NO TRANSECT")</f>
        <v>0</v>
      </c>
      <c r="O33" s="53">
        <f>IF('Site Description'!$F$34&gt;1,O14*Equations!B32*365,"NO TRANSECT")</f>
        <v>0</v>
      </c>
      <c r="P33" s="54">
        <f>IF('Site Description'!$F$34&gt;1,P14*Equations!B8*365,"NO TRANSECT")</f>
        <v>0</v>
      </c>
      <c r="Q33" s="52">
        <f>IF('Site Description'!$G$34&gt;1,Q14*Equations!B20*365,"NO TRANSECT")</f>
        <v>0</v>
      </c>
      <c r="R33" s="53">
        <f>IF('Site Description'!$G$34&gt;1,R14*Equations!B32*365,"NO TRANSECT")</f>
        <v>0</v>
      </c>
      <c r="S33" s="54">
        <f>IF('Site Description'!$G$34&gt;1,S14*Equations!B8*365,"NO TRANSECT")</f>
        <v>0</v>
      </c>
    </row>
    <row r="34" spans="1:19" ht="15">
      <c r="A34" s="22" t="s">
        <v>8</v>
      </c>
      <c r="B34" s="52">
        <f>IF('Site Description'!$B$34&gt;1,B15*Equations!$B21*365,"NO TRANSECT")</f>
        <v>0</v>
      </c>
      <c r="C34" s="53">
        <f>IF('Site Description'!$B$34&gt;1,C15*Equations!B33*365,"NO TRANSECT")</f>
        <v>0</v>
      </c>
      <c r="D34" s="54">
        <f>IF('Site Description'!$B$34&gt;1,D15*Equations!B9*365,"NO TRANSECT")</f>
        <v>0</v>
      </c>
      <c r="E34" s="52">
        <f>IF('Site Description'!$C$34&gt;1,E15*Equations!B21*365,"NO TRANSECT")</f>
        <v>0</v>
      </c>
      <c r="F34" s="53">
        <f>IF('Site Description'!$C$34&gt;1,F15*Equations!B33*365,"NO TRANSECT")</f>
        <v>0</v>
      </c>
      <c r="G34" s="54">
        <f>IF('Site Description'!$C$34&gt;1,G15*Equations!B9*365,"NO TRANSECT")</f>
        <v>0</v>
      </c>
      <c r="H34" s="52">
        <f>IF('Site Description'!$D$34&gt;1,H15*Equations!B21*365,"NO TRANSECT")</f>
        <v>0</v>
      </c>
      <c r="I34" s="53">
        <f>IF('Site Description'!$D$34&gt;1,I15*Equations!B33*365,"NO TRANSECT")</f>
        <v>0</v>
      </c>
      <c r="J34" s="54">
        <f>IF('Site Description'!$D$34&gt;1,J15*Equations!B9*365,"NO TRANSECT")</f>
        <v>0</v>
      </c>
      <c r="K34" s="52">
        <f>IF('Site Description'!$E$34&gt;1,K15*Equations!B21*365,"NO TRANSECT")</f>
        <v>0</v>
      </c>
      <c r="L34" s="53">
        <f>IF('Site Description'!$E$34&gt;1,L15*Equations!B33*365,"NO TRANSECT")</f>
        <v>0</v>
      </c>
      <c r="M34" s="54">
        <f>IF('Site Description'!$E$34&gt;1,M15*Equations!B9*365,"NO TRANSECT")</f>
        <v>0</v>
      </c>
      <c r="N34" s="52">
        <f>IF('Site Description'!$F$34&gt;1,N15*Equations!B21*365,"NO TRANSECT")</f>
        <v>0</v>
      </c>
      <c r="O34" s="53">
        <f>IF('Site Description'!$F$34&gt;1,O15*Equations!B33*365,"NO TRANSECT")</f>
        <v>0</v>
      </c>
      <c r="P34" s="54">
        <f>IF('Site Description'!$F$34&gt;1,P15*Equations!B9*365,"NO TRANSECT")</f>
        <v>0</v>
      </c>
      <c r="Q34" s="52">
        <f>IF('Site Description'!$G$34&gt;1,Q15*Equations!B21*365,"NO TRANSECT")</f>
        <v>0</v>
      </c>
      <c r="R34" s="53">
        <f>IF('Site Description'!$G$34&gt;1,R15*Equations!B33*365,"NO TRANSECT")</f>
        <v>0</v>
      </c>
      <c r="S34" s="54">
        <f>IF('Site Description'!$G$34&gt;1,S15*Equations!B9*365,"NO TRANSECT")</f>
        <v>0</v>
      </c>
    </row>
    <row r="35" spans="1:19" ht="15">
      <c r="A35" s="22" t="s">
        <v>9</v>
      </c>
      <c r="B35" s="52">
        <f>IF('Site Description'!$B$34&gt;1,B16*Equations!$B22*365,"NO TRANSECT")</f>
        <v>0</v>
      </c>
      <c r="C35" s="53">
        <f>IF('Site Description'!$B$34&gt;1,C16*Equations!B34*365,"NO TRANSECT")</f>
        <v>0</v>
      </c>
      <c r="D35" s="54">
        <f>IF('Site Description'!$B$34&gt;1,D16*Equations!B10*365,"NO TRANSECT")</f>
        <v>0</v>
      </c>
      <c r="E35" s="52">
        <f>IF('Site Description'!$C$34&gt;1,E16*Equations!B22*365,"NO TRANSECT")</f>
        <v>0</v>
      </c>
      <c r="F35" s="53">
        <f>IF('Site Description'!$C$34&gt;1,F16*Equations!B34*365,"NO TRANSECT")</f>
        <v>0</v>
      </c>
      <c r="G35" s="54">
        <f>IF('Site Description'!$C$34&gt;1,G16*Equations!B10*365,"NO TRANSECT")</f>
        <v>0</v>
      </c>
      <c r="H35" s="52">
        <f>IF('Site Description'!$D$34&gt;1,H16*Equations!B22*365,"NO TRANSECT")</f>
        <v>0</v>
      </c>
      <c r="I35" s="53">
        <f>IF('Site Description'!$D$34&gt;1,I16*Equations!B34*365,"NO TRANSECT")</f>
        <v>0</v>
      </c>
      <c r="J35" s="54">
        <f>IF('Site Description'!$D$34&gt;1,J16*Equations!B10*365,"NO TRANSECT")</f>
        <v>0</v>
      </c>
      <c r="K35" s="52">
        <f>IF('Site Description'!$E$34&gt;1,K16*Equations!B22*365,"NO TRANSECT")</f>
        <v>0</v>
      </c>
      <c r="L35" s="53">
        <f>IF('Site Description'!$E$34&gt;1,L16*Equations!B34*365,"NO TRANSECT")</f>
        <v>0</v>
      </c>
      <c r="M35" s="54">
        <f>IF('Site Description'!$E$34&gt;1,M16*Equations!B10*365,"NO TRANSECT")</f>
        <v>0</v>
      </c>
      <c r="N35" s="52">
        <f>IF('Site Description'!$F$34&gt;1,N16*Equations!B22*365,"NO TRANSECT")</f>
        <v>0</v>
      </c>
      <c r="O35" s="53">
        <f>IF('Site Description'!$F$34&gt;1,O16*Equations!B34*365,"NO TRANSECT")</f>
        <v>0</v>
      </c>
      <c r="P35" s="54">
        <f>IF('Site Description'!$F$34&gt;1,P16*Equations!B10*365,"NO TRANSECT")</f>
        <v>0</v>
      </c>
      <c r="Q35" s="52">
        <f>IF('Site Description'!$G$34&gt;1,Q16*Equations!B22*365,"NO TRANSECT")</f>
        <v>0</v>
      </c>
      <c r="R35" s="53">
        <f>IF('Site Description'!$G$34&gt;1,R16*Equations!B34*365,"NO TRANSECT")</f>
        <v>0</v>
      </c>
      <c r="S35" s="54">
        <f>IF('Site Description'!$G$34&gt;1,S16*Equations!B10*365,"NO TRANSECT")</f>
        <v>0</v>
      </c>
    </row>
    <row r="36" spans="1:19" ht="15.75" thickBot="1">
      <c r="A36" s="23" t="s">
        <v>10</v>
      </c>
      <c r="B36" s="55">
        <f>IF('Site Description'!$B$34&gt;1,B17*Equations!$B23*365,"NO TRANSECT")</f>
        <v>0</v>
      </c>
      <c r="C36" s="56">
        <f>IF('Site Description'!$B$34&gt;1,C17*Equations!B35*365,"NO TRANSECT")</f>
        <v>0</v>
      </c>
      <c r="D36" s="54">
        <f>IF('Site Description'!$B$34&gt;1,D17*Equations!B11*365,"NO TRANSECT")</f>
        <v>0</v>
      </c>
      <c r="E36" s="55">
        <f>IF('Site Description'!$C$34&gt;1,E17*Equations!B23*365,"NO TRANSECT")</f>
        <v>0</v>
      </c>
      <c r="F36" s="56">
        <f>IF('Site Description'!$C$34&gt;1,F17*Equations!B35*365,"NO TRANSECT")</f>
        <v>0</v>
      </c>
      <c r="G36" s="54">
        <f>IF('Site Description'!$C$34&gt;1,G17*Equations!B11*365,"NO TRANSECT")</f>
        <v>0</v>
      </c>
      <c r="H36" s="55">
        <f>IF('Site Description'!$D$34&gt;1,H17*Equations!B23*365,"NO TRANSECT")</f>
        <v>0</v>
      </c>
      <c r="I36" s="56">
        <f>IF('Site Description'!$D$34&gt;1,I17*Equations!B35*365,"NO TRANSECT")</f>
        <v>0</v>
      </c>
      <c r="J36" s="57">
        <f>IF('Site Description'!$D$34&gt;1,J17*Equations!B11*365,"NO TRANSECT")</f>
        <v>0</v>
      </c>
      <c r="K36" s="55">
        <f>IF('Site Description'!$E$34&gt;1,K17*Equations!B23*365,"NO TRANSECT")</f>
        <v>0</v>
      </c>
      <c r="L36" s="56">
        <f>IF('Site Description'!$E$34&gt;1,L17*Equations!B35*365,"NO TRANSECT")</f>
        <v>0</v>
      </c>
      <c r="M36" s="57">
        <f>IF('Site Description'!$E$34&gt;1,M17*Equations!B11*365,"NO TRANSECT")</f>
        <v>0</v>
      </c>
      <c r="N36" s="55">
        <f>IF('Site Description'!$F$34&gt;1,N17*Equations!B23*365,"NO TRANSECT")</f>
        <v>0</v>
      </c>
      <c r="O36" s="56">
        <f>IF('Site Description'!$F$34&gt;1,O17*Equations!B35*365,"NO TRANSECT")</f>
        <v>0</v>
      </c>
      <c r="P36" s="57">
        <f>IF('Site Description'!$F$34&gt;1,P17*Equations!B11*365,"NO TRANSECT")</f>
        <v>0</v>
      </c>
      <c r="Q36" s="55">
        <f>IF('Site Description'!$G$34&gt;1,Q17*Equations!B23*365,"NO TRANSECT")</f>
        <v>0</v>
      </c>
      <c r="R36" s="56">
        <f>IF('Site Description'!$G$34&gt;1,R17*Equations!B35*365,"NO TRANSECT")</f>
        <v>0</v>
      </c>
      <c r="S36" s="57">
        <f>IF('Site Description'!$G$34&gt;1,S17*Equations!B11*365,"NO TRANSECT")</f>
        <v>0</v>
      </c>
    </row>
    <row r="37" spans="1:19" ht="15.75" thickBot="1">
      <c r="A37" s="165" t="s">
        <v>68</v>
      </c>
      <c r="B37" s="160">
        <f>IF('Site Description'!$B34&gt;1,B32+B33+B34+B35+B36,"NO TRANSECT")</f>
        <v>0</v>
      </c>
      <c r="C37" s="159">
        <f>IF('Site Description'!$B34&gt;1,C32+C33+C34+C35+C36,"NO TRANSECT")</f>
        <v>0</v>
      </c>
      <c r="D37" s="161">
        <f>IF('Site Description'!$B34&gt;1,D32+D33+D34+D35+D36,"NO TRANSECT")</f>
        <v>0</v>
      </c>
      <c r="E37" s="160">
        <f>IF('Site Description'!$C34&gt;1,E32+E33+E34+E35+E36,"NO TRANSECT")</f>
        <v>0</v>
      </c>
      <c r="F37" s="159">
        <f>IF('Site Description'!$C34&gt;1,F32+F33+F34+F35+F36,"NO TRANSECT")</f>
        <v>0</v>
      </c>
      <c r="G37" s="161">
        <f>IF('Site Description'!$C34&gt;1,G32+G33+G34+G35+G36,"NO TRANSECT")</f>
        <v>0</v>
      </c>
      <c r="H37" s="160">
        <f>IF('Site Description'!$D34&gt;1,H32+H33+H34+H35+H36,"NO TRANSECT")</f>
        <v>0</v>
      </c>
      <c r="I37" s="159">
        <f>IF('Site Description'!$D34&gt;1,I32+I33+I34+I35+I36,"NO TRANSECT")</f>
        <v>0</v>
      </c>
      <c r="J37" s="161">
        <f>IF('Site Description'!$D34&gt;1,J32+J33+J34+J35+J36,"NO TRANSECT")</f>
        <v>0</v>
      </c>
      <c r="K37" s="160">
        <f>IF('Site Description'!$E34&gt;1,K32+K33+K34+K35+K36,"NO TRANSECT")</f>
        <v>0</v>
      </c>
      <c r="L37" s="159">
        <f>IF('Site Description'!$E34&gt;1,L32+L33+L34+L35+L36,"NO TRANSECT")</f>
        <v>0</v>
      </c>
      <c r="M37" s="161">
        <f>IF('Site Description'!$E34&gt;1,M32+M33+M34+M35+M36,"NO TRANSECT")</f>
        <v>0</v>
      </c>
      <c r="N37" s="160">
        <f>IF('Site Description'!$F34&gt;1,N32+N33+N34+N35+N36,"NO TRANSECT")</f>
        <v>0</v>
      </c>
      <c r="O37" s="159">
        <f>IF('Site Description'!$F34&gt;1,O32+O33+O34+O35+O36,"NO TRANSECT")</f>
        <v>0</v>
      </c>
      <c r="P37" s="161">
        <f>IF('Site Description'!$F34&gt;1,P32+P33+P34+P35+P36,"NO TRANSECT")</f>
        <v>0</v>
      </c>
      <c r="Q37" s="160">
        <f>IF('Site Description'!$G34&gt;1,Q32+Q33+Q34+Q35+Q36,"NO TRANSECT")</f>
        <v>0</v>
      </c>
      <c r="R37" s="159">
        <f>IF('Site Description'!$G34&gt;1,R32+R33+R34+R35+R36,"NO TRANSECT")</f>
        <v>0</v>
      </c>
      <c r="S37" s="161">
        <f>IF('Site Description'!$G34&gt;1,S32+S33+S34+S35+S36,"NO TRANSECT")</f>
        <v>0</v>
      </c>
    </row>
    <row r="38" spans="1:21" ht="15.75" thickBot="1">
      <c r="A38" s="166" t="s">
        <v>69</v>
      </c>
      <c r="B38" s="162"/>
      <c r="C38" s="163">
        <f>IF('Site Description'!B34&gt;1,B37+C37+D37,"NO TRANSECT")</f>
        <v>0</v>
      </c>
      <c r="D38" s="164"/>
      <c r="E38" s="162"/>
      <c r="F38" s="163">
        <f>IF('Site Description'!C34&gt;1,E37+F37+G37,"NO TRANSECT")</f>
        <v>0</v>
      </c>
      <c r="G38" s="164"/>
      <c r="H38" s="162"/>
      <c r="I38" s="163">
        <f>IF('Site Description'!D34&gt;1,H37+I37+J37,"NO TRANSECT")</f>
        <v>0</v>
      </c>
      <c r="J38" s="164"/>
      <c r="K38" s="162"/>
      <c r="L38" s="163">
        <f>IF('Site Description'!E34&gt;1,K37+L37+M37,"NO TRANSECT")</f>
        <v>0</v>
      </c>
      <c r="M38" s="164"/>
      <c r="N38" s="162"/>
      <c r="O38" s="163">
        <f>IF('Site Description'!F34&gt;1,N37+O37+P37,"NO TRANSECT")</f>
        <v>0</v>
      </c>
      <c r="P38" s="164"/>
      <c r="Q38" s="162"/>
      <c r="R38" s="163">
        <f>IF('Site Description'!G34&gt;1,Q37+R37+S37,"NO TRANSECT")</f>
        <v>0</v>
      </c>
      <c r="S38" s="164"/>
      <c r="U38" s="62"/>
    </row>
    <row r="39" spans="1:21" ht="15">
      <c r="A39" s="158"/>
      <c r="B39" s="156"/>
      <c r="C39" s="157"/>
      <c r="D39" s="156"/>
      <c r="E39" s="156"/>
      <c r="F39" s="157"/>
      <c r="G39" s="156"/>
      <c r="H39" s="156"/>
      <c r="I39" s="157"/>
      <c r="J39" s="156"/>
      <c r="K39" s="156"/>
      <c r="L39" s="157"/>
      <c r="M39" s="156"/>
      <c r="N39" s="156"/>
      <c r="O39" s="157"/>
      <c r="P39" s="156"/>
      <c r="Q39" s="156"/>
      <c r="R39" s="157"/>
      <c r="S39" s="156"/>
      <c r="U39" s="62"/>
    </row>
    <row r="40" spans="1:21" ht="15.75" thickBot="1">
      <c r="A40" s="158"/>
      <c r="B40" s="156"/>
      <c r="C40" s="157"/>
      <c r="D40" s="156"/>
      <c r="E40" s="156"/>
      <c r="F40" s="157"/>
      <c r="G40" s="156"/>
      <c r="H40" s="156"/>
      <c r="I40" s="157"/>
      <c r="J40" s="156"/>
      <c r="K40" s="156"/>
      <c r="L40" s="157"/>
      <c r="M40" s="156"/>
      <c r="N40" s="156"/>
      <c r="O40" s="157"/>
      <c r="P40" s="156"/>
      <c r="Q40" s="156"/>
      <c r="R40" s="157"/>
      <c r="S40" s="156"/>
      <c r="U40" s="62"/>
    </row>
    <row r="41" spans="1:7" ht="20.25" thickBot="1">
      <c r="A41" s="89"/>
      <c r="B41" s="252" t="s">
        <v>76</v>
      </c>
      <c r="C41" s="253"/>
      <c r="D41" s="254"/>
      <c r="E41" s="252" t="s">
        <v>66</v>
      </c>
      <c r="F41" s="253"/>
      <c r="G41" s="254"/>
    </row>
    <row r="42" spans="1:7" ht="15">
      <c r="A42" s="10" t="s">
        <v>44</v>
      </c>
      <c r="B42" s="140" t="s">
        <v>47</v>
      </c>
      <c r="C42" s="140" t="s">
        <v>48</v>
      </c>
      <c r="D42" s="39" t="s">
        <v>49</v>
      </c>
      <c r="E42" s="140" t="s">
        <v>47</v>
      </c>
      <c r="F42" s="140" t="s">
        <v>48</v>
      </c>
      <c r="G42" s="39" t="s">
        <v>49</v>
      </c>
    </row>
    <row r="43" spans="1:7" ht="15">
      <c r="A43" s="41" t="s">
        <v>6</v>
      </c>
      <c r="B43" s="48">
        <f aca="true" t="shared" si="2" ref="B43:D48">AVERAGE(B32,E32,H32,K32,N32,Q32)</f>
        <v>0</v>
      </c>
      <c r="C43" s="48">
        <f t="shared" si="2"/>
        <v>0</v>
      </c>
      <c r="D43" s="49">
        <f t="shared" si="2"/>
        <v>0</v>
      </c>
      <c r="E43" s="154">
        <f aca="true" t="shared" si="3" ref="E43:G48">STDEV(B32,E32,H32,K32,N32,Q32)</f>
        <v>0</v>
      </c>
      <c r="F43" s="48">
        <f t="shared" si="3"/>
        <v>0</v>
      </c>
      <c r="G43" s="49">
        <f t="shared" si="3"/>
        <v>0</v>
      </c>
    </row>
    <row r="44" spans="1:7" ht="15">
      <c r="A44" s="41" t="s">
        <v>7</v>
      </c>
      <c r="B44" s="48">
        <f t="shared" si="2"/>
        <v>0</v>
      </c>
      <c r="C44" s="48">
        <f t="shared" si="2"/>
        <v>0</v>
      </c>
      <c r="D44" s="49">
        <f t="shared" si="2"/>
        <v>0</v>
      </c>
      <c r="E44" s="154">
        <f t="shared" si="3"/>
        <v>0</v>
      </c>
      <c r="F44" s="48">
        <f t="shared" si="3"/>
        <v>0</v>
      </c>
      <c r="G44" s="49">
        <f t="shared" si="3"/>
        <v>0</v>
      </c>
    </row>
    <row r="45" spans="1:7" ht="15">
      <c r="A45" s="41" t="s">
        <v>8</v>
      </c>
      <c r="B45" s="48">
        <f t="shared" si="2"/>
        <v>0</v>
      </c>
      <c r="C45" s="48">
        <f t="shared" si="2"/>
        <v>0</v>
      </c>
      <c r="D45" s="49">
        <f t="shared" si="2"/>
        <v>0</v>
      </c>
      <c r="E45" s="154">
        <f t="shared" si="3"/>
        <v>0</v>
      </c>
      <c r="F45" s="48">
        <f t="shared" si="3"/>
        <v>0</v>
      </c>
      <c r="G45" s="49">
        <f t="shared" si="3"/>
        <v>0</v>
      </c>
    </row>
    <row r="46" spans="1:7" ht="15">
      <c r="A46" s="41" t="s">
        <v>9</v>
      </c>
      <c r="B46" s="48">
        <f t="shared" si="2"/>
        <v>0</v>
      </c>
      <c r="C46" s="48">
        <f t="shared" si="2"/>
        <v>0</v>
      </c>
      <c r="D46" s="49">
        <f t="shared" si="2"/>
        <v>0</v>
      </c>
      <c r="E46" s="154">
        <f t="shared" si="3"/>
        <v>0</v>
      </c>
      <c r="F46" s="48">
        <f t="shared" si="3"/>
        <v>0</v>
      </c>
      <c r="G46" s="49">
        <f t="shared" si="3"/>
        <v>0</v>
      </c>
    </row>
    <row r="47" spans="1:7" ht="15.75" thickBot="1">
      <c r="A47" s="42" t="s">
        <v>10</v>
      </c>
      <c r="B47" s="50">
        <f t="shared" si="2"/>
        <v>0</v>
      </c>
      <c r="C47" s="50">
        <f t="shared" si="2"/>
        <v>0</v>
      </c>
      <c r="D47" s="51">
        <f t="shared" si="2"/>
        <v>0</v>
      </c>
      <c r="E47" s="155">
        <f t="shared" si="3"/>
        <v>0</v>
      </c>
      <c r="F47" s="50">
        <f t="shared" si="3"/>
        <v>0</v>
      </c>
      <c r="G47" s="51">
        <f t="shared" si="3"/>
        <v>0</v>
      </c>
    </row>
    <row r="48" spans="1:7" ht="15.75" thickBot="1">
      <c r="A48" s="167" t="s">
        <v>68</v>
      </c>
      <c r="B48" s="169">
        <f t="shared" si="2"/>
        <v>0</v>
      </c>
      <c r="C48" s="170">
        <f t="shared" si="2"/>
        <v>0</v>
      </c>
      <c r="D48" s="171">
        <f t="shared" si="2"/>
        <v>0</v>
      </c>
      <c r="E48" s="172">
        <f t="shared" si="3"/>
        <v>0</v>
      </c>
      <c r="F48" s="173">
        <f t="shared" si="3"/>
        <v>0</v>
      </c>
      <c r="G48" s="174">
        <f t="shared" si="3"/>
        <v>0</v>
      </c>
    </row>
    <row r="49" spans="1:7" ht="15.75" thickBot="1">
      <c r="A49" s="168" t="s">
        <v>70</v>
      </c>
      <c r="B49" s="175"/>
      <c r="C49" s="163">
        <f>SUM(B48:D48)</f>
        <v>0</v>
      </c>
      <c r="D49" s="164"/>
      <c r="E49" s="162"/>
      <c r="F49" s="163">
        <f>STDEV(C38,F38,I38,L38,O38,R38)</f>
        <v>0</v>
      </c>
      <c r="G49" s="176"/>
    </row>
    <row r="50" spans="2:6" ht="15">
      <c r="B50" s="62"/>
      <c r="C50" s="62"/>
      <c r="F50" s="177"/>
    </row>
  </sheetData>
  <sheetProtection password="C66F" sheet="1"/>
  <mergeCells count="31">
    <mergeCell ref="N29:S29"/>
    <mergeCell ref="H2:J2"/>
    <mergeCell ref="B11:D11"/>
    <mergeCell ref="E11:G11"/>
    <mergeCell ref="B41:D41"/>
    <mergeCell ref="E41:G41"/>
    <mergeCell ref="E20:G20"/>
    <mergeCell ref="B29:G29"/>
    <mergeCell ref="H29:M29"/>
    <mergeCell ref="B30:D30"/>
    <mergeCell ref="B20:D20"/>
    <mergeCell ref="N1:S1"/>
    <mergeCell ref="B10:G10"/>
    <mergeCell ref="Q2:S2"/>
    <mergeCell ref="H30:J30"/>
    <mergeCell ref="K30:M30"/>
    <mergeCell ref="K11:M11"/>
    <mergeCell ref="Q30:S30"/>
    <mergeCell ref="N2:P2"/>
    <mergeCell ref="H10:M10"/>
    <mergeCell ref="N11:P11"/>
    <mergeCell ref="N30:P30"/>
    <mergeCell ref="B1:G1"/>
    <mergeCell ref="H1:M1"/>
    <mergeCell ref="N10:S10"/>
    <mergeCell ref="Q11:S11"/>
    <mergeCell ref="K2:M2"/>
    <mergeCell ref="E30:G30"/>
    <mergeCell ref="B2:D2"/>
    <mergeCell ref="E2:G2"/>
    <mergeCell ref="H11:J11"/>
  </mergeCells>
  <printOptions/>
  <pageMargins left="0.7086614173228347" right="0.7086614173228347" top="0.35433070866141736" bottom="0.35433070866141736"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G27"/>
  <sheetViews>
    <sheetView zoomScalePageLayoutView="0" workbookViewId="0" topLeftCell="A1">
      <selection activeCell="C27" sqref="C27"/>
    </sheetView>
  </sheetViews>
  <sheetFormatPr defaultColWidth="9.140625" defaultRowHeight="15"/>
  <cols>
    <col min="1" max="7" width="17.28125" style="0" customWidth="1"/>
  </cols>
  <sheetData>
    <row r="1" spans="1:7" ht="18.75">
      <c r="A1" s="269" t="s">
        <v>62</v>
      </c>
      <c r="B1" s="270"/>
      <c r="C1" s="270"/>
      <c r="D1" s="270"/>
      <c r="E1" s="270"/>
      <c r="F1" s="270"/>
      <c r="G1" s="271"/>
    </row>
    <row r="2" spans="1:7" ht="18.75">
      <c r="A2" s="184"/>
      <c r="B2" s="185"/>
      <c r="C2" s="185"/>
      <c r="D2" s="185"/>
      <c r="E2" s="185"/>
      <c r="F2" s="185"/>
      <c r="G2" s="186"/>
    </row>
    <row r="3" spans="1:7" ht="15">
      <c r="A3" s="187"/>
      <c r="B3" s="188"/>
      <c r="C3" s="188"/>
      <c r="D3" s="188"/>
      <c r="E3" s="188"/>
      <c r="F3" s="188"/>
      <c r="G3" s="186"/>
    </row>
    <row r="4" spans="1:7" ht="18.75">
      <c r="A4" s="272">
        <f>'Site Description'!B14</f>
        <v>0</v>
      </c>
      <c r="B4" s="273"/>
      <c r="C4" s="273">
        <f>'Site Description'!B16</f>
        <v>0</v>
      </c>
      <c r="D4" s="273"/>
      <c r="E4" s="273"/>
      <c r="F4" s="274">
        <f>'Site Description'!F14</f>
        <v>0</v>
      </c>
      <c r="G4" s="275"/>
    </row>
    <row r="5" spans="1:7" ht="15.75">
      <c r="A5" s="189"/>
      <c r="B5" s="190"/>
      <c r="C5" s="190"/>
      <c r="D5" s="190"/>
      <c r="E5" s="191"/>
      <c r="F5" s="190"/>
      <c r="G5" s="186"/>
    </row>
    <row r="6" spans="1:7" ht="15.75" thickBot="1">
      <c r="A6" s="192"/>
      <c r="B6" s="193"/>
      <c r="C6" s="194"/>
      <c r="D6" s="193"/>
      <c r="E6" s="193"/>
      <c r="F6" s="193"/>
      <c r="G6" s="186"/>
    </row>
    <row r="7" spans="1:7" ht="22.5" thickBot="1">
      <c r="A7" s="266" t="s">
        <v>72</v>
      </c>
      <c r="B7" s="267"/>
      <c r="C7" s="267"/>
      <c r="D7" s="267"/>
      <c r="E7" s="267"/>
      <c r="F7" s="267"/>
      <c r="G7" s="268"/>
    </row>
    <row r="8" spans="1:7" s="139" customFormat="1" ht="15.75" thickBot="1">
      <c r="A8" s="195"/>
      <c r="B8" s="195"/>
      <c r="C8" s="195"/>
      <c r="D8" s="195"/>
      <c r="E8" s="195"/>
      <c r="F8" s="195"/>
      <c r="G8" s="195"/>
    </row>
    <row r="9" spans="1:7" ht="15.75" customHeight="1" thickBot="1">
      <c r="A9" s="196"/>
      <c r="B9" s="196"/>
      <c r="C9" s="276" t="s">
        <v>52</v>
      </c>
      <c r="D9" s="277"/>
      <c r="E9" s="278"/>
      <c r="F9" s="193"/>
      <c r="G9" s="196"/>
    </row>
    <row r="10" spans="1:7" ht="15">
      <c r="A10" s="196"/>
      <c r="B10" s="196"/>
      <c r="C10" s="197" t="s">
        <v>44</v>
      </c>
      <c r="D10" s="198" t="s">
        <v>64</v>
      </c>
      <c r="E10" s="199" t="s">
        <v>19</v>
      </c>
      <c r="F10" s="193"/>
      <c r="G10" s="196"/>
    </row>
    <row r="11" spans="1:7" ht="15">
      <c r="A11" s="196"/>
      <c r="B11" s="196"/>
      <c r="C11" s="200" t="s">
        <v>6</v>
      </c>
      <c r="D11" s="201">
        <f>'Data Analysis GenEQ'!H20/1000</f>
        <v>0</v>
      </c>
      <c r="E11" s="202">
        <f>'Data Analysis GenEQ'!I20/1000</f>
        <v>0</v>
      </c>
      <c r="F11" s="193"/>
      <c r="G11" s="196"/>
    </row>
    <row r="12" spans="1:7" ht="15">
      <c r="A12" s="196"/>
      <c r="B12" s="196"/>
      <c r="C12" s="200" t="s">
        <v>7</v>
      </c>
      <c r="D12" s="201">
        <f>'Data Analysis GenEQ'!H21/1000</f>
        <v>0</v>
      </c>
      <c r="E12" s="202">
        <f>'Data Analysis GenEQ'!I21/1000</f>
        <v>0</v>
      </c>
      <c r="F12" s="193"/>
      <c r="G12" s="196"/>
    </row>
    <row r="13" spans="1:7" ht="15">
      <c r="A13" s="196"/>
      <c r="B13" s="196"/>
      <c r="C13" s="200" t="s">
        <v>8</v>
      </c>
      <c r="D13" s="201">
        <f>'Data Analysis GenEQ'!H22/1000</f>
        <v>0</v>
      </c>
      <c r="E13" s="202">
        <f>'Data Analysis GenEQ'!I22/1000</f>
        <v>0</v>
      </c>
      <c r="F13" s="193"/>
      <c r="G13" s="196"/>
    </row>
    <row r="14" spans="1:7" ht="15">
      <c r="A14" s="196"/>
      <c r="B14" s="196"/>
      <c r="C14" s="200" t="s">
        <v>9</v>
      </c>
      <c r="D14" s="201">
        <f>'Data Analysis GenEQ'!H23/1000</f>
        <v>0</v>
      </c>
      <c r="E14" s="202">
        <f>'Data Analysis GenEQ'!I23/1000</f>
        <v>0</v>
      </c>
      <c r="F14" s="193"/>
      <c r="G14" s="196"/>
    </row>
    <row r="15" spans="1:7" ht="15.75" thickBot="1">
      <c r="A15" s="196"/>
      <c r="B15" s="196"/>
      <c r="C15" s="203" t="s">
        <v>10</v>
      </c>
      <c r="D15" s="204">
        <f>'Data Analysis GenEQ'!H24/1000</f>
        <v>0</v>
      </c>
      <c r="E15" s="205">
        <f>'Data Analysis GenEQ'!I24/1000</f>
        <v>0</v>
      </c>
      <c r="F15" s="193"/>
      <c r="G15" s="196"/>
    </row>
    <row r="16" spans="1:7" ht="19.5" thickBot="1">
      <c r="A16" s="196"/>
      <c r="B16" s="196"/>
      <c r="C16" s="206" t="s">
        <v>11</v>
      </c>
      <c r="D16" s="207">
        <f>'Data Analysis GenEQ'!H25/1000</f>
        <v>0</v>
      </c>
      <c r="E16" s="208">
        <f>'Data Analysis GenEQ'!I25/1000</f>
        <v>0</v>
      </c>
      <c r="F16" s="193"/>
      <c r="G16" s="196"/>
    </row>
    <row r="17" spans="1:7" ht="15.75" thickBot="1">
      <c r="A17" s="196"/>
      <c r="B17" s="196"/>
      <c r="C17" s="196"/>
      <c r="D17" s="196"/>
      <c r="E17" s="196"/>
      <c r="F17" s="196"/>
      <c r="G17" s="196"/>
    </row>
    <row r="18" spans="1:7" ht="16.5" customHeight="1" thickBot="1">
      <c r="A18" s="276" t="s">
        <v>73</v>
      </c>
      <c r="B18" s="277"/>
      <c r="C18" s="277"/>
      <c r="D18" s="277"/>
      <c r="E18" s="277"/>
      <c r="F18" s="277"/>
      <c r="G18" s="278"/>
    </row>
    <row r="19" spans="1:7" ht="19.5" thickBot="1">
      <c r="A19" s="196"/>
      <c r="B19" s="263" t="s">
        <v>71</v>
      </c>
      <c r="C19" s="264"/>
      <c r="D19" s="265"/>
      <c r="E19" s="263" t="s">
        <v>74</v>
      </c>
      <c r="F19" s="264"/>
      <c r="G19" s="265"/>
    </row>
    <row r="20" spans="1:7" ht="15.75" thickBot="1">
      <c r="A20" s="209" t="s">
        <v>44</v>
      </c>
      <c r="B20" s="210" t="s">
        <v>47</v>
      </c>
      <c r="C20" s="210" t="s">
        <v>48</v>
      </c>
      <c r="D20" s="211" t="s">
        <v>49</v>
      </c>
      <c r="E20" s="210" t="s">
        <v>47</v>
      </c>
      <c r="F20" s="210" t="s">
        <v>48</v>
      </c>
      <c r="G20" s="211" t="s">
        <v>49</v>
      </c>
    </row>
    <row r="21" spans="1:7" ht="15">
      <c r="A21" s="212" t="s">
        <v>6</v>
      </c>
      <c r="B21" s="213">
        <f>'Data Analysis IndEQ'!B43/1000</f>
        <v>0</v>
      </c>
      <c r="C21" s="201">
        <f>'Data Analysis IndEQ'!C43/1000</f>
        <v>0</v>
      </c>
      <c r="D21" s="202">
        <f>'Data Analysis IndEQ'!D43/1000</f>
        <v>0</v>
      </c>
      <c r="E21" s="213">
        <f>'Data Analysis IndEQ'!E43/1000</f>
        <v>0</v>
      </c>
      <c r="F21" s="201">
        <f>'Data Analysis IndEQ'!F43/1000</f>
        <v>0</v>
      </c>
      <c r="G21" s="202">
        <f>'Data Analysis IndEQ'!G43/1000</f>
        <v>0</v>
      </c>
    </row>
    <row r="22" spans="1:7" ht="15">
      <c r="A22" s="214" t="s">
        <v>7</v>
      </c>
      <c r="B22" s="213">
        <f>'Data Analysis IndEQ'!B44/1000</f>
        <v>0</v>
      </c>
      <c r="C22" s="201">
        <f>'Data Analysis IndEQ'!C44/1000</f>
        <v>0</v>
      </c>
      <c r="D22" s="202">
        <f>'Data Analysis IndEQ'!D44/1000</f>
        <v>0</v>
      </c>
      <c r="E22" s="213">
        <f>'Data Analysis IndEQ'!E44/1000</f>
        <v>0</v>
      </c>
      <c r="F22" s="201">
        <f>'Data Analysis IndEQ'!F44/1000</f>
        <v>0</v>
      </c>
      <c r="G22" s="202">
        <f>'Data Analysis IndEQ'!G44/1000</f>
        <v>0</v>
      </c>
    </row>
    <row r="23" spans="1:7" ht="15">
      <c r="A23" s="214" t="s">
        <v>8</v>
      </c>
      <c r="B23" s="213">
        <f>'Data Analysis IndEQ'!B45/1000</f>
        <v>0</v>
      </c>
      <c r="C23" s="201">
        <f>'Data Analysis IndEQ'!C45/1000</f>
        <v>0</v>
      </c>
      <c r="D23" s="202">
        <f>'Data Analysis IndEQ'!D45/1000</f>
        <v>0</v>
      </c>
      <c r="E23" s="213">
        <f>'Data Analysis IndEQ'!E45/1000</f>
        <v>0</v>
      </c>
      <c r="F23" s="201">
        <f>'Data Analysis IndEQ'!F45/1000</f>
        <v>0</v>
      </c>
      <c r="G23" s="202">
        <f>'Data Analysis IndEQ'!G45/1000</f>
        <v>0</v>
      </c>
    </row>
    <row r="24" spans="1:7" ht="15">
      <c r="A24" s="214" t="s">
        <v>9</v>
      </c>
      <c r="B24" s="213">
        <f>'Data Analysis IndEQ'!B46/1000</f>
        <v>0</v>
      </c>
      <c r="C24" s="201">
        <f>'Data Analysis IndEQ'!C46/1000</f>
        <v>0</v>
      </c>
      <c r="D24" s="202">
        <f>'Data Analysis IndEQ'!D46/1000</f>
        <v>0</v>
      </c>
      <c r="E24" s="213">
        <f>'Data Analysis IndEQ'!E46/1000</f>
        <v>0</v>
      </c>
      <c r="F24" s="201">
        <f>'Data Analysis IndEQ'!F46/1000</f>
        <v>0</v>
      </c>
      <c r="G24" s="202">
        <f>'Data Analysis IndEQ'!G46/1000</f>
        <v>0</v>
      </c>
    </row>
    <row r="25" spans="1:7" ht="15.75" thickBot="1">
      <c r="A25" s="215" t="s">
        <v>10</v>
      </c>
      <c r="B25" s="216">
        <f>'Data Analysis IndEQ'!B47/1000</f>
        <v>0</v>
      </c>
      <c r="C25" s="204">
        <f>'Data Analysis IndEQ'!C47/1000</f>
        <v>0</v>
      </c>
      <c r="D25" s="205">
        <f>'Data Analysis IndEQ'!D47/1000</f>
        <v>0</v>
      </c>
      <c r="E25" s="216">
        <f>'Data Analysis IndEQ'!E47/1000</f>
        <v>0</v>
      </c>
      <c r="F25" s="204">
        <f>'Data Analysis IndEQ'!F47/1000</f>
        <v>0</v>
      </c>
      <c r="G25" s="205">
        <f>'Data Analysis IndEQ'!G47/1000</f>
        <v>0</v>
      </c>
    </row>
    <row r="26" spans="1:7" ht="15.75" thickBot="1">
      <c r="A26" s="217" t="s">
        <v>68</v>
      </c>
      <c r="B26" s="218">
        <f>'Data Analysis IndEQ'!B48/1000</f>
        <v>0</v>
      </c>
      <c r="C26" s="219">
        <f>'Data Analysis IndEQ'!C48/1000</f>
        <v>0</v>
      </c>
      <c r="D26" s="220">
        <f>'Data Analysis IndEQ'!D48/1000</f>
        <v>0</v>
      </c>
      <c r="E26" s="218">
        <f>'Data Analysis IndEQ'!E48/1000</f>
        <v>0</v>
      </c>
      <c r="F26" s="219">
        <f>'Data Analysis IndEQ'!F48/1000</f>
        <v>0</v>
      </c>
      <c r="G26" s="220">
        <f>'Data Analysis IndEQ'!G48/1000</f>
        <v>0</v>
      </c>
    </row>
    <row r="27" spans="1:7" ht="19.5" thickBot="1">
      <c r="A27" s="221" t="s">
        <v>70</v>
      </c>
      <c r="B27" s="222"/>
      <c r="C27" s="223">
        <f>'Data Analysis IndEQ'!C49/1000</f>
        <v>0</v>
      </c>
      <c r="D27" s="224"/>
      <c r="E27" s="222"/>
      <c r="F27" s="223">
        <f>'Data Analysis IndEQ'!F49/1000</f>
        <v>0</v>
      </c>
      <c r="G27" s="225"/>
    </row>
  </sheetData>
  <sheetProtection password="C66F" sheet="1"/>
  <mergeCells count="9">
    <mergeCell ref="B19:D19"/>
    <mergeCell ref="E19:G19"/>
    <mergeCell ref="A7:G7"/>
    <mergeCell ref="A1:G1"/>
    <mergeCell ref="A4:B4"/>
    <mergeCell ref="F4:G4"/>
    <mergeCell ref="A18:G18"/>
    <mergeCell ref="C9:E9"/>
    <mergeCell ref="C4:E4"/>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MMU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mmu-user</dc:creator>
  <cp:keywords/>
  <dc:description/>
  <cp:lastModifiedBy>CTP</cp:lastModifiedBy>
  <cp:lastPrinted>2011-12-02T14:48:18Z</cp:lastPrinted>
  <dcterms:created xsi:type="dcterms:W3CDTF">2010-07-16T10:06:20Z</dcterms:created>
  <dcterms:modified xsi:type="dcterms:W3CDTF">2019-08-22T12:38:44Z</dcterms:modified>
  <cp:category/>
  <cp:version/>
  <cp:contentType/>
  <cp:contentStatus/>
</cp:coreProperties>
</file>